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0.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tables/table3.xml" ContentType="application/vnd.openxmlformats-officedocument.spreadsheetml.table+xml"/>
  <Override PartName="/xl/drawings/drawing12.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tables/table4.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5.xml" ContentType="application/vnd.openxmlformats-officedocument.drawing+xml"/>
  <Override PartName="/xl/tables/table5.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6.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7.xml" ContentType="application/vnd.openxmlformats-officedocument.drawingml.chartshape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tables/table6.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0.xml" ContentType="application/vnd.openxmlformats-officedocument.drawing+xml"/>
  <Override PartName="/xl/tables/table7.xml" ContentType="application/vnd.openxmlformats-officedocument.spreadsheetml.tab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1.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2.xml" ContentType="application/vnd.openxmlformats-officedocument.drawingml.chartshapes+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tables/table8.xml" ContentType="application/vnd.openxmlformats-officedocument.spreadsheetml.tab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25.xml" ContentType="application/vnd.openxmlformats-officedocument.drawing+xml"/>
  <Override PartName="/xl/tables/table9.xml" ContentType="application/vnd.openxmlformats-officedocument.spreadsheetml.tab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26.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7.xml" ContentType="application/vnd.openxmlformats-officedocument.drawingml.chartshapes+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2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Z:\Desktop\Data_Analytics\Projects\FRED_Industry_Analysis\"/>
    </mc:Choice>
  </mc:AlternateContent>
  <xr:revisionPtr revIDLastSave="0" documentId="13_ncr:1_{464954B4-E455-4CA5-B1C2-3D64CC281FE2}" xr6:coauthVersionLast="47" xr6:coauthVersionMax="47" xr10:uidLastSave="{00000000-0000-0000-0000-000000000000}"/>
  <bookViews>
    <workbookView xWindow="-110" yWindow="-110" windowWidth="37710" windowHeight="20410" xr2:uid="{FED1532B-F42B-4C75-91B1-2EEC75507530}"/>
  </bookViews>
  <sheets>
    <sheet name="Overview" sheetId="25" r:id="rId1"/>
    <sheet name="Sales_By_Category_Charts" sheetId="4" r:id="rId2"/>
    <sheet name="Regression" sheetId="1" r:id="rId3"/>
    <sheet name="Clothing_Forecast_Output" sheetId="6" state="hidden" r:id="rId4"/>
    <sheet name="Clothing_CS_Forecast_Output" sheetId="10" state="hidden" r:id="rId5"/>
    <sheet name="Forecast_Summary" sheetId="20" r:id="rId6"/>
    <sheet name="12_Month_Volatility_Index" sheetId="22" r:id="rId7"/>
    <sheet name="3_Month_Volatility_Index" sheetId="24" r:id="rId8"/>
    <sheet name="Scenario_Analysis" sheetId="21" r:id="rId9"/>
    <sheet name="Data" sheetId="3" r:id="rId10"/>
    <sheet name="Clothing_Sales_Forecasting" sheetId="5" state="hidden" r:id="rId11"/>
    <sheet name="DeptStore_Forecast_Output" sheetId="12" state="hidden" r:id="rId12"/>
    <sheet name="DeptStore_CS_Forecast_Output" sheetId="13" state="hidden" r:id="rId13"/>
    <sheet name="DeptStore_Sales_Forecasting" sheetId="11" state="hidden" r:id="rId14"/>
    <sheet name="Food_Forecast_Output" sheetId="15" state="hidden" r:id="rId15"/>
    <sheet name="Food_CS_Forecast_Output" sheetId="16" state="hidden" r:id="rId16"/>
    <sheet name="Food_Sales_Forecasting" sheetId="14" state="hidden" r:id="rId17"/>
    <sheet name="Total_Retail_Forecast_Output" sheetId="18" state="hidden" r:id="rId18"/>
    <sheet name="Total_Retail_CS_Forecast_Output" sheetId="19" state="hidden" r:id="rId19"/>
    <sheet name="Total_Retail_Sales_Forecasting" sheetId="17" state="hidden" r:id="rId20"/>
  </sheets>
  <calcPr calcId="191029"/>
  <pivotCaches>
    <pivotCache cacheId="0" r:id="rId2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E44" i="21" l="1"/>
  <c r="AE45" i="21"/>
  <c r="AE46" i="21"/>
  <c r="AE47" i="21"/>
  <c r="AE48" i="21"/>
  <c r="AE49" i="21"/>
  <c r="AE50" i="21"/>
  <c r="AE51" i="21"/>
  <c r="AE52" i="21"/>
  <c r="AE53" i="21"/>
  <c r="AE54" i="21"/>
  <c r="AE55" i="21"/>
  <c r="AE56" i="21"/>
  <c r="AE57" i="21"/>
  <c r="AE58" i="21"/>
  <c r="AE43" i="21"/>
  <c r="AA44" i="21"/>
  <c r="AA45" i="21"/>
  <c r="AA46" i="21"/>
  <c r="AA47" i="21"/>
  <c r="AA48" i="21"/>
  <c r="AA49" i="21"/>
  <c r="AA50" i="21"/>
  <c r="AA51" i="21"/>
  <c r="AA52" i="21"/>
  <c r="AA53" i="21"/>
  <c r="AA54" i="21"/>
  <c r="AA55" i="21"/>
  <c r="AA56" i="21"/>
  <c r="AA57" i="21"/>
  <c r="AA58" i="21"/>
  <c r="AA43" i="21"/>
  <c r="W44" i="21"/>
  <c r="W45" i="21"/>
  <c r="W46" i="21"/>
  <c r="W47" i="21"/>
  <c r="W48" i="21"/>
  <c r="W49" i="21"/>
  <c r="W50" i="21"/>
  <c r="W51" i="21"/>
  <c r="W52" i="21"/>
  <c r="W53" i="21"/>
  <c r="W54" i="21"/>
  <c r="W55" i="21"/>
  <c r="W56" i="21"/>
  <c r="W57" i="21"/>
  <c r="W58" i="21"/>
  <c r="W43" i="21"/>
  <c r="S44" i="21"/>
  <c r="S45" i="21"/>
  <c r="S46" i="21"/>
  <c r="S47" i="21"/>
  <c r="S48" i="21"/>
  <c r="S49" i="21"/>
  <c r="S50" i="21"/>
  <c r="S51" i="21"/>
  <c r="S52" i="21"/>
  <c r="S53" i="21"/>
  <c r="S54" i="21"/>
  <c r="S55" i="21"/>
  <c r="S56" i="21"/>
  <c r="S57" i="21"/>
  <c r="S58" i="21"/>
  <c r="S43" i="21"/>
  <c r="O44" i="21"/>
  <c r="O45" i="21"/>
  <c r="O46" i="21"/>
  <c r="O47" i="21"/>
  <c r="O48" i="21"/>
  <c r="O49" i="21"/>
  <c r="O50" i="21"/>
  <c r="O51" i="21"/>
  <c r="O52" i="21"/>
  <c r="O53" i="21"/>
  <c r="O54" i="21"/>
  <c r="O55" i="21"/>
  <c r="O56" i="21"/>
  <c r="O57" i="21"/>
  <c r="O58" i="21"/>
  <c r="O43" i="21"/>
  <c r="K44" i="21"/>
  <c r="K45" i="21"/>
  <c r="K46" i="21"/>
  <c r="K47" i="21"/>
  <c r="K48" i="21"/>
  <c r="K49" i="21"/>
  <c r="K50" i="21"/>
  <c r="K51" i="21"/>
  <c r="K52" i="21"/>
  <c r="K53" i="21"/>
  <c r="K54" i="21"/>
  <c r="K55" i="21"/>
  <c r="K56" i="21"/>
  <c r="K57" i="21"/>
  <c r="K58" i="21"/>
  <c r="K43" i="21"/>
  <c r="G44" i="21"/>
  <c r="G45" i="21"/>
  <c r="G46" i="21"/>
  <c r="G47" i="21"/>
  <c r="G48" i="21"/>
  <c r="G49" i="21"/>
  <c r="G50" i="21"/>
  <c r="G51" i="21"/>
  <c r="G52" i="21"/>
  <c r="G53" i="21"/>
  <c r="G54" i="21"/>
  <c r="G55" i="21"/>
  <c r="G56" i="21"/>
  <c r="G57" i="21"/>
  <c r="G58" i="21"/>
  <c r="G43" i="21"/>
  <c r="C44" i="21"/>
  <c r="C45" i="21"/>
  <c r="C46" i="21"/>
  <c r="C47" i="21"/>
  <c r="C48" i="21"/>
  <c r="C49" i="21"/>
  <c r="C50" i="21"/>
  <c r="C51" i="21"/>
  <c r="C52" i="21"/>
  <c r="C53" i="21"/>
  <c r="C54" i="21"/>
  <c r="C55" i="21"/>
  <c r="C56" i="21"/>
  <c r="C57" i="21"/>
  <c r="C58" i="21"/>
  <c r="C43" i="21"/>
  <c r="Y13" i="24"/>
  <c r="Y14" i="24"/>
  <c r="Y15" i="24"/>
  <c r="Y16" i="24"/>
  <c r="Y17" i="24"/>
  <c r="Y18" i="24"/>
  <c r="Y19" i="24"/>
  <c r="Y20" i="24"/>
  <c r="Y21" i="24"/>
  <c r="Y22" i="24"/>
  <c r="Y23" i="24"/>
  <c r="Y24" i="24"/>
  <c r="Y25" i="24"/>
  <c r="Y26" i="24"/>
  <c r="Y27" i="24"/>
  <c r="Y28" i="24"/>
  <c r="Y29" i="24"/>
  <c r="Y30" i="24"/>
  <c r="Y31" i="24"/>
  <c r="Y32" i="24"/>
  <c r="Y33" i="24"/>
  <c r="Y34" i="24"/>
  <c r="Y35" i="24"/>
  <c r="Y36" i="24"/>
  <c r="Y37" i="24"/>
  <c r="Y38" i="24"/>
  <c r="Y39" i="24"/>
  <c r="Y40" i="24"/>
  <c r="Y41" i="24"/>
  <c r="Y42" i="24"/>
  <c r="Y43" i="24"/>
  <c r="Y44" i="24"/>
  <c r="Y45" i="24"/>
  <c r="Y46" i="24"/>
  <c r="Y47" i="24"/>
  <c r="Y48" i="24"/>
  <c r="Y49" i="24"/>
  <c r="Y50" i="24"/>
  <c r="Y51" i="24"/>
  <c r="Y52" i="24"/>
  <c r="Y53" i="24"/>
  <c r="Y54" i="24"/>
  <c r="Y55" i="24"/>
  <c r="Y56" i="24"/>
  <c r="Y57" i="24"/>
  <c r="Y58" i="24"/>
  <c r="Y59" i="24"/>
  <c r="Y60" i="24"/>
  <c r="Y61" i="24"/>
  <c r="Y62" i="24"/>
  <c r="Y63" i="24"/>
  <c r="Y64" i="24"/>
  <c r="Y65" i="24"/>
  <c r="Y66" i="24"/>
  <c r="Y67" i="24"/>
  <c r="Y68" i="24"/>
  <c r="Y69" i="24"/>
  <c r="Y70" i="24"/>
  <c r="Y71" i="24"/>
  <c r="Y72" i="24"/>
  <c r="Y73" i="24"/>
  <c r="Y74" i="24"/>
  <c r="Y75" i="24"/>
  <c r="Y76" i="24"/>
  <c r="Y77" i="24"/>
  <c r="Y78" i="24"/>
  <c r="Y79" i="24"/>
  <c r="Y80" i="24"/>
  <c r="Y81" i="24"/>
  <c r="Y82" i="24"/>
  <c r="Y83" i="24"/>
  <c r="Y84" i="24"/>
  <c r="Y85" i="24"/>
  <c r="Y86" i="24"/>
  <c r="Y87" i="24"/>
  <c r="Y88" i="24"/>
  <c r="Y89" i="24"/>
  <c r="Y90" i="24"/>
  <c r="Y91" i="24"/>
  <c r="Y92" i="24"/>
  <c r="Y93" i="24"/>
  <c r="Y94" i="24"/>
  <c r="Y95" i="24"/>
  <c r="Y96" i="24"/>
  <c r="Y97" i="24"/>
  <c r="Y98" i="24"/>
  <c r="Y99" i="24"/>
  <c r="Y100" i="24"/>
  <c r="Y101" i="24"/>
  <c r="Y102" i="24"/>
  <c r="Y103" i="24"/>
  <c r="Y104" i="24"/>
  <c r="Y105" i="24"/>
  <c r="Y106" i="24"/>
  <c r="Y107" i="24"/>
  <c r="Y108" i="24"/>
  <c r="Y109" i="24"/>
  <c r="Y110" i="24"/>
  <c r="Y111" i="24"/>
  <c r="Y112" i="24"/>
  <c r="Y113" i="24"/>
  <c r="Y114" i="24"/>
  <c r="Y115" i="24"/>
  <c r="Y116" i="24"/>
  <c r="Y117" i="24"/>
  <c r="Y118" i="24"/>
  <c r="Y119" i="24"/>
  <c r="Y120" i="24"/>
  <c r="Y121" i="24"/>
  <c r="Y122" i="24"/>
  <c r="Y123" i="24"/>
  <c r="Y124" i="24"/>
  <c r="Y125" i="24"/>
  <c r="Y126" i="24"/>
  <c r="Y127" i="24"/>
  <c r="Y128" i="24"/>
  <c r="Y129" i="24"/>
  <c r="Y130" i="24"/>
  <c r="Y131" i="24"/>
  <c r="Y132" i="24"/>
  <c r="Y133" i="24"/>
  <c r="Y134" i="24"/>
  <c r="Y135" i="24"/>
  <c r="Y136" i="24"/>
  <c r="Y137" i="24"/>
  <c r="Y138" i="24"/>
  <c r="Y139" i="24"/>
  <c r="Y140" i="24"/>
  <c r="Y141" i="24"/>
  <c r="Y142" i="24"/>
  <c r="Y143" i="24"/>
  <c r="Y144" i="24"/>
  <c r="Y145" i="24"/>
  <c r="Y146" i="24"/>
  <c r="Y147" i="24"/>
  <c r="Y148" i="24"/>
  <c r="Y149" i="24"/>
  <c r="Y150" i="24"/>
  <c r="Y151" i="24"/>
  <c r="Y152" i="24"/>
  <c r="Y153" i="24"/>
  <c r="Y154" i="24"/>
  <c r="Y155" i="24"/>
  <c r="Y156" i="24"/>
  <c r="Y157" i="24"/>
  <c r="Y158" i="24"/>
  <c r="Y159" i="24"/>
  <c r="Y160" i="24"/>
  <c r="Y161" i="24"/>
  <c r="Y162" i="24"/>
  <c r="Y163" i="24"/>
  <c r="Y164" i="24"/>
  <c r="Y165" i="24"/>
  <c r="Y166" i="24"/>
  <c r="Y167" i="24"/>
  <c r="Y168" i="24"/>
  <c r="Y169" i="24"/>
  <c r="Y170" i="24"/>
  <c r="Y171" i="24"/>
  <c r="Y172" i="24"/>
  <c r="Y173" i="24"/>
  <c r="Y174" i="24"/>
  <c r="Y175" i="24"/>
  <c r="Y176" i="24"/>
  <c r="Y177" i="24"/>
  <c r="Y178" i="24"/>
  <c r="Y179" i="24"/>
  <c r="Y180" i="24"/>
  <c r="Y181" i="24"/>
  <c r="Y182" i="24"/>
  <c r="Y183" i="24"/>
  <c r="Y184" i="24"/>
  <c r="Y185" i="24"/>
  <c r="Y186" i="24"/>
  <c r="Y187" i="24"/>
  <c r="Y188" i="24"/>
  <c r="Y189" i="24"/>
  <c r="Y190" i="24"/>
  <c r="Y191" i="24"/>
  <c r="Y192" i="24"/>
  <c r="Y193" i="24"/>
  <c r="Y194" i="24"/>
  <c r="Y195" i="24"/>
  <c r="Y196" i="24"/>
  <c r="Y197" i="24"/>
  <c r="Y198" i="24"/>
  <c r="Y199" i="24"/>
  <c r="Y200" i="24"/>
  <c r="Y201" i="24"/>
  <c r="Y202" i="24"/>
  <c r="Y203" i="24"/>
  <c r="Y204" i="24"/>
  <c r="Y205" i="24"/>
  <c r="Y206" i="24"/>
  <c r="Y207" i="24"/>
  <c r="Y208" i="24"/>
  <c r="Y209" i="24"/>
  <c r="Y210" i="24"/>
  <c r="Y211" i="24"/>
  <c r="Y212" i="24"/>
  <c r="Y213" i="24"/>
  <c r="Y214" i="24"/>
  <c r="Y215" i="24"/>
  <c r="Y216" i="24"/>
  <c r="Y7" i="24" s="1"/>
  <c r="Y217" i="24"/>
  <c r="Y218" i="24"/>
  <c r="Y219" i="24"/>
  <c r="Y220" i="24"/>
  <c r="Y221" i="24"/>
  <c r="Y222" i="24"/>
  <c r="Y223" i="24"/>
  <c r="Y224" i="24"/>
  <c r="Y225" i="24"/>
  <c r="Y226" i="24"/>
  <c r="Y227" i="24"/>
  <c r="Y228" i="24"/>
  <c r="Y229" i="24"/>
  <c r="Y230" i="24"/>
  <c r="Y231" i="24"/>
  <c r="Y232" i="24"/>
  <c r="Y233" i="24"/>
  <c r="Y234" i="24"/>
  <c r="Y235" i="24"/>
  <c r="Y236" i="24"/>
  <c r="Y237" i="24"/>
  <c r="Y238" i="24"/>
  <c r="Y239" i="24"/>
  <c r="Y240" i="24"/>
  <c r="Y241" i="24"/>
  <c r="Y242" i="24"/>
  <c r="Y243" i="24"/>
  <c r="Y244" i="24"/>
  <c r="Y245" i="24"/>
  <c r="Y246" i="24"/>
  <c r="Y247" i="24"/>
  <c r="Y248" i="24"/>
  <c r="Y249" i="24"/>
  <c r="Y250" i="24"/>
  <c r="Y251" i="24"/>
  <c r="Y252" i="24"/>
  <c r="Y253" i="24"/>
  <c r="Y254" i="24"/>
  <c r="Y255" i="24"/>
  <c r="Y256" i="24"/>
  <c r="Y257" i="24"/>
  <c r="Y258" i="24"/>
  <c r="Y259" i="24"/>
  <c r="Y260" i="24"/>
  <c r="Y261" i="24"/>
  <c r="Y262" i="24"/>
  <c r="Y263" i="24"/>
  <c r="Y264" i="24"/>
  <c r="Y265" i="24"/>
  <c r="Y266" i="24"/>
  <c r="Y267" i="24"/>
  <c r="Y268" i="24"/>
  <c r="Y269" i="24"/>
  <c r="Y270" i="24"/>
  <c r="Y271" i="24"/>
  <c r="Y272" i="24"/>
  <c r="Y273" i="24"/>
  <c r="Y274" i="24"/>
  <c r="Y275" i="24"/>
  <c r="Y276" i="24"/>
  <c r="Y277" i="24"/>
  <c r="Y278" i="24"/>
  <c r="Y279" i="24"/>
  <c r="Y280" i="24"/>
  <c r="Y281" i="24"/>
  <c r="Y282" i="24"/>
  <c r="Y283" i="24"/>
  <c r="Y284" i="24"/>
  <c r="Y285" i="24"/>
  <c r="Y286" i="24"/>
  <c r="Y287" i="24"/>
  <c r="Y288" i="24"/>
  <c r="Y289" i="24"/>
  <c r="Y290" i="24"/>
  <c r="Y291" i="24"/>
  <c r="Y292" i="24"/>
  <c r="Y293" i="24"/>
  <c r="Y294" i="24"/>
  <c r="Y295" i="24"/>
  <c r="Y296" i="24"/>
  <c r="Y297" i="24"/>
  <c r="Y298" i="24"/>
  <c r="Y299" i="24"/>
  <c r="Y300" i="24"/>
  <c r="Y301" i="24"/>
  <c r="Y302" i="24"/>
  <c r="Y303" i="24"/>
  <c r="Y304" i="24"/>
  <c r="Y305" i="24"/>
  <c r="Y306" i="24"/>
  <c r="Y307" i="24"/>
  <c r="Y308" i="24"/>
  <c r="Y309" i="24"/>
  <c r="Y310" i="24"/>
  <c r="Y311" i="24"/>
  <c r="Y312" i="24"/>
  <c r="Y313" i="24"/>
  <c r="Y314" i="24"/>
  <c r="Y315" i="24"/>
  <c r="Y316" i="24"/>
  <c r="Y317" i="24"/>
  <c r="Y318" i="24"/>
  <c r="Y319" i="24"/>
  <c r="Y320" i="24"/>
  <c r="Y321" i="24"/>
  <c r="Y322" i="24"/>
  <c r="Y323" i="24"/>
  <c r="Y324" i="24"/>
  <c r="Y325" i="24"/>
  <c r="Y326" i="24"/>
  <c r="Y327" i="24"/>
  <c r="Y328" i="24"/>
  <c r="Y329" i="24"/>
  <c r="Y330" i="24"/>
  <c r="Y331" i="24"/>
  <c r="Y332" i="24"/>
  <c r="Y333" i="24"/>
  <c r="Y334" i="24"/>
  <c r="Y335"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12" i="24"/>
  <c r="U13" i="24"/>
  <c r="U14" i="24"/>
  <c r="U15" i="24"/>
  <c r="U16" i="24"/>
  <c r="U17" i="24"/>
  <c r="U18" i="24"/>
  <c r="U19" i="24"/>
  <c r="U20" i="24"/>
  <c r="U21" i="24"/>
  <c r="U22" i="24"/>
  <c r="U23" i="24"/>
  <c r="U24" i="24"/>
  <c r="U25" i="24"/>
  <c r="U26" i="24"/>
  <c r="U27" i="24"/>
  <c r="U28" i="24"/>
  <c r="U29" i="24"/>
  <c r="U30" i="24"/>
  <c r="U31" i="24"/>
  <c r="U32" i="24"/>
  <c r="U33" i="24"/>
  <c r="U34" i="24"/>
  <c r="U35" i="24"/>
  <c r="U36" i="24"/>
  <c r="U37" i="24"/>
  <c r="U38" i="24"/>
  <c r="U39" i="24"/>
  <c r="U40" i="24"/>
  <c r="U41" i="24"/>
  <c r="U42" i="24"/>
  <c r="U43" i="24"/>
  <c r="U44" i="24"/>
  <c r="U45" i="24"/>
  <c r="U46" i="24"/>
  <c r="U47" i="24"/>
  <c r="U48" i="24"/>
  <c r="U49" i="24"/>
  <c r="U50" i="24"/>
  <c r="U51" i="24"/>
  <c r="U52" i="24"/>
  <c r="U53" i="24"/>
  <c r="U54" i="24"/>
  <c r="U55" i="24"/>
  <c r="U56" i="24"/>
  <c r="U57" i="24"/>
  <c r="U58" i="24"/>
  <c r="U59" i="24"/>
  <c r="U60" i="24"/>
  <c r="U61" i="24"/>
  <c r="U62" i="24"/>
  <c r="U63" i="24"/>
  <c r="U64" i="24"/>
  <c r="U65" i="24"/>
  <c r="U66" i="24"/>
  <c r="U67" i="24"/>
  <c r="U68" i="24"/>
  <c r="U69" i="24"/>
  <c r="U70" i="24"/>
  <c r="U71" i="24"/>
  <c r="U72" i="24"/>
  <c r="U73" i="24"/>
  <c r="U74" i="24"/>
  <c r="U75" i="24"/>
  <c r="U76" i="24"/>
  <c r="U77" i="24"/>
  <c r="U78" i="24"/>
  <c r="U79" i="24"/>
  <c r="U80" i="24"/>
  <c r="U81" i="24"/>
  <c r="U82" i="24"/>
  <c r="U83" i="24"/>
  <c r="U84" i="24"/>
  <c r="U85" i="24"/>
  <c r="U86" i="24"/>
  <c r="U87" i="24"/>
  <c r="U88" i="24"/>
  <c r="U89" i="24"/>
  <c r="U90" i="24"/>
  <c r="U91" i="24"/>
  <c r="U92" i="24"/>
  <c r="U93" i="24"/>
  <c r="U94" i="24"/>
  <c r="U95" i="24"/>
  <c r="U96" i="24"/>
  <c r="U97" i="24"/>
  <c r="U98" i="24"/>
  <c r="U99" i="24"/>
  <c r="U100" i="24"/>
  <c r="U101" i="24"/>
  <c r="U102" i="24"/>
  <c r="U103" i="24"/>
  <c r="U104" i="24"/>
  <c r="U105" i="24"/>
  <c r="U106" i="24"/>
  <c r="U107" i="24"/>
  <c r="U108" i="24"/>
  <c r="U109" i="24"/>
  <c r="U110" i="24"/>
  <c r="U111" i="24"/>
  <c r="U112" i="24"/>
  <c r="U113" i="24"/>
  <c r="U114" i="24"/>
  <c r="U115" i="24"/>
  <c r="U116" i="24"/>
  <c r="U117" i="24"/>
  <c r="U118" i="24"/>
  <c r="U119" i="24"/>
  <c r="U120" i="24"/>
  <c r="U121" i="24"/>
  <c r="U122" i="24"/>
  <c r="U123" i="24"/>
  <c r="U124" i="24"/>
  <c r="U125" i="24"/>
  <c r="U126" i="24"/>
  <c r="U127" i="24"/>
  <c r="U128" i="24"/>
  <c r="U129" i="24"/>
  <c r="U130" i="24"/>
  <c r="U131" i="24"/>
  <c r="U132" i="24"/>
  <c r="U133" i="24"/>
  <c r="U134" i="24"/>
  <c r="U135" i="24"/>
  <c r="U136" i="24"/>
  <c r="U137" i="24"/>
  <c r="U138" i="24"/>
  <c r="U139" i="24"/>
  <c r="U140" i="24"/>
  <c r="U141" i="24"/>
  <c r="U142" i="24"/>
  <c r="U143" i="24"/>
  <c r="U144" i="24"/>
  <c r="U145" i="24"/>
  <c r="U146" i="24"/>
  <c r="U147" i="24"/>
  <c r="U148" i="24"/>
  <c r="U149" i="24"/>
  <c r="U150" i="24"/>
  <c r="U151" i="24"/>
  <c r="U152" i="24"/>
  <c r="U153" i="24"/>
  <c r="U154" i="24"/>
  <c r="U155" i="24"/>
  <c r="U156" i="24"/>
  <c r="U157" i="24"/>
  <c r="U158" i="24"/>
  <c r="U159" i="24"/>
  <c r="U160" i="24"/>
  <c r="U161" i="24"/>
  <c r="U162" i="24"/>
  <c r="U163" i="24"/>
  <c r="U164" i="24"/>
  <c r="U165" i="24"/>
  <c r="U166" i="24"/>
  <c r="U167" i="24"/>
  <c r="U168" i="24"/>
  <c r="U169" i="24"/>
  <c r="U170" i="24"/>
  <c r="U171" i="24"/>
  <c r="U172" i="24"/>
  <c r="U173" i="24"/>
  <c r="U174" i="24"/>
  <c r="U175" i="24"/>
  <c r="U176" i="24"/>
  <c r="U177" i="24"/>
  <c r="U178" i="24"/>
  <c r="U179" i="24"/>
  <c r="U180" i="24"/>
  <c r="U181" i="24"/>
  <c r="U182" i="24"/>
  <c r="U183" i="24"/>
  <c r="U184" i="24"/>
  <c r="U185" i="24"/>
  <c r="U186" i="24"/>
  <c r="U187" i="24"/>
  <c r="U188" i="24"/>
  <c r="U189" i="24"/>
  <c r="U190" i="24"/>
  <c r="U191" i="24"/>
  <c r="U192" i="24"/>
  <c r="U193" i="24"/>
  <c r="U194" i="24"/>
  <c r="U195" i="24"/>
  <c r="U196" i="24"/>
  <c r="U197" i="24"/>
  <c r="U198" i="24"/>
  <c r="U199" i="24"/>
  <c r="U200" i="24"/>
  <c r="U201" i="24"/>
  <c r="U202" i="24"/>
  <c r="U203" i="24"/>
  <c r="U204" i="24"/>
  <c r="U205" i="24"/>
  <c r="U206" i="24"/>
  <c r="U207" i="24"/>
  <c r="U208" i="24"/>
  <c r="U209" i="24"/>
  <c r="U210" i="24"/>
  <c r="U211" i="24"/>
  <c r="U212" i="24"/>
  <c r="U213" i="24"/>
  <c r="U214" i="24"/>
  <c r="U215" i="24"/>
  <c r="U216" i="24"/>
  <c r="U217" i="24"/>
  <c r="U218" i="24"/>
  <c r="U219" i="24"/>
  <c r="U220" i="24"/>
  <c r="U221" i="24"/>
  <c r="U222" i="24"/>
  <c r="U223" i="24"/>
  <c r="U224" i="24"/>
  <c r="U225" i="24"/>
  <c r="U226" i="24"/>
  <c r="U227" i="24"/>
  <c r="U228" i="24"/>
  <c r="U229" i="24"/>
  <c r="U230" i="24"/>
  <c r="U231" i="24"/>
  <c r="U232" i="24"/>
  <c r="U233" i="24"/>
  <c r="U234" i="24"/>
  <c r="U235" i="24"/>
  <c r="U236" i="24"/>
  <c r="U237" i="24"/>
  <c r="U238" i="24"/>
  <c r="U239" i="24"/>
  <c r="U240" i="24"/>
  <c r="U241" i="24"/>
  <c r="U242" i="24"/>
  <c r="U243" i="24"/>
  <c r="U244" i="24"/>
  <c r="U245" i="24"/>
  <c r="U246" i="24"/>
  <c r="U247" i="24"/>
  <c r="U248" i="24"/>
  <c r="U249" i="24"/>
  <c r="U250" i="24"/>
  <c r="U251" i="24"/>
  <c r="U252" i="24"/>
  <c r="U253" i="24"/>
  <c r="U254" i="24"/>
  <c r="U255" i="24"/>
  <c r="U256" i="24"/>
  <c r="U257" i="24"/>
  <c r="U258" i="24"/>
  <c r="U259" i="24"/>
  <c r="U260" i="24"/>
  <c r="U261" i="24"/>
  <c r="U262" i="24"/>
  <c r="U263" i="24"/>
  <c r="U264" i="24"/>
  <c r="U265" i="24"/>
  <c r="U266" i="24"/>
  <c r="U267" i="24"/>
  <c r="U268" i="24"/>
  <c r="U269" i="24"/>
  <c r="U270" i="24"/>
  <c r="U271" i="24"/>
  <c r="U272" i="24"/>
  <c r="U273" i="24"/>
  <c r="U274" i="24"/>
  <c r="U275" i="24"/>
  <c r="U276" i="24"/>
  <c r="U277" i="24"/>
  <c r="U278" i="24"/>
  <c r="U279" i="24"/>
  <c r="U280" i="24"/>
  <c r="U281" i="24"/>
  <c r="U282" i="24"/>
  <c r="U283" i="24"/>
  <c r="U284" i="24"/>
  <c r="U285" i="24"/>
  <c r="U286" i="24"/>
  <c r="U287" i="24"/>
  <c r="U288" i="24"/>
  <c r="U289" i="24"/>
  <c r="U290" i="24"/>
  <c r="U291" i="24"/>
  <c r="U292" i="24"/>
  <c r="U293" i="24"/>
  <c r="U294" i="24"/>
  <c r="U295" i="24"/>
  <c r="U296" i="24"/>
  <c r="U297" i="24"/>
  <c r="U298" i="24"/>
  <c r="U299" i="24"/>
  <c r="U300" i="24"/>
  <c r="U301" i="24"/>
  <c r="U302" i="24"/>
  <c r="U303" i="24"/>
  <c r="U304" i="24"/>
  <c r="U305" i="24"/>
  <c r="U306" i="24"/>
  <c r="U307" i="24"/>
  <c r="U308" i="24"/>
  <c r="U309" i="24"/>
  <c r="U310" i="24"/>
  <c r="U311" i="24"/>
  <c r="U312" i="24"/>
  <c r="U313" i="24"/>
  <c r="U314" i="24"/>
  <c r="U315" i="24"/>
  <c r="U316" i="24"/>
  <c r="U317" i="24"/>
  <c r="U318" i="24"/>
  <c r="U319" i="24"/>
  <c r="U320" i="24"/>
  <c r="U321" i="24"/>
  <c r="U322" i="24"/>
  <c r="U323" i="24"/>
  <c r="U324" i="24"/>
  <c r="U325" i="24"/>
  <c r="U326" i="24"/>
  <c r="U327" i="24"/>
  <c r="U328" i="24"/>
  <c r="U329" i="24"/>
  <c r="U330" i="24"/>
  <c r="U331" i="24"/>
  <c r="U332" i="24"/>
  <c r="U333" i="24"/>
  <c r="U334" i="24"/>
  <c r="U335" i="24"/>
  <c r="U336" i="24"/>
  <c r="U337" i="24"/>
  <c r="U338" i="24"/>
  <c r="U339" i="24"/>
  <c r="U340" i="24"/>
  <c r="U341" i="24"/>
  <c r="U342" i="24"/>
  <c r="U343" i="24"/>
  <c r="U344" i="24"/>
  <c r="U345" i="24"/>
  <c r="U346" i="24"/>
  <c r="U347" i="24"/>
  <c r="U348" i="24"/>
  <c r="U349" i="24"/>
  <c r="U350" i="24"/>
  <c r="U351" i="24"/>
  <c r="U352" i="24"/>
  <c r="U353" i="24"/>
  <c r="U354" i="24"/>
  <c r="U355" i="24"/>
  <c r="U356" i="24"/>
  <c r="U357" i="24"/>
  <c r="U358" i="24"/>
  <c r="U359" i="24"/>
  <c r="U360" i="24"/>
  <c r="U361" i="24"/>
  <c r="U362" i="24"/>
  <c r="U363" i="24"/>
  <c r="U364" i="24"/>
  <c r="U365" i="24"/>
  <c r="U366" i="24"/>
  <c r="U367" i="24"/>
  <c r="U368" i="24"/>
  <c r="U369" i="24"/>
  <c r="U370" i="24"/>
  <c r="U371" i="24"/>
  <c r="U372" i="24"/>
  <c r="U373" i="24"/>
  <c r="U374" i="24"/>
  <c r="U375" i="24"/>
  <c r="U376" i="24"/>
  <c r="U377" i="24"/>
  <c r="U378" i="24"/>
  <c r="U379" i="24"/>
  <c r="U380" i="24"/>
  <c r="U381" i="24"/>
  <c r="U382" i="24"/>
  <c r="U383" i="24"/>
  <c r="U384" i="24"/>
  <c r="U385" i="24"/>
  <c r="U386" i="24"/>
  <c r="U387" i="24"/>
  <c r="U388" i="24"/>
  <c r="U389" i="24"/>
  <c r="U390" i="24"/>
  <c r="U391" i="24"/>
  <c r="U392" i="24"/>
  <c r="U393" i="24"/>
  <c r="U394" i="24"/>
  <c r="U395" i="24"/>
  <c r="U396" i="24"/>
  <c r="U397" i="24"/>
  <c r="U398" i="24"/>
  <c r="U399" i="24"/>
  <c r="U400" i="24"/>
  <c r="U401" i="24"/>
  <c r="U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Q320" i="24"/>
  <c r="Q321" i="24"/>
  <c r="Q322" i="24"/>
  <c r="Q323" i="24"/>
  <c r="Q324" i="24"/>
  <c r="Q325" i="24"/>
  <c r="Q326" i="24"/>
  <c r="Q327" i="24"/>
  <c r="Q328" i="24"/>
  <c r="Q329" i="24"/>
  <c r="Q330" i="24"/>
  <c r="Q331" i="24"/>
  <c r="Q332" i="24"/>
  <c r="Q333" i="24"/>
  <c r="Q334" i="24"/>
  <c r="Q335" i="24"/>
  <c r="Q336" i="24"/>
  <c r="Q337" i="24"/>
  <c r="Q338" i="24"/>
  <c r="Q339" i="24"/>
  <c r="Q340" i="24"/>
  <c r="Q341" i="24"/>
  <c r="Q342" i="24"/>
  <c r="Q343" i="24"/>
  <c r="Q344" i="24"/>
  <c r="Q345" i="24"/>
  <c r="Q346" i="24"/>
  <c r="Q347" i="24"/>
  <c r="Q348" i="24"/>
  <c r="Q349" i="24"/>
  <c r="Q350" i="24"/>
  <c r="Q351" i="24"/>
  <c r="Q352" i="24"/>
  <c r="Q353" i="24"/>
  <c r="Q354" i="24"/>
  <c r="Q355" i="24"/>
  <c r="Q356" i="24"/>
  <c r="Q357" i="24"/>
  <c r="Q358" i="24"/>
  <c r="Q359" i="24"/>
  <c r="Q360" i="24"/>
  <c r="Q361" i="24"/>
  <c r="Q362" i="24"/>
  <c r="Q363" i="24"/>
  <c r="Q364" i="24"/>
  <c r="Q365" i="24"/>
  <c r="Q366" i="24"/>
  <c r="Q367" i="24"/>
  <c r="Q368" i="24"/>
  <c r="Q369" i="24"/>
  <c r="Q370" i="24"/>
  <c r="Q371" i="24"/>
  <c r="Q372" i="24"/>
  <c r="Q373" i="24"/>
  <c r="Q374" i="24"/>
  <c r="Q375" i="24"/>
  <c r="Q376" i="24"/>
  <c r="Q377" i="24"/>
  <c r="Q378" i="24"/>
  <c r="Q379" i="24"/>
  <c r="Q380" i="24"/>
  <c r="Q381" i="24"/>
  <c r="Q382" i="24"/>
  <c r="Q383" i="24"/>
  <c r="Q384" i="24"/>
  <c r="Q385" i="24"/>
  <c r="Q386" i="24"/>
  <c r="Q387" i="24"/>
  <c r="Q388" i="24"/>
  <c r="Q389" i="24"/>
  <c r="Q390" i="24"/>
  <c r="Q391" i="24"/>
  <c r="Q392" i="24"/>
  <c r="Q393" i="24"/>
  <c r="Q394" i="24"/>
  <c r="Q395" i="24"/>
  <c r="Q396" i="24"/>
  <c r="Q397" i="24"/>
  <c r="Q398" i="24"/>
  <c r="Q399" i="24"/>
  <c r="Q400" i="24"/>
  <c r="Q401" i="24"/>
  <c r="Q12" i="24"/>
  <c r="M13" i="24"/>
  <c r="M14" i="24"/>
  <c r="M15" i="24"/>
  <c r="M16" i="24"/>
  <c r="M17" i="24"/>
  <c r="M18" i="24"/>
  <c r="M19" i="24"/>
  <c r="M20" i="24"/>
  <c r="M21" i="24"/>
  <c r="M22" i="24"/>
  <c r="M23" i="24"/>
  <c r="M24" i="24"/>
  <c r="M25" i="24"/>
  <c r="M26" i="24"/>
  <c r="M27" i="24"/>
  <c r="M28" i="24"/>
  <c r="M29" i="24"/>
  <c r="M30" i="24"/>
  <c r="M31" i="24"/>
  <c r="M32" i="24"/>
  <c r="M33" i="24"/>
  <c r="M34" i="24"/>
  <c r="M35" i="24"/>
  <c r="M36" i="24"/>
  <c r="M37" i="24"/>
  <c r="M38" i="24"/>
  <c r="M39" i="24"/>
  <c r="M40" i="24"/>
  <c r="M41" i="24"/>
  <c r="M42" i="24"/>
  <c r="M43" i="24"/>
  <c r="M44" i="24"/>
  <c r="M45" i="24"/>
  <c r="M46" i="24"/>
  <c r="M47" i="24"/>
  <c r="M48" i="24"/>
  <c r="M49" i="24"/>
  <c r="M50" i="24"/>
  <c r="M51" i="24"/>
  <c r="M52" i="24"/>
  <c r="M53" i="24"/>
  <c r="M54" i="24"/>
  <c r="M55" i="24"/>
  <c r="M56" i="24"/>
  <c r="M57" i="24"/>
  <c r="M58" i="24"/>
  <c r="M59" i="24"/>
  <c r="M60" i="24"/>
  <c r="M61" i="24"/>
  <c r="M62" i="24"/>
  <c r="M63" i="24"/>
  <c r="M64" i="24"/>
  <c r="M65" i="24"/>
  <c r="M66" i="24"/>
  <c r="M67" i="24"/>
  <c r="M68" i="24"/>
  <c r="M69" i="24"/>
  <c r="M70" i="24"/>
  <c r="M71" i="24"/>
  <c r="M72" i="24"/>
  <c r="M73" i="24"/>
  <c r="M74" i="24"/>
  <c r="M75" i="24"/>
  <c r="M76" i="24"/>
  <c r="M77" i="24"/>
  <c r="M78" i="24"/>
  <c r="M79" i="24"/>
  <c r="M80" i="24"/>
  <c r="M81" i="24"/>
  <c r="M82" i="24"/>
  <c r="M83" i="24"/>
  <c r="M84" i="24"/>
  <c r="M85" i="24"/>
  <c r="M86" i="24"/>
  <c r="M87" i="24"/>
  <c r="M88" i="24"/>
  <c r="M89" i="24"/>
  <c r="M90" i="24"/>
  <c r="M91" i="24"/>
  <c r="M92" i="24"/>
  <c r="M93" i="24"/>
  <c r="M94" i="24"/>
  <c r="M95" i="24"/>
  <c r="M96" i="24"/>
  <c r="M97" i="24"/>
  <c r="M98" i="24"/>
  <c r="M99" i="24"/>
  <c r="M100" i="24"/>
  <c r="M101" i="24"/>
  <c r="M102" i="24"/>
  <c r="M103" i="24"/>
  <c r="M104" i="24"/>
  <c r="M105" i="24"/>
  <c r="M106" i="24"/>
  <c r="M107" i="24"/>
  <c r="M108" i="24"/>
  <c r="M109" i="24"/>
  <c r="M110" i="24"/>
  <c r="M111" i="24"/>
  <c r="M112" i="24"/>
  <c r="M113" i="24"/>
  <c r="M114" i="24"/>
  <c r="M115" i="24"/>
  <c r="M116" i="24"/>
  <c r="M117" i="24"/>
  <c r="M118" i="24"/>
  <c r="M119" i="24"/>
  <c r="M120" i="24"/>
  <c r="M121" i="24"/>
  <c r="M122" i="24"/>
  <c r="M123" i="24"/>
  <c r="M124" i="24"/>
  <c r="M125" i="24"/>
  <c r="M126" i="24"/>
  <c r="M127" i="24"/>
  <c r="M128" i="24"/>
  <c r="M129" i="24"/>
  <c r="M130" i="24"/>
  <c r="M131" i="24"/>
  <c r="M132" i="24"/>
  <c r="M133" i="24"/>
  <c r="M134" i="24"/>
  <c r="M135" i="24"/>
  <c r="M136" i="24"/>
  <c r="M137" i="24"/>
  <c r="M138" i="24"/>
  <c r="M139" i="24"/>
  <c r="M140" i="24"/>
  <c r="M141" i="24"/>
  <c r="M142" i="24"/>
  <c r="M143" i="24"/>
  <c r="M144" i="24"/>
  <c r="M145" i="24"/>
  <c r="M146" i="24"/>
  <c r="M147" i="24"/>
  <c r="M148" i="24"/>
  <c r="M149" i="24"/>
  <c r="M150" i="24"/>
  <c r="M151" i="24"/>
  <c r="M152" i="24"/>
  <c r="M153" i="24"/>
  <c r="M154" i="24"/>
  <c r="M155" i="24"/>
  <c r="M156" i="24"/>
  <c r="M157" i="24"/>
  <c r="M158" i="24"/>
  <c r="M159" i="24"/>
  <c r="M160" i="24"/>
  <c r="M161" i="24"/>
  <c r="M162" i="24"/>
  <c r="M163" i="24"/>
  <c r="M164" i="24"/>
  <c r="M165" i="24"/>
  <c r="M166" i="24"/>
  <c r="M167" i="24"/>
  <c r="M168" i="24"/>
  <c r="M169" i="24"/>
  <c r="M170" i="24"/>
  <c r="M171" i="24"/>
  <c r="M172" i="24"/>
  <c r="M173" i="24"/>
  <c r="M174" i="24"/>
  <c r="M175" i="24"/>
  <c r="M176" i="24"/>
  <c r="M177" i="24"/>
  <c r="M178" i="24"/>
  <c r="M179" i="24"/>
  <c r="M180" i="24"/>
  <c r="M181" i="24"/>
  <c r="M182" i="24"/>
  <c r="M183" i="24"/>
  <c r="M184" i="24"/>
  <c r="M185" i="24"/>
  <c r="M186" i="24"/>
  <c r="M187" i="24"/>
  <c r="M188" i="24"/>
  <c r="M189" i="24"/>
  <c r="M190" i="24"/>
  <c r="M191" i="24"/>
  <c r="M192" i="24"/>
  <c r="M193" i="24"/>
  <c r="M194" i="24"/>
  <c r="M195" i="24"/>
  <c r="M196" i="24"/>
  <c r="M197" i="24"/>
  <c r="M198" i="24"/>
  <c r="M199" i="24"/>
  <c r="M200" i="24"/>
  <c r="M201" i="24"/>
  <c r="M202" i="24"/>
  <c r="M203" i="24"/>
  <c r="M204" i="24"/>
  <c r="M205" i="24"/>
  <c r="M206" i="24"/>
  <c r="M207" i="24"/>
  <c r="M208" i="24"/>
  <c r="M209" i="24"/>
  <c r="M210" i="24"/>
  <c r="M211" i="24"/>
  <c r="M212" i="24"/>
  <c r="M213" i="24"/>
  <c r="M214" i="24"/>
  <c r="M215" i="24"/>
  <c r="M216" i="24"/>
  <c r="M217" i="24"/>
  <c r="M218" i="24"/>
  <c r="M219" i="24"/>
  <c r="M220" i="24"/>
  <c r="M221" i="24"/>
  <c r="M222" i="24"/>
  <c r="M223" i="24"/>
  <c r="M224" i="24"/>
  <c r="M225" i="24"/>
  <c r="M226" i="24"/>
  <c r="M227" i="24"/>
  <c r="M228" i="24"/>
  <c r="M229" i="24"/>
  <c r="M230" i="24"/>
  <c r="M231" i="24"/>
  <c r="M232" i="24"/>
  <c r="M233" i="24"/>
  <c r="M234" i="24"/>
  <c r="M235" i="24"/>
  <c r="M236" i="24"/>
  <c r="M237" i="24"/>
  <c r="M238" i="24"/>
  <c r="M239" i="24"/>
  <c r="M240" i="24"/>
  <c r="M241" i="24"/>
  <c r="M242" i="24"/>
  <c r="M243" i="24"/>
  <c r="M244" i="24"/>
  <c r="M245" i="24"/>
  <c r="M246" i="24"/>
  <c r="M247" i="24"/>
  <c r="M248" i="24"/>
  <c r="M249" i="24"/>
  <c r="M250" i="24"/>
  <c r="M251" i="24"/>
  <c r="M252" i="24"/>
  <c r="M253" i="24"/>
  <c r="M254" i="24"/>
  <c r="M255" i="24"/>
  <c r="M256" i="24"/>
  <c r="M257" i="24"/>
  <c r="M258" i="24"/>
  <c r="M259" i="24"/>
  <c r="M260" i="24"/>
  <c r="M261" i="24"/>
  <c r="M262" i="24"/>
  <c r="M263" i="24"/>
  <c r="M264" i="24"/>
  <c r="M265" i="24"/>
  <c r="M266" i="24"/>
  <c r="M267" i="24"/>
  <c r="M268" i="24"/>
  <c r="M269" i="24"/>
  <c r="M270" i="24"/>
  <c r="M271" i="24"/>
  <c r="M272" i="24"/>
  <c r="M273" i="24"/>
  <c r="M274" i="24"/>
  <c r="M275" i="24"/>
  <c r="M276" i="24"/>
  <c r="M277" i="24"/>
  <c r="M278" i="24"/>
  <c r="M279" i="24"/>
  <c r="M280" i="24"/>
  <c r="M281" i="24"/>
  <c r="M282" i="24"/>
  <c r="M283" i="24"/>
  <c r="M284" i="24"/>
  <c r="M285" i="24"/>
  <c r="M286" i="24"/>
  <c r="M287" i="24"/>
  <c r="M288" i="24"/>
  <c r="M289" i="24"/>
  <c r="M290" i="24"/>
  <c r="M291" i="24"/>
  <c r="M292" i="24"/>
  <c r="M293" i="24"/>
  <c r="M294" i="24"/>
  <c r="M295" i="24"/>
  <c r="M296" i="24"/>
  <c r="M297" i="24"/>
  <c r="M298" i="24"/>
  <c r="M299" i="24"/>
  <c r="M300" i="24"/>
  <c r="M301" i="24"/>
  <c r="M302" i="24"/>
  <c r="M303" i="24"/>
  <c r="M304" i="24"/>
  <c r="M305" i="24"/>
  <c r="M306" i="24"/>
  <c r="M307" i="24"/>
  <c r="M308" i="24"/>
  <c r="M309" i="24"/>
  <c r="M310" i="24"/>
  <c r="M311" i="24"/>
  <c r="M312" i="24"/>
  <c r="M313" i="24"/>
  <c r="M314" i="24"/>
  <c r="M315" i="24"/>
  <c r="M316" i="24"/>
  <c r="M317" i="24"/>
  <c r="M318" i="24"/>
  <c r="M319" i="24"/>
  <c r="M320" i="24"/>
  <c r="M321" i="24"/>
  <c r="M322" i="24"/>
  <c r="M323" i="24"/>
  <c r="M324" i="24"/>
  <c r="M325" i="24"/>
  <c r="M326" i="24"/>
  <c r="M327" i="24"/>
  <c r="M328" i="24"/>
  <c r="M329" i="24"/>
  <c r="M330" i="24"/>
  <c r="M331" i="24"/>
  <c r="M332" i="24"/>
  <c r="M333" i="24"/>
  <c r="M334" i="24"/>
  <c r="M335" i="24"/>
  <c r="M336" i="24"/>
  <c r="M337" i="24"/>
  <c r="M338" i="24"/>
  <c r="M339" i="24"/>
  <c r="M340" i="24"/>
  <c r="M341" i="24"/>
  <c r="M342" i="24"/>
  <c r="M343" i="24"/>
  <c r="M344" i="24"/>
  <c r="M345" i="24"/>
  <c r="M346" i="24"/>
  <c r="M347" i="24"/>
  <c r="M348" i="24"/>
  <c r="M349" i="24"/>
  <c r="M350" i="24"/>
  <c r="M351" i="24"/>
  <c r="M352" i="24"/>
  <c r="M353" i="24"/>
  <c r="M354" i="24"/>
  <c r="M355" i="24"/>
  <c r="M356" i="24"/>
  <c r="M357" i="24"/>
  <c r="M358" i="24"/>
  <c r="M359" i="24"/>
  <c r="M360" i="24"/>
  <c r="M361" i="24"/>
  <c r="M362" i="24"/>
  <c r="M363" i="24"/>
  <c r="M364" i="24"/>
  <c r="M365" i="24"/>
  <c r="M366" i="24"/>
  <c r="M367" i="24"/>
  <c r="M368" i="24"/>
  <c r="M369" i="24"/>
  <c r="M370" i="24"/>
  <c r="M371" i="24"/>
  <c r="M372" i="24"/>
  <c r="M373" i="24"/>
  <c r="M374" i="24"/>
  <c r="M375" i="24"/>
  <c r="M376" i="24"/>
  <c r="M377" i="24"/>
  <c r="M378" i="24"/>
  <c r="M379" i="24"/>
  <c r="M380" i="24"/>
  <c r="M381" i="24"/>
  <c r="M382" i="24"/>
  <c r="M383" i="24"/>
  <c r="M384" i="24"/>
  <c r="M385" i="24"/>
  <c r="M386" i="24"/>
  <c r="M387" i="24"/>
  <c r="M388" i="24"/>
  <c r="M389" i="24"/>
  <c r="M390" i="24"/>
  <c r="M391" i="24"/>
  <c r="M392" i="24"/>
  <c r="M393" i="24"/>
  <c r="M394" i="24"/>
  <c r="M395" i="24"/>
  <c r="M396" i="24"/>
  <c r="M397" i="24"/>
  <c r="M398" i="24"/>
  <c r="M399" i="24"/>
  <c r="M400" i="24"/>
  <c r="M401" i="24"/>
  <c r="M12" i="24"/>
  <c r="U7" i="24"/>
  <c r="V148" i="24" s="1"/>
  <c r="W148" i="24" s="1"/>
  <c r="Q7" i="24"/>
  <c r="R75" i="24" s="1"/>
  <c r="S75" i="24" s="1"/>
  <c r="M7" i="24"/>
  <c r="N148" i="24" s="1"/>
  <c r="O148" i="24" s="1"/>
  <c r="Y35" i="22"/>
  <c r="Q22" i="22"/>
  <c r="Y22" i="22"/>
  <c r="Y23" i="22"/>
  <c r="Y24" i="22"/>
  <c r="Y25" i="22"/>
  <c r="Y26" i="22"/>
  <c r="Y27" i="22"/>
  <c r="Y28" i="22"/>
  <c r="Y29" i="22"/>
  <c r="Y30" i="22"/>
  <c r="Y31" i="22"/>
  <c r="Y32" i="22"/>
  <c r="Y33" i="22"/>
  <c r="Y34" i="22"/>
  <c r="Y36" i="22"/>
  <c r="Y37" i="22"/>
  <c r="Y38" i="22"/>
  <c r="Y39" i="22"/>
  <c r="Y40" i="22"/>
  <c r="Y41" i="22"/>
  <c r="Y42" i="22"/>
  <c r="Y43" i="22"/>
  <c r="Y44" i="22"/>
  <c r="Y45" i="22"/>
  <c r="Y46" i="22"/>
  <c r="Y47" i="22"/>
  <c r="Y48" i="22"/>
  <c r="Y49" i="22"/>
  <c r="Y50" i="22"/>
  <c r="Y51" i="22"/>
  <c r="Y52" i="22"/>
  <c r="Y53" i="22"/>
  <c r="Y54" i="22"/>
  <c r="Y55" i="22"/>
  <c r="Y56" i="22"/>
  <c r="Y57" i="22"/>
  <c r="Y58" i="22"/>
  <c r="Y59" i="22"/>
  <c r="Y60" i="22"/>
  <c r="Y61" i="22"/>
  <c r="Y62" i="22"/>
  <c r="Y63" i="22"/>
  <c r="Y64" i="22"/>
  <c r="Y65" i="22"/>
  <c r="Y66" i="22"/>
  <c r="Y67" i="22"/>
  <c r="Y68" i="22"/>
  <c r="Y69" i="22"/>
  <c r="Y70" i="22"/>
  <c r="Y71" i="22"/>
  <c r="Y72" i="22"/>
  <c r="Y73" i="22"/>
  <c r="Y74" i="22"/>
  <c r="Y75" i="22"/>
  <c r="Y76" i="22"/>
  <c r="Y77" i="22"/>
  <c r="Y78" i="22"/>
  <c r="Y79" i="22"/>
  <c r="Y80" i="22"/>
  <c r="Y81" i="22"/>
  <c r="Y82" i="22"/>
  <c r="Y83" i="22"/>
  <c r="Y84" i="22"/>
  <c r="Y85" i="22"/>
  <c r="Y86" i="22"/>
  <c r="Y87" i="22"/>
  <c r="Y88" i="22"/>
  <c r="Y89" i="22"/>
  <c r="Y90" i="22"/>
  <c r="Y91" i="22"/>
  <c r="Y92" i="22"/>
  <c r="Y93" i="22"/>
  <c r="Y94" i="22"/>
  <c r="Y95" i="22"/>
  <c r="Y96" i="22"/>
  <c r="Y97" i="22"/>
  <c r="Y98" i="22"/>
  <c r="Y99" i="22"/>
  <c r="Y100" i="22"/>
  <c r="Y101" i="22"/>
  <c r="Y102" i="22"/>
  <c r="Y103" i="22"/>
  <c r="Y104" i="22"/>
  <c r="Y105" i="22"/>
  <c r="Y106" i="22"/>
  <c r="Y107" i="22"/>
  <c r="Y108" i="22"/>
  <c r="Y109" i="22"/>
  <c r="Y110" i="22"/>
  <c r="Y111" i="22"/>
  <c r="Y112" i="22"/>
  <c r="Y113" i="22"/>
  <c r="Y114" i="22"/>
  <c r="Y115" i="22"/>
  <c r="Y116" i="22"/>
  <c r="Y117" i="22"/>
  <c r="Y118" i="22"/>
  <c r="Y119" i="22"/>
  <c r="Y120" i="22"/>
  <c r="Y121" i="22"/>
  <c r="Y122" i="22"/>
  <c r="Y123" i="22"/>
  <c r="Y124" i="22"/>
  <c r="Y125" i="22"/>
  <c r="Y126" i="22"/>
  <c r="Y127" i="22"/>
  <c r="Y128" i="22"/>
  <c r="Y129" i="22"/>
  <c r="Y130" i="22"/>
  <c r="Y131" i="22"/>
  <c r="Y132" i="22"/>
  <c r="Y133" i="22"/>
  <c r="Y134" i="22"/>
  <c r="Y135" i="22"/>
  <c r="Y136" i="22"/>
  <c r="Y137" i="22"/>
  <c r="Y138" i="22"/>
  <c r="Y139" i="22"/>
  <c r="Y140" i="22"/>
  <c r="Y141" i="22"/>
  <c r="Y142" i="22"/>
  <c r="Y143" i="22"/>
  <c r="Y144" i="22"/>
  <c r="Y145" i="22"/>
  <c r="Y146" i="22"/>
  <c r="Y147" i="22"/>
  <c r="Y148" i="22"/>
  <c r="Y149" i="22"/>
  <c r="Y150" i="22"/>
  <c r="Y151" i="22"/>
  <c r="Y152" i="22"/>
  <c r="Y153" i="22"/>
  <c r="Y154" i="22"/>
  <c r="Y155" i="22"/>
  <c r="Y156" i="22"/>
  <c r="Y157" i="22"/>
  <c r="Y158" i="22"/>
  <c r="Y159" i="22"/>
  <c r="Y160" i="22"/>
  <c r="Y161" i="22"/>
  <c r="Y162" i="22"/>
  <c r="Y163" i="22"/>
  <c r="Y164" i="22"/>
  <c r="Y165" i="22"/>
  <c r="Y166" i="22"/>
  <c r="Y167" i="22"/>
  <c r="Y168" i="22"/>
  <c r="Y169" i="22"/>
  <c r="Y170" i="22"/>
  <c r="Y171" i="22"/>
  <c r="Y172" i="22"/>
  <c r="Y173" i="22"/>
  <c r="Y174" i="22"/>
  <c r="Y175" i="22"/>
  <c r="Y176" i="22"/>
  <c r="Y177" i="22"/>
  <c r="Y178" i="22"/>
  <c r="Y179" i="22"/>
  <c r="Y180" i="22"/>
  <c r="Y181" i="22"/>
  <c r="Y182" i="22"/>
  <c r="Y183" i="22"/>
  <c r="Y184" i="22"/>
  <c r="Y185" i="22"/>
  <c r="Y186" i="22"/>
  <c r="Y187" i="22"/>
  <c r="Y188" i="22"/>
  <c r="Y189" i="22"/>
  <c r="Y190" i="22"/>
  <c r="Y191" i="22"/>
  <c r="Y192" i="22"/>
  <c r="Y193" i="22"/>
  <c r="Y194" i="22"/>
  <c r="Y195" i="22"/>
  <c r="Y196" i="22"/>
  <c r="Y197" i="22"/>
  <c r="Y198" i="22"/>
  <c r="Y199" i="22"/>
  <c r="Y200" i="22"/>
  <c r="Y201" i="22"/>
  <c r="Y202" i="22"/>
  <c r="Y203" i="22"/>
  <c r="Y204" i="22"/>
  <c r="Y205" i="22"/>
  <c r="Y206" i="22"/>
  <c r="Y207" i="22"/>
  <c r="Y208" i="22"/>
  <c r="Y209" i="22"/>
  <c r="Y210" i="22"/>
  <c r="Y211" i="22"/>
  <c r="Y212" i="22"/>
  <c r="Y213" i="22"/>
  <c r="Y214" i="22"/>
  <c r="Y215" i="22"/>
  <c r="Y216" i="22"/>
  <c r="Y217" i="22"/>
  <c r="Y218" i="22"/>
  <c r="Y219" i="22"/>
  <c r="Y220" i="22"/>
  <c r="Y221" i="22"/>
  <c r="Y222" i="22"/>
  <c r="Y223" i="22"/>
  <c r="Y224" i="22"/>
  <c r="Y225" i="22"/>
  <c r="Y226" i="22"/>
  <c r="Y227" i="22"/>
  <c r="Y228" i="22"/>
  <c r="Y229" i="22"/>
  <c r="Y230" i="22"/>
  <c r="Y231" i="22"/>
  <c r="Y232" i="22"/>
  <c r="Y233" i="22"/>
  <c r="Y234" i="22"/>
  <c r="Y235" i="22"/>
  <c r="Y236" i="22"/>
  <c r="Y237" i="22"/>
  <c r="Y238" i="22"/>
  <c r="Y239" i="22"/>
  <c r="Y240" i="22"/>
  <c r="Y241" i="22"/>
  <c r="Y242" i="22"/>
  <c r="Y243" i="22"/>
  <c r="Y244" i="22"/>
  <c r="Y245" i="22"/>
  <c r="Y246" i="22"/>
  <c r="Y247" i="22"/>
  <c r="Y248" i="22"/>
  <c r="Y249" i="22"/>
  <c r="Y250" i="22"/>
  <c r="Y251" i="22"/>
  <c r="Y252" i="22"/>
  <c r="Y253" i="22"/>
  <c r="Y254" i="22"/>
  <c r="Y255" i="22"/>
  <c r="Y256" i="22"/>
  <c r="Y257" i="22"/>
  <c r="Y258" i="22"/>
  <c r="Y259" i="22"/>
  <c r="Y260" i="22"/>
  <c r="Y261" i="22"/>
  <c r="Y262" i="22"/>
  <c r="Y263" i="22"/>
  <c r="Y264" i="22"/>
  <c r="Y265" i="22"/>
  <c r="Y266" i="22"/>
  <c r="Y267" i="22"/>
  <c r="Y268" i="22"/>
  <c r="Y269" i="22"/>
  <c r="Y270" i="22"/>
  <c r="Y271" i="22"/>
  <c r="Y272" i="22"/>
  <c r="Y273" i="22"/>
  <c r="Y274" i="22"/>
  <c r="Y275" i="22"/>
  <c r="Y276" i="22"/>
  <c r="Y277" i="22"/>
  <c r="Y278" i="22"/>
  <c r="Y279" i="22"/>
  <c r="Y280" i="22"/>
  <c r="Y281" i="22"/>
  <c r="Y282" i="22"/>
  <c r="Y283" i="22"/>
  <c r="Y284" i="22"/>
  <c r="Y285" i="22"/>
  <c r="Y286" i="22"/>
  <c r="Y287" i="22"/>
  <c r="Y288" i="22"/>
  <c r="Y289" i="22"/>
  <c r="Y290" i="22"/>
  <c r="Y291" i="22"/>
  <c r="Y292" i="22"/>
  <c r="Y293" i="22"/>
  <c r="Y294" i="22"/>
  <c r="Y295" i="22"/>
  <c r="Y296" i="22"/>
  <c r="Y297" i="22"/>
  <c r="Y298" i="22"/>
  <c r="Y299" i="22"/>
  <c r="Y300" i="22"/>
  <c r="Y301" i="22"/>
  <c r="Y302" i="22"/>
  <c r="Y303" i="22"/>
  <c r="Y304" i="22"/>
  <c r="Y305" i="22"/>
  <c r="Y306" i="22"/>
  <c r="Y307" i="22"/>
  <c r="Y308" i="22"/>
  <c r="Y309" i="22"/>
  <c r="Y310" i="22"/>
  <c r="Y311" i="22"/>
  <c r="Y312" i="22"/>
  <c r="Y313" i="22"/>
  <c r="Y314" i="22"/>
  <c r="Y315" i="22"/>
  <c r="Y316" i="22"/>
  <c r="Y317" i="22"/>
  <c r="Y318" i="22"/>
  <c r="Y319" i="22"/>
  <c r="Y320" i="22"/>
  <c r="Y321" i="22"/>
  <c r="Y322" i="22"/>
  <c r="Y323" i="22"/>
  <c r="Y324" i="22"/>
  <c r="Y325" i="22"/>
  <c r="Y326" i="22"/>
  <c r="Y327" i="22"/>
  <c r="Y328" i="22"/>
  <c r="Y329" i="22"/>
  <c r="Y330" i="22"/>
  <c r="Y331" i="22"/>
  <c r="Y332" i="22"/>
  <c r="Y333" i="22"/>
  <c r="Y334" i="22"/>
  <c r="Y335" i="22"/>
  <c r="Y336" i="22"/>
  <c r="Y337" i="22"/>
  <c r="Y338" i="22"/>
  <c r="Y339" i="22"/>
  <c r="Y340" i="22"/>
  <c r="Y341" i="22"/>
  <c r="Y342" i="22"/>
  <c r="Y343" i="22"/>
  <c r="Y344" i="22"/>
  <c r="Y345" i="22"/>
  <c r="Y346" i="22"/>
  <c r="Y347" i="22"/>
  <c r="Y348" i="22"/>
  <c r="Y349" i="22"/>
  <c r="Y350" i="22"/>
  <c r="Y351" i="22"/>
  <c r="Y352" i="22"/>
  <c r="Y353" i="22"/>
  <c r="Y354" i="22"/>
  <c r="Y355" i="22"/>
  <c r="Y356" i="22"/>
  <c r="Y357" i="22"/>
  <c r="Y358" i="22"/>
  <c r="Y359" i="22"/>
  <c r="Y360" i="22"/>
  <c r="Y361" i="22"/>
  <c r="Y362" i="22"/>
  <c r="Y363" i="22"/>
  <c r="Y364" i="22"/>
  <c r="Y365" i="22"/>
  <c r="Y366" i="22"/>
  <c r="Y367" i="22"/>
  <c r="Y368" i="22"/>
  <c r="Y369" i="22"/>
  <c r="Y370" i="22"/>
  <c r="Y371" i="22"/>
  <c r="Y372" i="22"/>
  <c r="Y373" i="22"/>
  <c r="Y374" i="22"/>
  <c r="Y375" i="22"/>
  <c r="Y376" i="22"/>
  <c r="Y377" i="22"/>
  <c r="Y378" i="22"/>
  <c r="Y379" i="22"/>
  <c r="Y380" i="22"/>
  <c r="Y381" i="22"/>
  <c r="Y382" i="22"/>
  <c r="Y383" i="22"/>
  <c r="Y384" i="22"/>
  <c r="Y385" i="22"/>
  <c r="Y386" i="22"/>
  <c r="Y387" i="22"/>
  <c r="Y388" i="22"/>
  <c r="Y389" i="22"/>
  <c r="Y390" i="22"/>
  <c r="Y391" i="22"/>
  <c r="Y392" i="22"/>
  <c r="Y393" i="22"/>
  <c r="Y394" i="22"/>
  <c r="Y395" i="22"/>
  <c r="Y396" i="22"/>
  <c r="Y397" i="22"/>
  <c r="Y398" i="22"/>
  <c r="Y399" i="22"/>
  <c r="Y400" i="22"/>
  <c r="Y401" i="22"/>
  <c r="U22" i="22"/>
  <c r="U23" i="22"/>
  <c r="U24" i="22"/>
  <c r="U25" i="22"/>
  <c r="U26" i="22"/>
  <c r="U27" i="22"/>
  <c r="U28" i="22"/>
  <c r="U29" i="22"/>
  <c r="U30" i="22"/>
  <c r="U31" i="22"/>
  <c r="U32" i="22"/>
  <c r="U33" i="22"/>
  <c r="U34" i="22"/>
  <c r="U35" i="22"/>
  <c r="U36" i="22"/>
  <c r="U37" i="22"/>
  <c r="U38" i="22"/>
  <c r="U39" i="22"/>
  <c r="U40" i="22"/>
  <c r="U41" i="22"/>
  <c r="U42" i="22"/>
  <c r="U43" i="22"/>
  <c r="U44" i="22"/>
  <c r="U45" i="22"/>
  <c r="U46" i="22"/>
  <c r="U47" i="22"/>
  <c r="U48" i="22"/>
  <c r="U49" i="22"/>
  <c r="U50" i="22"/>
  <c r="U51" i="22"/>
  <c r="U52" i="22"/>
  <c r="U53" i="22"/>
  <c r="U54" i="22"/>
  <c r="U55" i="22"/>
  <c r="U56" i="22"/>
  <c r="U57" i="22"/>
  <c r="U58" i="22"/>
  <c r="U59" i="22"/>
  <c r="U60" i="22"/>
  <c r="U61" i="22"/>
  <c r="U62" i="22"/>
  <c r="U63" i="22"/>
  <c r="U64" i="22"/>
  <c r="U65" i="22"/>
  <c r="U66" i="22"/>
  <c r="U67" i="22"/>
  <c r="U68" i="22"/>
  <c r="U69" i="22"/>
  <c r="U70" i="22"/>
  <c r="U71" i="22"/>
  <c r="U72" i="22"/>
  <c r="U73" i="22"/>
  <c r="U74" i="22"/>
  <c r="U75" i="22"/>
  <c r="U76" i="22"/>
  <c r="U77" i="22"/>
  <c r="U78" i="22"/>
  <c r="U79" i="22"/>
  <c r="U80" i="22"/>
  <c r="U81" i="22"/>
  <c r="U82" i="22"/>
  <c r="U83" i="22"/>
  <c r="U84" i="22"/>
  <c r="U85" i="22"/>
  <c r="U86" i="22"/>
  <c r="U87" i="22"/>
  <c r="U88" i="22"/>
  <c r="U89" i="22"/>
  <c r="U90" i="22"/>
  <c r="U91" i="22"/>
  <c r="U92" i="22"/>
  <c r="U93" i="22"/>
  <c r="U94" i="22"/>
  <c r="U95" i="22"/>
  <c r="U96" i="22"/>
  <c r="U97" i="22"/>
  <c r="U98" i="22"/>
  <c r="U99" i="22"/>
  <c r="U100" i="22"/>
  <c r="U101" i="22"/>
  <c r="U102" i="22"/>
  <c r="U103" i="22"/>
  <c r="U104" i="22"/>
  <c r="U105" i="22"/>
  <c r="U106" i="22"/>
  <c r="U107" i="22"/>
  <c r="U108" i="22"/>
  <c r="U109" i="22"/>
  <c r="U110" i="22"/>
  <c r="U111" i="22"/>
  <c r="U112" i="22"/>
  <c r="U113" i="22"/>
  <c r="U114" i="22"/>
  <c r="U115" i="22"/>
  <c r="U116" i="22"/>
  <c r="U117" i="22"/>
  <c r="U118" i="22"/>
  <c r="U119" i="22"/>
  <c r="U120" i="22"/>
  <c r="U121" i="22"/>
  <c r="U122" i="22"/>
  <c r="U123" i="22"/>
  <c r="U124" i="22"/>
  <c r="U125" i="22"/>
  <c r="U126" i="22"/>
  <c r="U127" i="22"/>
  <c r="U128" i="22"/>
  <c r="U129" i="22"/>
  <c r="U130" i="22"/>
  <c r="U131" i="22"/>
  <c r="U132" i="22"/>
  <c r="U133" i="22"/>
  <c r="U134" i="22"/>
  <c r="U135" i="22"/>
  <c r="U136" i="22"/>
  <c r="U137" i="22"/>
  <c r="U138" i="22"/>
  <c r="U139" i="22"/>
  <c r="U140" i="22"/>
  <c r="U141" i="22"/>
  <c r="U142" i="22"/>
  <c r="U143" i="22"/>
  <c r="U144" i="22"/>
  <c r="U145" i="22"/>
  <c r="U146" i="22"/>
  <c r="U147" i="22"/>
  <c r="U148" i="22"/>
  <c r="U149" i="22"/>
  <c r="U150" i="22"/>
  <c r="U151" i="22"/>
  <c r="U152" i="22"/>
  <c r="U153" i="22"/>
  <c r="U154" i="22"/>
  <c r="U155" i="22"/>
  <c r="U156" i="22"/>
  <c r="U157" i="22"/>
  <c r="U158" i="22"/>
  <c r="U159" i="22"/>
  <c r="U160" i="22"/>
  <c r="U161" i="22"/>
  <c r="U162" i="22"/>
  <c r="U163" i="22"/>
  <c r="U164" i="22"/>
  <c r="U165" i="22"/>
  <c r="U166" i="22"/>
  <c r="U167" i="22"/>
  <c r="U168" i="22"/>
  <c r="U169" i="22"/>
  <c r="U170" i="22"/>
  <c r="U171" i="22"/>
  <c r="U172" i="22"/>
  <c r="U173" i="22"/>
  <c r="U174" i="22"/>
  <c r="U175" i="22"/>
  <c r="U176" i="22"/>
  <c r="U177" i="22"/>
  <c r="U178" i="22"/>
  <c r="U179" i="22"/>
  <c r="U180" i="22"/>
  <c r="U181" i="22"/>
  <c r="U182" i="22"/>
  <c r="U183" i="22"/>
  <c r="U184" i="22"/>
  <c r="U185" i="22"/>
  <c r="U186" i="22"/>
  <c r="U187" i="22"/>
  <c r="U188" i="22"/>
  <c r="U189" i="22"/>
  <c r="U190" i="22"/>
  <c r="U191" i="22"/>
  <c r="U192" i="22"/>
  <c r="U193" i="22"/>
  <c r="U194" i="22"/>
  <c r="U195" i="22"/>
  <c r="U196" i="22"/>
  <c r="U197" i="22"/>
  <c r="U198" i="22"/>
  <c r="U199" i="22"/>
  <c r="U200" i="22"/>
  <c r="U201" i="22"/>
  <c r="U202" i="22"/>
  <c r="U203" i="22"/>
  <c r="U204" i="22"/>
  <c r="U205" i="22"/>
  <c r="U206" i="22"/>
  <c r="U207" i="22"/>
  <c r="U208" i="22"/>
  <c r="U209" i="22"/>
  <c r="U210" i="22"/>
  <c r="U211" i="22"/>
  <c r="U212" i="22"/>
  <c r="U213" i="22"/>
  <c r="U214" i="22"/>
  <c r="U215" i="22"/>
  <c r="U216" i="22"/>
  <c r="U217" i="22"/>
  <c r="U218" i="22"/>
  <c r="U219" i="22"/>
  <c r="U220" i="22"/>
  <c r="U221" i="22"/>
  <c r="U222" i="22"/>
  <c r="U223" i="22"/>
  <c r="U224" i="22"/>
  <c r="U225" i="22"/>
  <c r="U226" i="22"/>
  <c r="U227" i="22"/>
  <c r="U228" i="22"/>
  <c r="U229" i="22"/>
  <c r="U230" i="22"/>
  <c r="U231" i="22"/>
  <c r="U232" i="22"/>
  <c r="U233" i="22"/>
  <c r="U234" i="22"/>
  <c r="U235" i="22"/>
  <c r="U236" i="22"/>
  <c r="U237" i="22"/>
  <c r="U238" i="22"/>
  <c r="U239" i="22"/>
  <c r="U240" i="22"/>
  <c r="U241" i="22"/>
  <c r="U242" i="22"/>
  <c r="U243" i="22"/>
  <c r="U244" i="22"/>
  <c r="U245" i="22"/>
  <c r="U246" i="22"/>
  <c r="U247" i="22"/>
  <c r="U248" i="22"/>
  <c r="U249" i="22"/>
  <c r="U250" i="22"/>
  <c r="U251" i="22"/>
  <c r="U252" i="22"/>
  <c r="U253" i="22"/>
  <c r="U254" i="22"/>
  <c r="U255" i="22"/>
  <c r="U256" i="22"/>
  <c r="U257" i="22"/>
  <c r="U258" i="22"/>
  <c r="U259" i="22"/>
  <c r="U260" i="22"/>
  <c r="U261" i="22"/>
  <c r="U262" i="22"/>
  <c r="U263" i="22"/>
  <c r="U264" i="22"/>
  <c r="U265" i="22"/>
  <c r="U266" i="22"/>
  <c r="U267" i="22"/>
  <c r="U268" i="22"/>
  <c r="U269" i="22"/>
  <c r="U270" i="22"/>
  <c r="U271" i="22"/>
  <c r="U272" i="22"/>
  <c r="U273" i="22"/>
  <c r="U274" i="22"/>
  <c r="U275" i="22"/>
  <c r="U276" i="22"/>
  <c r="U277" i="22"/>
  <c r="U278" i="22"/>
  <c r="U279" i="22"/>
  <c r="U280" i="22"/>
  <c r="U281" i="22"/>
  <c r="U282" i="22"/>
  <c r="U283" i="22"/>
  <c r="U284" i="22"/>
  <c r="U285" i="22"/>
  <c r="U286" i="22"/>
  <c r="U287" i="22"/>
  <c r="U288" i="22"/>
  <c r="U289" i="22"/>
  <c r="U290" i="22"/>
  <c r="U291" i="22"/>
  <c r="U292" i="22"/>
  <c r="U293" i="22"/>
  <c r="U294" i="22"/>
  <c r="U295" i="22"/>
  <c r="U296" i="22"/>
  <c r="U297" i="22"/>
  <c r="U298" i="22"/>
  <c r="U299" i="22"/>
  <c r="U300" i="22"/>
  <c r="U301" i="22"/>
  <c r="U302" i="22"/>
  <c r="U303" i="22"/>
  <c r="U304" i="22"/>
  <c r="U305" i="22"/>
  <c r="U306" i="22"/>
  <c r="U307" i="22"/>
  <c r="U308" i="22"/>
  <c r="U309" i="22"/>
  <c r="U310" i="22"/>
  <c r="U311" i="22"/>
  <c r="U312" i="22"/>
  <c r="U313" i="22"/>
  <c r="U314" i="22"/>
  <c r="U315" i="22"/>
  <c r="U316" i="22"/>
  <c r="U317" i="22"/>
  <c r="U318" i="22"/>
  <c r="U319" i="22"/>
  <c r="U320" i="22"/>
  <c r="U321" i="22"/>
  <c r="U322" i="22"/>
  <c r="U323" i="22"/>
  <c r="U324" i="22"/>
  <c r="U325" i="22"/>
  <c r="U326" i="22"/>
  <c r="U327" i="22"/>
  <c r="U328" i="22"/>
  <c r="U329" i="22"/>
  <c r="U330" i="22"/>
  <c r="U331" i="22"/>
  <c r="U332" i="22"/>
  <c r="U333" i="22"/>
  <c r="U334" i="22"/>
  <c r="U335" i="22"/>
  <c r="U336" i="22"/>
  <c r="U337" i="22"/>
  <c r="U338" i="22"/>
  <c r="U339" i="22"/>
  <c r="U340" i="22"/>
  <c r="U341" i="22"/>
  <c r="U342" i="22"/>
  <c r="U343" i="22"/>
  <c r="U344" i="22"/>
  <c r="U345" i="22"/>
  <c r="U346" i="22"/>
  <c r="U347" i="22"/>
  <c r="U348" i="22"/>
  <c r="U349" i="22"/>
  <c r="U350" i="22"/>
  <c r="U351" i="22"/>
  <c r="U352" i="22"/>
  <c r="U353" i="22"/>
  <c r="U354" i="22"/>
  <c r="U355" i="22"/>
  <c r="U356" i="22"/>
  <c r="U357" i="22"/>
  <c r="U358" i="22"/>
  <c r="U359" i="22"/>
  <c r="U360" i="22"/>
  <c r="U361" i="22"/>
  <c r="U362" i="22"/>
  <c r="U363" i="22"/>
  <c r="U364" i="22"/>
  <c r="U365" i="22"/>
  <c r="U366" i="22"/>
  <c r="U367" i="22"/>
  <c r="U368" i="22"/>
  <c r="U369" i="22"/>
  <c r="U370" i="22"/>
  <c r="U371" i="22"/>
  <c r="U372" i="22"/>
  <c r="U373" i="22"/>
  <c r="U374" i="22"/>
  <c r="U375" i="22"/>
  <c r="U376" i="22"/>
  <c r="U377" i="22"/>
  <c r="U378" i="22"/>
  <c r="U379" i="22"/>
  <c r="U380" i="22"/>
  <c r="U381" i="22"/>
  <c r="U382" i="22"/>
  <c r="U383" i="22"/>
  <c r="U384" i="22"/>
  <c r="U385" i="22"/>
  <c r="U386" i="22"/>
  <c r="U387" i="22"/>
  <c r="U388" i="22"/>
  <c r="U389" i="22"/>
  <c r="U390" i="22"/>
  <c r="U391" i="22"/>
  <c r="U392" i="22"/>
  <c r="U393" i="22"/>
  <c r="U394" i="22"/>
  <c r="U395" i="22"/>
  <c r="U396" i="22"/>
  <c r="U397" i="22"/>
  <c r="U398" i="22"/>
  <c r="U399" i="22"/>
  <c r="U400" i="22"/>
  <c r="U401" i="22"/>
  <c r="Y21" i="22"/>
  <c r="U21"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131" i="22"/>
  <c r="Q132" i="22"/>
  <c r="Q133" i="22"/>
  <c r="Q134" i="22"/>
  <c r="Q135" i="22"/>
  <c r="Q136" i="22"/>
  <c r="Q137" i="22"/>
  <c r="Q138" i="22"/>
  <c r="Q139" i="22"/>
  <c r="Q140" i="22"/>
  <c r="Q141" i="22"/>
  <c r="Q142" i="22"/>
  <c r="Q143" i="22"/>
  <c r="Q144" i="22"/>
  <c r="Q145" i="22"/>
  <c r="Q146" i="22"/>
  <c r="Q147" i="22"/>
  <c r="Q148" i="22"/>
  <c r="Q149" i="22"/>
  <c r="Q150" i="22"/>
  <c r="Q151" i="22"/>
  <c r="Q152" i="22"/>
  <c r="Q153" i="22"/>
  <c r="Q154" i="22"/>
  <c r="Q155" i="22"/>
  <c r="Q156" i="22"/>
  <c r="Q157" i="22"/>
  <c r="Q158" i="22"/>
  <c r="Q159" i="22"/>
  <c r="Q160" i="22"/>
  <c r="Q161" i="22"/>
  <c r="Q162" i="22"/>
  <c r="Q163" i="22"/>
  <c r="Q164" i="22"/>
  <c r="Q165" i="22"/>
  <c r="Q166" i="22"/>
  <c r="Q167" i="22"/>
  <c r="Q168" i="22"/>
  <c r="Q169" i="22"/>
  <c r="Q170" i="22"/>
  <c r="Q171" i="22"/>
  <c r="Q172" i="22"/>
  <c r="Q173" i="22"/>
  <c r="Q174" i="22"/>
  <c r="Q175" i="22"/>
  <c r="Q176" i="22"/>
  <c r="Q177" i="22"/>
  <c r="Q178" i="22"/>
  <c r="Q179" i="22"/>
  <c r="Q180" i="22"/>
  <c r="Q181" i="22"/>
  <c r="Q182" i="22"/>
  <c r="Q183" i="22"/>
  <c r="Q184" i="22"/>
  <c r="Q185" i="22"/>
  <c r="Q186" i="22"/>
  <c r="Q187" i="22"/>
  <c r="Q188" i="22"/>
  <c r="Q189" i="22"/>
  <c r="Q190" i="22"/>
  <c r="Q191" i="22"/>
  <c r="Q192" i="22"/>
  <c r="Q193" i="22"/>
  <c r="Q194" i="22"/>
  <c r="Q195" i="22"/>
  <c r="Q196" i="22"/>
  <c r="Q197" i="22"/>
  <c r="Q198" i="22"/>
  <c r="Q199" i="22"/>
  <c r="Q200" i="22"/>
  <c r="Q201" i="22"/>
  <c r="Q202" i="22"/>
  <c r="Q203" i="22"/>
  <c r="Q204" i="22"/>
  <c r="Q205" i="22"/>
  <c r="Q206" i="22"/>
  <c r="Q207" i="22"/>
  <c r="Q208" i="22"/>
  <c r="Q209" i="22"/>
  <c r="Q210" i="22"/>
  <c r="Q211" i="22"/>
  <c r="Q212" i="22"/>
  <c r="Q213" i="22"/>
  <c r="Q214" i="22"/>
  <c r="Q215" i="22"/>
  <c r="Q216" i="22"/>
  <c r="Q217" i="22"/>
  <c r="Q218" i="22"/>
  <c r="Q219" i="22"/>
  <c r="Q220" i="22"/>
  <c r="Q221" i="22"/>
  <c r="Q222" i="22"/>
  <c r="Q223" i="22"/>
  <c r="Q224" i="22"/>
  <c r="Q225" i="22"/>
  <c r="Q226" i="22"/>
  <c r="Q227" i="22"/>
  <c r="Q228" i="22"/>
  <c r="Q229" i="22"/>
  <c r="Q230" i="22"/>
  <c r="Q231" i="22"/>
  <c r="Q232" i="22"/>
  <c r="Q233" i="22"/>
  <c r="Q234" i="22"/>
  <c r="Q235" i="22"/>
  <c r="Q236" i="22"/>
  <c r="Q237" i="22"/>
  <c r="Q238" i="22"/>
  <c r="Q239" i="22"/>
  <c r="Q240" i="22"/>
  <c r="Q241" i="22"/>
  <c r="Q242" i="22"/>
  <c r="Q243" i="22"/>
  <c r="Q244" i="22"/>
  <c r="Q245" i="22"/>
  <c r="Q246" i="22"/>
  <c r="Q247" i="22"/>
  <c r="Q248" i="22"/>
  <c r="Q249" i="22"/>
  <c r="Q250" i="22"/>
  <c r="Q251" i="22"/>
  <c r="Q252" i="22"/>
  <c r="Q253" i="22"/>
  <c r="Q254" i="22"/>
  <c r="Q255" i="22"/>
  <c r="Q256" i="22"/>
  <c r="Q257" i="22"/>
  <c r="Q258" i="22"/>
  <c r="Q259" i="22"/>
  <c r="Q260" i="22"/>
  <c r="Q261" i="22"/>
  <c r="Q262" i="22"/>
  <c r="Q263" i="22"/>
  <c r="Q264" i="22"/>
  <c r="Q265" i="22"/>
  <c r="Q266" i="22"/>
  <c r="Q267" i="22"/>
  <c r="Q268" i="22"/>
  <c r="Q269" i="22"/>
  <c r="Q270" i="22"/>
  <c r="Q271" i="22"/>
  <c r="Q272" i="22"/>
  <c r="Q273" i="22"/>
  <c r="Q274" i="22"/>
  <c r="Q275" i="22"/>
  <c r="Q276" i="22"/>
  <c r="Q277" i="22"/>
  <c r="Q278" i="22"/>
  <c r="Q279" i="22"/>
  <c r="Q280" i="22"/>
  <c r="Q281" i="22"/>
  <c r="Q282" i="22"/>
  <c r="Q283" i="22"/>
  <c r="Q284" i="22"/>
  <c r="Q285" i="22"/>
  <c r="Q286" i="22"/>
  <c r="Q287" i="22"/>
  <c r="Q288" i="22"/>
  <c r="Q289" i="22"/>
  <c r="Q290" i="22"/>
  <c r="Q291" i="22"/>
  <c r="Q292" i="22"/>
  <c r="Q293" i="22"/>
  <c r="Q294" i="22"/>
  <c r="Q295" i="22"/>
  <c r="Q296" i="22"/>
  <c r="Q297" i="22"/>
  <c r="Q298" i="22"/>
  <c r="Q299" i="22"/>
  <c r="Q300" i="22"/>
  <c r="Q301" i="22"/>
  <c r="Q302" i="22"/>
  <c r="Q303" i="22"/>
  <c r="Q304" i="22"/>
  <c r="Q305" i="22"/>
  <c r="Q306" i="22"/>
  <c r="Q307" i="22"/>
  <c r="Q308" i="22"/>
  <c r="Q309" i="22"/>
  <c r="Q310" i="22"/>
  <c r="Q311" i="22"/>
  <c r="Q312" i="22"/>
  <c r="Q313" i="22"/>
  <c r="Q314" i="22"/>
  <c r="Q315" i="22"/>
  <c r="Q316" i="22"/>
  <c r="Q317" i="22"/>
  <c r="Q318" i="22"/>
  <c r="Q319" i="22"/>
  <c r="Q320" i="22"/>
  <c r="Q321" i="22"/>
  <c r="Q322" i="22"/>
  <c r="Q323" i="22"/>
  <c r="Q324" i="22"/>
  <c r="Q325" i="22"/>
  <c r="Q326" i="22"/>
  <c r="Q327" i="22"/>
  <c r="Q328" i="22"/>
  <c r="Q329" i="22"/>
  <c r="Q330" i="22"/>
  <c r="Q331" i="22"/>
  <c r="Q332" i="22"/>
  <c r="Q333" i="22"/>
  <c r="Q334" i="22"/>
  <c r="Q335" i="22"/>
  <c r="Q336" i="22"/>
  <c r="Q337" i="22"/>
  <c r="Q338" i="22"/>
  <c r="Q339" i="22"/>
  <c r="Q340" i="22"/>
  <c r="Q341" i="22"/>
  <c r="Q342" i="22"/>
  <c r="Q343" i="22"/>
  <c r="Q344" i="22"/>
  <c r="Q345" i="22"/>
  <c r="Q346" i="22"/>
  <c r="Q347" i="22"/>
  <c r="Q348" i="22"/>
  <c r="Q349" i="22"/>
  <c r="Q350" i="22"/>
  <c r="Q351" i="22"/>
  <c r="Q352" i="22"/>
  <c r="Q353" i="22"/>
  <c r="Q354" i="22"/>
  <c r="Q355" i="22"/>
  <c r="Q356" i="22"/>
  <c r="Q357" i="22"/>
  <c r="Q358" i="22"/>
  <c r="Q359" i="22"/>
  <c r="Q360" i="22"/>
  <c r="Q361" i="22"/>
  <c r="Q362" i="22"/>
  <c r="Q363" i="22"/>
  <c r="Q364" i="22"/>
  <c r="Q365" i="22"/>
  <c r="Q366" i="22"/>
  <c r="Q367" i="22"/>
  <c r="Q368" i="22"/>
  <c r="Q369" i="22"/>
  <c r="Q370" i="22"/>
  <c r="Q371" i="22"/>
  <c r="Q372" i="22"/>
  <c r="Q373" i="22"/>
  <c r="Q374" i="22"/>
  <c r="Q375" i="22"/>
  <c r="Q376" i="22"/>
  <c r="Q377" i="22"/>
  <c r="Q378" i="22"/>
  <c r="Q379" i="22"/>
  <c r="Q380" i="22"/>
  <c r="Q381" i="22"/>
  <c r="Q382" i="22"/>
  <c r="Q383" i="22"/>
  <c r="Q384" i="22"/>
  <c r="Q385" i="22"/>
  <c r="Q386" i="22"/>
  <c r="Q387" i="22"/>
  <c r="Q388" i="22"/>
  <c r="Q389" i="22"/>
  <c r="Q390" i="22"/>
  <c r="Q391" i="22"/>
  <c r="Q392" i="22"/>
  <c r="Q393" i="22"/>
  <c r="Q394" i="22"/>
  <c r="Q395" i="22"/>
  <c r="Q396" i="22"/>
  <c r="Q397" i="22"/>
  <c r="Q398" i="22"/>
  <c r="Q399" i="22"/>
  <c r="Q400" i="22"/>
  <c r="Q401" i="22"/>
  <c r="Q21" i="22"/>
  <c r="M22" i="22"/>
  <c r="M23" i="22"/>
  <c r="M24" i="22"/>
  <c r="M25" i="22"/>
  <c r="M26" i="22"/>
  <c r="M27" i="22"/>
  <c r="M28" i="22"/>
  <c r="M29" i="22"/>
  <c r="M30" i="22"/>
  <c r="M31" i="22"/>
  <c r="M32" i="22"/>
  <c r="M33" i="22"/>
  <c r="M34" i="22"/>
  <c r="M35" i="22"/>
  <c r="M36" i="22"/>
  <c r="M37" i="22"/>
  <c r="M38" i="22"/>
  <c r="M39" i="22"/>
  <c r="M40" i="22"/>
  <c r="M41" i="22"/>
  <c r="M42" i="22"/>
  <c r="M43" i="22"/>
  <c r="M44" i="22"/>
  <c r="M45" i="22"/>
  <c r="M46" i="22"/>
  <c r="M47" i="22"/>
  <c r="M48" i="22"/>
  <c r="M49" i="22"/>
  <c r="M50" i="22"/>
  <c r="M51" i="22"/>
  <c r="M52" i="22"/>
  <c r="M53" i="22"/>
  <c r="M54" i="22"/>
  <c r="M55" i="22"/>
  <c r="M56" i="22"/>
  <c r="M57" i="22"/>
  <c r="M58" i="22"/>
  <c r="M59" i="22"/>
  <c r="M60" i="22"/>
  <c r="M61" i="22"/>
  <c r="M62" i="22"/>
  <c r="M63" i="22"/>
  <c r="M64" i="22"/>
  <c r="M65" i="22"/>
  <c r="M66" i="22"/>
  <c r="M67" i="22"/>
  <c r="M68" i="22"/>
  <c r="M69" i="22"/>
  <c r="M70" i="22"/>
  <c r="M71" i="22"/>
  <c r="M72" i="22"/>
  <c r="M73" i="22"/>
  <c r="M74" i="22"/>
  <c r="M75" i="22"/>
  <c r="M76" i="22"/>
  <c r="M77" i="22"/>
  <c r="M78" i="22"/>
  <c r="M79" i="22"/>
  <c r="M80" i="22"/>
  <c r="M81" i="22"/>
  <c r="M82" i="22"/>
  <c r="M83" i="22"/>
  <c r="M84" i="22"/>
  <c r="M85" i="22"/>
  <c r="M86" i="22"/>
  <c r="M87" i="22"/>
  <c r="M88" i="22"/>
  <c r="M89" i="22"/>
  <c r="M90" i="22"/>
  <c r="M91" i="22"/>
  <c r="M92" i="22"/>
  <c r="M93" i="22"/>
  <c r="M94" i="22"/>
  <c r="M95" i="22"/>
  <c r="M96" i="22"/>
  <c r="M97" i="22"/>
  <c r="M98" i="22"/>
  <c r="M99" i="22"/>
  <c r="M100" i="22"/>
  <c r="M101" i="22"/>
  <c r="M102" i="22"/>
  <c r="M103" i="22"/>
  <c r="M104" i="22"/>
  <c r="M105" i="22"/>
  <c r="M106" i="22"/>
  <c r="M107" i="22"/>
  <c r="M108" i="22"/>
  <c r="M109" i="22"/>
  <c r="M110" i="22"/>
  <c r="M111" i="22"/>
  <c r="M112" i="22"/>
  <c r="M113" i="22"/>
  <c r="M114" i="22"/>
  <c r="M115" i="22"/>
  <c r="M116" i="22"/>
  <c r="M117" i="22"/>
  <c r="M118" i="22"/>
  <c r="M119" i="22"/>
  <c r="M120" i="22"/>
  <c r="M121" i="22"/>
  <c r="M122" i="22"/>
  <c r="M123" i="22"/>
  <c r="M124" i="22"/>
  <c r="M125" i="22"/>
  <c r="M126" i="22"/>
  <c r="M127" i="22"/>
  <c r="M128" i="22"/>
  <c r="M129" i="22"/>
  <c r="M130" i="22"/>
  <c r="M131" i="22"/>
  <c r="M132" i="22"/>
  <c r="M133" i="22"/>
  <c r="M134" i="22"/>
  <c r="M135" i="22"/>
  <c r="M136" i="22"/>
  <c r="M137" i="22"/>
  <c r="M138" i="22"/>
  <c r="M139" i="22"/>
  <c r="M140" i="22"/>
  <c r="M141" i="22"/>
  <c r="M142" i="22"/>
  <c r="M143" i="22"/>
  <c r="M144" i="22"/>
  <c r="M145" i="22"/>
  <c r="M146" i="22"/>
  <c r="M147" i="22"/>
  <c r="M148" i="22"/>
  <c r="M149" i="22"/>
  <c r="M150" i="22"/>
  <c r="M151" i="22"/>
  <c r="M152" i="22"/>
  <c r="M153" i="22"/>
  <c r="M154" i="22"/>
  <c r="M155" i="22"/>
  <c r="M156" i="22"/>
  <c r="M157" i="22"/>
  <c r="M158" i="22"/>
  <c r="M159" i="22"/>
  <c r="M160" i="22"/>
  <c r="M161" i="22"/>
  <c r="M162" i="22"/>
  <c r="M163" i="22"/>
  <c r="M164" i="22"/>
  <c r="M165" i="22"/>
  <c r="M166" i="22"/>
  <c r="M167" i="22"/>
  <c r="M168" i="22"/>
  <c r="M169" i="22"/>
  <c r="M170" i="22"/>
  <c r="M171" i="22"/>
  <c r="M172" i="22"/>
  <c r="M173" i="22"/>
  <c r="M174" i="22"/>
  <c r="M175" i="22"/>
  <c r="M176" i="22"/>
  <c r="M177" i="22"/>
  <c r="M178" i="22"/>
  <c r="M179" i="22"/>
  <c r="M180" i="22"/>
  <c r="M181" i="22"/>
  <c r="M182" i="22"/>
  <c r="M183" i="22"/>
  <c r="M184" i="22"/>
  <c r="M185" i="22"/>
  <c r="M186" i="22"/>
  <c r="M187" i="22"/>
  <c r="M188" i="22"/>
  <c r="M189" i="22"/>
  <c r="M190" i="22"/>
  <c r="M191" i="22"/>
  <c r="M192" i="22"/>
  <c r="M193" i="22"/>
  <c r="M194" i="22"/>
  <c r="M195" i="22"/>
  <c r="M196" i="22"/>
  <c r="M197" i="22"/>
  <c r="M198" i="22"/>
  <c r="M199" i="22"/>
  <c r="M200" i="22"/>
  <c r="M201" i="22"/>
  <c r="M202" i="22"/>
  <c r="M203" i="22"/>
  <c r="M204" i="22"/>
  <c r="M205" i="22"/>
  <c r="M206" i="22"/>
  <c r="M207" i="22"/>
  <c r="M208" i="22"/>
  <c r="M209" i="22"/>
  <c r="M210" i="22"/>
  <c r="M211" i="22"/>
  <c r="M212" i="22"/>
  <c r="M213" i="22"/>
  <c r="M214" i="22"/>
  <c r="M215" i="22"/>
  <c r="M216" i="22"/>
  <c r="M217" i="22"/>
  <c r="M218" i="22"/>
  <c r="M219" i="22"/>
  <c r="M220" i="22"/>
  <c r="M221" i="22"/>
  <c r="M222" i="22"/>
  <c r="M223" i="22"/>
  <c r="M224" i="22"/>
  <c r="M225" i="22"/>
  <c r="M226" i="22"/>
  <c r="M227" i="22"/>
  <c r="M228" i="22"/>
  <c r="M229" i="22"/>
  <c r="M230" i="22"/>
  <c r="M231" i="22"/>
  <c r="M232" i="22"/>
  <c r="M233" i="22"/>
  <c r="M234" i="22"/>
  <c r="M235" i="22"/>
  <c r="M236" i="22"/>
  <c r="M237" i="22"/>
  <c r="M238" i="22"/>
  <c r="M239" i="22"/>
  <c r="M240" i="22"/>
  <c r="M241" i="22"/>
  <c r="M242" i="22"/>
  <c r="M243" i="22"/>
  <c r="M244" i="22"/>
  <c r="M245" i="22"/>
  <c r="M246" i="22"/>
  <c r="M247" i="22"/>
  <c r="M248" i="22"/>
  <c r="M249" i="22"/>
  <c r="M250" i="22"/>
  <c r="M251" i="22"/>
  <c r="M252" i="22"/>
  <c r="M253" i="22"/>
  <c r="M254" i="22"/>
  <c r="M255" i="22"/>
  <c r="M256" i="22"/>
  <c r="M257" i="22"/>
  <c r="M258" i="22"/>
  <c r="M259" i="22"/>
  <c r="M260" i="22"/>
  <c r="M261" i="22"/>
  <c r="M262" i="22"/>
  <c r="M263" i="22"/>
  <c r="M264" i="22"/>
  <c r="M265" i="22"/>
  <c r="M266" i="22"/>
  <c r="M267" i="22"/>
  <c r="M268" i="22"/>
  <c r="M269" i="22"/>
  <c r="M270" i="22"/>
  <c r="M271" i="22"/>
  <c r="M272" i="22"/>
  <c r="M273" i="22"/>
  <c r="M274" i="22"/>
  <c r="M275" i="22"/>
  <c r="M276" i="22"/>
  <c r="M277" i="22"/>
  <c r="M278" i="22"/>
  <c r="M279" i="22"/>
  <c r="M280" i="22"/>
  <c r="M281" i="22"/>
  <c r="M282" i="22"/>
  <c r="M283" i="22"/>
  <c r="M284" i="22"/>
  <c r="M285" i="22"/>
  <c r="M286" i="22"/>
  <c r="M287" i="22"/>
  <c r="M288" i="22"/>
  <c r="M289" i="22"/>
  <c r="M290" i="22"/>
  <c r="M291" i="22"/>
  <c r="M292" i="22"/>
  <c r="M293" i="22"/>
  <c r="M294" i="22"/>
  <c r="M295" i="22"/>
  <c r="M296" i="22"/>
  <c r="M297" i="22"/>
  <c r="M298" i="22"/>
  <c r="M299" i="22"/>
  <c r="M300" i="22"/>
  <c r="M301" i="22"/>
  <c r="M302" i="22"/>
  <c r="M303" i="22"/>
  <c r="M304" i="22"/>
  <c r="M305" i="22"/>
  <c r="M306" i="22"/>
  <c r="M307" i="22"/>
  <c r="M308" i="22"/>
  <c r="M309" i="22"/>
  <c r="M310" i="22"/>
  <c r="M311" i="22"/>
  <c r="M312" i="22"/>
  <c r="M313" i="22"/>
  <c r="M314" i="22"/>
  <c r="M315" i="22"/>
  <c r="M316" i="22"/>
  <c r="M317" i="22"/>
  <c r="M318" i="22"/>
  <c r="M319" i="22"/>
  <c r="M320" i="22"/>
  <c r="M321" i="22"/>
  <c r="M322" i="22"/>
  <c r="M323" i="22"/>
  <c r="M324" i="22"/>
  <c r="M325" i="22"/>
  <c r="M326" i="22"/>
  <c r="M327" i="22"/>
  <c r="M328" i="22"/>
  <c r="M329" i="22"/>
  <c r="M330" i="22"/>
  <c r="M331" i="22"/>
  <c r="M332" i="22"/>
  <c r="M333" i="22"/>
  <c r="M334" i="22"/>
  <c r="M335" i="22"/>
  <c r="M336" i="22"/>
  <c r="M337" i="22"/>
  <c r="M338" i="22"/>
  <c r="M339" i="22"/>
  <c r="M340" i="22"/>
  <c r="M341" i="22"/>
  <c r="M342" i="22"/>
  <c r="M343" i="22"/>
  <c r="M344" i="22"/>
  <c r="M345" i="22"/>
  <c r="M346" i="22"/>
  <c r="M347" i="22"/>
  <c r="M348" i="22"/>
  <c r="M349" i="22"/>
  <c r="M350" i="22"/>
  <c r="M351" i="22"/>
  <c r="M352" i="22"/>
  <c r="M353" i="22"/>
  <c r="M354" i="22"/>
  <c r="M355" i="22"/>
  <c r="M356" i="22"/>
  <c r="M357" i="22"/>
  <c r="M358" i="22"/>
  <c r="M359" i="22"/>
  <c r="M360" i="22"/>
  <c r="M361" i="22"/>
  <c r="M362" i="22"/>
  <c r="M363" i="22"/>
  <c r="M364" i="22"/>
  <c r="M365" i="22"/>
  <c r="M366" i="22"/>
  <c r="M367" i="22"/>
  <c r="M368" i="22"/>
  <c r="M369" i="22"/>
  <c r="M370" i="22"/>
  <c r="M371" i="22"/>
  <c r="M372" i="22"/>
  <c r="M373" i="22"/>
  <c r="M374" i="22"/>
  <c r="M375" i="22"/>
  <c r="M376" i="22"/>
  <c r="M377" i="22"/>
  <c r="M378" i="22"/>
  <c r="M379" i="22"/>
  <c r="M380" i="22"/>
  <c r="M381" i="22"/>
  <c r="M382" i="22"/>
  <c r="M383" i="22"/>
  <c r="M384" i="22"/>
  <c r="M385" i="22"/>
  <c r="M386" i="22"/>
  <c r="M387" i="22"/>
  <c r="M388" i="22"/>
  <c r="M389" i="22"/>
  <c r="M390" i="22"/>
  <c r="M391" i="22"/>
  <c r="M392" i="22"/>
  <c r="M393" i="22"/>
  <c r="M394" i="22"/>
  <c r="M395" i="22"/>
  <c r="M396" i="22"/>
  <c r="M397" i="22"/>
  <c r="M398" i="22"/>
  <c r="M399" i="22"/>
  <c r="M400" i="22"/>
  <c r="M401" i="22"/>
  <c r="M21" i="22"/>
  <c r="AC43" i="21"/>
  <c r="AD43" i="21"/>
  <c r="AF43" i="21"/>
  <c r="AG43" i="21"/>
  <c r="AH43" i="21"/>
  <c r="AC44" i="21"/>
  <c r="AD44" i="21"/>
  <c r="AF44" i="21"/>
  <c r="AG44" i="21"/>
  <c r="AH44" i="21"/>
  <c r="AC45" i="21"/>
  <c r="AD45" i="21"/>
  <c r="AF45" i="21"/>
  <c r="AG45" i="21"/>
  <c r="AH45" i="21"/>
  <c r="AC46" i="21"/>
  <c r="AD46" i="21"/>
  <c r="AF46" i="21"/>
  <c r="AG46" i="21"/>
  <c r="AH46" i="21"/>
  <c r="AC47" i="21"/>
  <c r="AD47" i="21"/>
  <c r="AF47" i="21"/>
  <c r="AG47" i="21"/>
  <c r="AH47" i="21"/>
  <c r="AC48" i="21"/>
  <c r="AD48" i="21"/>
  <c r="AF48" i="21"/>
  <c r="AG48" i="21"/>
  <c r="AH48" i="21"/>
  <c r="AC49" i="21"/>
  <c r="AD49" i="21"/>
  <c r="AF49" i="21"/>
  <c r="AG49" i="21"/>
  <c r="AH49" i="21"/>
  <c r="AC50" i="21"/>
  <c r="AD50" i="21"/>
  <c r="AF50" i="21"/>
  <c r="AG50" i="21"/>
  <c r="AH50" i="21"/>
  <c r="AC51" i="21"/>
  <c r="AD51" i="21"/>
  <c r="AF51" i="21"/>
  <c r="AG51" i="21"/>
  <c r="AH51" i="21"/>
  <c r="AC52" i="21"/>
  <c r="AD52" i="21"/>
  <c r="AF52" i="21"/>
  <c r="AG52" i="21"/>
  <c r="AH52" i="21"/>
  <c r="AC53" i="21"/>
  <c r="AD53" i="21"/>
  <c r="AF53" i="21"/>
  <c r="AG53" i="21"/>
  <c r="AH53" i="21"/>
  <c r="AC54" i="21"/>
  <c r="AD54" i="21"/>
  <c r="AF54" i="21"/>
  <c r="AG54" i="21"/>
  <c r="AH54" i="21"/>
  <c r="AC55" i="21"/>
  <c r="AD55" i="21"/>
  <c r="AF55" i="21"/>
  <c r="AG55" i="21"/>
  <c r="AH55" i="21"/>
  <c r="AC56" i="21"/>
  <c r="AD56" i="21"/>
  <c r="AF56" i="21"/>
  <c r="AG56" i="21"/>
  <c r="AH56" i="21"/>
  <c r="AC57" i="21"/>
  <c r="AD57" i="21"/>
  <c r="AF57" i="21"/>
  <c r="AG57" i="21"/>
  <c r="AH57" i="21"/>
  <c r="AC58" i="21"/>
  <c r="AD58" i="21"/>
  <c r="AF58" i="21"/>
  <c r="AG58" i="21"/>
  <c r="AH58" i="21"/>
  <c r="U43" i="21"/>
  <c r="V43" i="21"/>
  <c r="X43" i="21"/>
  <c r="Y43" i="21"/>
  <c r="Z43" i="21"/>
  <c r="U44" i="21"/>
  <c r="V44" i="21"/>
  <c r="X44" i="21"/>
  <c r="Y44" i="21"/>
  <c r="Z44" i="21"/>
  <c r="U45" i="21"/>
  <c r="V45" i="21"/>
  <c r="X45" i="21"/>
  <c r="Y45" i="21"/>
  <c r="Z45" i="21"/>
  <c r="U46" i="21"/>
  <c r="V46" i="21"/>
  <c r="X46" i="21"/>
  <c r="Y46" i="21"/>
  <c r="Z46" i="21"/>
  <c r="U47" i="21"/>
  <c r="V47" i="21"/>
  <c r="X47" i="21"/>
  <c r="Y47" i="21"/>
  <c r="Z47" i="21"/>
  <c r="U48" i="21"/>
  <c r="V48" i="21"/>
  <c r="X48" i="21"/>
  <c r="Y48" i="21"/>
  <c r="Z48" i="21"/>
  <c r="U49" i="21"/>
  <c r="V49" i="21"/>
  <c r="X49" i="21"/>
  <c r="Y49" i="21"/>
  <c r="Z49" i="21"/>
  <c r="U50" i="21"/>
  <c r="V50" i="21"/>
  <c r="X50" i="21"/>
  <c r="Y50" i="21"/>
  <c r="Z50" i="21"/>
  <c r="U51" i="21"/>
  <c r="V51" i="21"/>
  <c r="X51" i="21"/>
  <c r="Y51" i="21"/>
  <c r="Z51" i="21"/>
  <c r="U52" i="21"/>
  <c r="V52" i="21"/>
  <c r="X52" i="21"/>
  <c r="Y52" i="21"/>
  <c r="Z52" i="21"/>
  <c r="U53" i="21"/>
  <c r="V53" i="21"/>
  <c r="X53" i="21"/>
  <c r="Y53" i="21"/>
  <c r="Z53" i="21"/>
  <c r="U54" i="21"/>
  <c r="V54" i="21"/>
  <c r="X54" i="21"/>
  <c r="Y54" i="21"/>
  <c r="Z54" i="21"/>
  <c r="U55" i="21"/>
  <c r="V55" i="21"/>
  <c r="X55" i="21"/>
  <c r="Y55" i="21"/>
  <c r="Z55" i="21"/>
  <c r="U56" i="21"/>
  <c r="V56" i="21"/>
  <c r="X56" i="21"/>
  <c r="Y56" i="21"/>
  <c r="Z56" i="21"/>
  <c r="U57" i="21"/>
  <c r="V57" i="21"/>
  <c r="X57" i="21"/>
  <c r="Y57" i="21"/>
  <c r="Z57" i="21"/>
  <c r="U58" i="21"/>
  <c r="V58" i="21"/>
  <c r="X58" i="21"/>
  <c r="Y58" i="21"/>
  <c r="Z58" i="21"/>
  <c r="M43" i="21"/>
  <c r="N43" i="21"/>
  <c r="P43" i="21"/>
  <c r="Q43" i="21"/>
  <c r="R43" i="21"/>
  <c r="M44" i="21"/>
  <c r="N44" i="21"/>
  <c r="P44" i="21"/>
  <c r="Q44" i="21"/>
  <c r="R44" i="21"/>
  <c r="M45" i="21"/>
  <c r="N45" i="21"/>
  <c r="P45" i="21"/>
  <c r="Q45" i="21"/>
  <c r="R45" i="21"/>
  <c r="M46" i="21"/>
  <c r="N46" i="21"/>
  <c r="P46" i="21"/>
  <c r="Q46" i="21"/>
  <c r="R46" i="21"/>
  <c r="M47" i="21"/>
  <c r="N47" i="21"/>
  <c r="P47" i="21"/>
  <c r="Q47" i="21"/>
  <c r="R47" i="21"/>
  <c r="M48" i="21"/>
  <c r="N48" i="21"/>
  <c r="P48" i="21"/>
  <c r="Q48" i="21"/>
  <c r="R48" i="21"/>
  <c r="M49" i="21"/>
  <c r="N49" i="21"/>
  <c r="P49" i="21"/>
  <c r="Q49" i="21"/>
  <c r="R49" i="21"/>
  <c r="M50" i="21"/>
  <c r="N50" i="21"/>
  <c r="P50" i="21"/>
  <c r="Q50" i="21"/>
  <c r="R50" i="21"/>
  <c r="M51" i="21"/>
  <c r="N51" i="21"/>
  <c r="P51" i="21"/>
  <c r="Q51" i="21"/>
  <c r="R51" i="21"/>
  <c r="M52" i="21"/>
  <c r="N52" i="21"/>
  <c r="P52" i="21"/>
  <c r="Q52" i="21"/>
  <c r="R52" i="21"/>
  <c r="M53" i="21"/>
  <c r="N53" i="21"/>
  <c r="P53" i="21"/>
  <c r="Q53" i="21"/>
  <c r="R53" i="21"/>
  <c r="M54" i="21"/>
  <c r="N54" i="21"/>
  <c r="P54" i="21"/>
  <c r="Q54" i="21"/>
  <c r="R54" i="21"/>
  <c r="M55" i="21"/>
  <c r="N55" i="21"/>
  <c r="P55" i="21"/>
  <c r="Q55" i="21"/>
  <c r="R55" i="21"/>
  <c r="M56" i="21"/>
  <c r="N56" i="21"/>
  <c r="P56" i="21"/>
  <c r="Q56" i="21"/>
  <c r="R56" i="21"/>
  <c r="M57" i="21"/>
  <c r="N57" i="21"/>
  <c r="P57" i="21"/>
  <c r="Q57" i="21"/>
  <c r="R57" i="21"/>
  <c r="M58" i="21"/>
  <c r="N58" i="21"/>
  <c r="P58" i="21"/>
  <c r="Q58" i="21"/>
  <c r="R58" i="21"/>
  <c r="J43" i="21"/>
  <c r="J44" i="21"/>
  <c r="J45" i="21"/>
  <c r="J46" i="21"/>
  <c r="J47" i="21"/>
  <c r="J48" i="21"/>
  <c r="J49" i="21"/>
  <c r="J50" i="21"/>
  <c r="J51" i="21"/>
  <c r="J52" i="21"/>
  <c r="J53" i="21"/>
  <c r="J54" i="21"/>
  <c r="J55" i="21"/>
  <c r="J56" i="21"/>
  <c r="J57" i="21"/>
  <c r="J58" i="21"/>
  <c r="H43" i="21"/>
  <c r="I43" i="21"/>
  <c r="H44" i="21"/>
  <c r="I44" i="21"/>
  <c r="H45" i="21"/>
  <c r="I45" i="21"/>
  <c r="H46" i="21"/>
  <c r="I46" i="21"/>
  <c r="H47" i="21"/>
  <c r="I47" i="21"/>
  <c r="H48" i="21"/>
  <c r="I48" i="21"/>
  <c r="H49" i="21"/>
  <c r="I49" i="21"/>
  <c r="H50" i="21"/>
  <c r="I50" i="21"/>
  <c r="H51" i="21"/>
  <c r="I51" i="21"/>
  <c r="H52" i="21"/>
  <c r="I52" i="21"/>
  <c r="H53" i="21"/>
  <c r="I53" i="21"/>
  <c r="H54" i="21"/>
  <c r="I54" i="21"/>
  <c r="H55" i="21"/>
  <c r="I55" i="21"/>
  <c r="H56" i="21"/>
  <c r="I56" i="21"/>
  <c r="H57" i="21"/>
  <c r="I57" i="21"/>
  <c r="H58" i="21"/>
  <c r="I58" i="21"/>
  <c r="F43" i="21"/>
  <c r="F44" i="21"/>
  <c r="F45" i="21"/>
  <c r="F46" i="21"/>
  <c r="F47" i="21"/>
  <c r="F48" i="21"/>
  <c r="F49" i="21"/>
  <c r="F50" i="21"/>
  <c r="F51" i="21"/>
  <c r="F52" i="21"/>
  <c r="F53" i="21"/>
  <c r="F54" i="21"/>
  <c r="F55" i="21"/>
  <c r="F56" i="21"/>
  <c r="F57" i="21"/>
  <c r="F58" i="21"/>
  <c r="E44" i="21"/>
  <c r="E45" i="21"/>
  <c r="E46" i="21"/>
  <c r="E47" i="21"/>
  <c r="E48" i="21"/>
  <c r="E49" i="21"/>
  <c r="E50" i="21"/>
  <c r="E51" i="21"/>
  <c r="E52" i="21"/>
  <c r="E53" i="21"/>
  <c r="E54" i="21"/>
  <c r="E55" i="21"/>
  <c r="E56" i="21"/>
  <c r="E57" i="21"/>
  <c r="E58" i="21"/>
  <c r="E43" i="21"/>
  <c r="K17" i="21"/>
  <c r="K16" i="21"/>
  <c r="K15" i="21"/>
  <c r="K14" i="21"/>
  <c r="K13" i="21"/>
  <c r="K12" i="21"/>
  <c r="K11" i="21"/>
  <c r="K10" i="21"/>
  <c r="L43" i="21"/>
  <c r="T43" i="21"/>
  <c r="AB43" i="21"/>
  <c r="L44" i="21"/>
  <c r="T44" i="21"/>
  <c r="AB44" i="21"/>
  <c r="L45" i="21"/>
  <c r="T45" i="21"/>
  <c r="AB45" i="21"/>
  <c r="L46" i="21"/>
  <c r="T46" i="21"/>
  <c r="AB46" i="21"/>
  <c r="L47" i="21"/>
  <c r="T47" i="21"/>
  <c r="AB47" i="21"/>
  <c r="L48" i="21"/>
  <c r="T48" i="21"/>
  <c r="AB48" i="21"/>
  <c r="L49" i="21"/>
  <c r="T49" i="21"/>
  <c r="AB49" i="21"/>
  <c r="L50" i="21"/>
  <c r="T50" i="21"/>
  <c r="AB50" i="21"/>
  <c r="L51" i="21"/>
  <c r="T51" i="21"/>
  <c r="AB51" i="21"/>
  <c r="L52" i="21"/>
  <c r="T52" i="21"/>
  <c r="AB52" i="21"/>
  <c r="L53" i="21"/>
  <c r="T53" i="21"/>
  <c r="AB53" i="21"/>
  <c r="L54" i="21"/>
  <c r="T54" i="21"/>
  <c r="AB54" i="21"/>
  <c r="L55" i="21"/>
  <c r="T55" i="21"/>
  <c r="AB55" i="21"/>
  <c r="L56" i="21"/>
  <c r="T56" i="21"/>
  <c r="AB56" i="21"/>
  <c r="L57" i="21"/>
  <c r="T57" i="21"/>
  <c r="AB57" i="21"/>
  <c r="L58" i="21"/>
  <c r="T58" i="21"/>
  <c r="AB58" i="21"/>
  <c r="D44" i="21"/>
  <c r="D45" i="21"/>
  <c r="D46" i="21"/>
  <c r="D47" i="21"/>
  <c r="D48" i="21"/>
  <c r="D49" i="21"/>
  <c r="D50" i="21"/>
  <c r="D51" i="21"/>
  <c r="D52" i="21"/>
  <c r="D53" i="21"/>
  <c r="D54" i="21"/>
  <c r="D55" i="21"/>
  <c r="D56" i="21"/>
  <c r="D57" i="21"/>
  <c r="D58" i="21"/>
  <c r="D43" i="21"/>
  <c r="H361" i="17"/>
  <c r="H362" i="17"/>
  <c r="H363" i="17"/>
  <c r="H364" i="17"/>
  <c r="H365" i="17"/>
  <c r="H360" i="17"/>
  <c r="I24" i="17"/>
  <c r="H24" i="17"/>
  <c r="G24" i="17"/>
  <c r="I23" i="17"/>
  <c r="H23" i="17"/>
  <c r="G23" i="17"/>
  <c r="I22" i="17"/>
  <c r="H22" i="17"/>
  <c r="G22" i="17"/>
  <c r="I21" i="17"/>
  <c r="H21" i="17"/>
  <c r="G21" i="17"/>
  <c r="I20" i="17"/>
  <c r="H20" i="17"/>
  <c r="G20" i="17"/>
  <c r="I19" i="17"/>
  <c r="H19" i="17"/>
  <c r="G19" i="17"/>
  <c r="I18" i="17"/>
  <c r="H18" i="17"/>
  <c r="G18" i="17"/>
  <c r="I17" i="17"/>
  <c r="I25" i="17" s="1"/>
  <c r="H17" i="17"/>
  <c r="G17" i="17"/>
  <c r="I11" i="17"/>
  <c r="H11" i="17"/>
  <c r="G11" i="17"/>
  <c r="I10" i="17"/>
  <c r="H10" i="17"/>
  <c r="G10" i="17"/>
  <c r="I9" i="17"/>
  <c r="H9" i="17"/>
  <c r="G9" i="17"/>
  <c r="I8" i="17"/>
  <c r="H8" i="17"/>
  <c r="G8" i="17"/>
  <c r="I7" i="17"/>
  <c r="H7" i="17"/>
  <c r="G7" i="17"/>
  <c r="I6" i="17"/>
  <c r="H6" i="17"/>
  <c r="G6" i="17"/>
  <c r="I5" i="17"/>
  <c r="H5" i="17"/>
  <c r="G5" i="17"/>
  <c r="I4" i="17"/>
  <c r="I12" i="17" s="1"/>
  <c r="H4" i="17"/>
  <c r="G4" i="17"/>
  <c r="H361" i="14"/>
  <c r="H362" i="14"/>
  <c r="H363" i="14"/>
  <c r="H364" i="14"/>
  <c r="H365" i="14"/>
  <c r="H360" i="14"/>
  <c r="I24" i="14"/>
  <c r="H24" i="14"/>
  <c r="G24" i="14"/>
  <c r="I23" i="14"/>
  <c r="H23" i="14"/>
  <c r="G23" i="14"/>
  <c r="I22" i="14"/>
  <c r="H22" i="14"/>
  <c r="G22" i="14"/>
  <c r="I21" i="14"/>
  <c r="H21" i="14"/>
  <c r="G21" i="14"/>
  <c r="I20" i="14"/>
  <c r="H20" i="14"/>
  <c r="G20" i="14"/>
  <c r="I19" i="14"/>
  <c r="H19" i="14"/>
  <c r="G19" i="14"/>
  <c r="I18" i="14"/>
  <c r="H18" i="14"/>
  <c r="G18" i="14"/>
  <c r="I17" i="14"/>
  <c r="H17" i="14"/>
  <c r="G17" i="14"/>
  <c r="I11" i="14"/>
  <c r="H11" i="14"/>
  <c r="G11" i="14"/>
  <c r="I10" i="14"/>
  <c r="H10" i="14"/>
  <c r="G10" i="14"/>
  <c r="I9" i="14"/>
  <c r="H9" i="14"/>
  <c r="G9" i="14"/>
  <c r="I8" i="14"/>
  <c r="H8" i="14"/>
  <c r="G8" i="14"/>
  <c r="I7" i="14"/>
  <c r="H7" i="14"/>
  <c r="G7" i="14"/>
  <c r="I6" i="14"/>
  <c r="H6" i="14"/>
  <c r="G6" i="14"/>
  <c r="I5" i="14"/>
  <c r="H5" i="14"/>
  <c r="G5" i="14"/>
  <c r="I4" i="14"/>
  <c r="H4" i="14"/>
  <c r="G4" i="14"/>
  <c r="I18" i="11"/>
  <c r="I19" i="11"/>
  <c r="I20" i="11"/>
  <c r="I21" i="11"/>
  <c r="I22" i="11"/>
  <c r="I23" i="11"/>
  <c r="I24" i="11"/>
  <c r="I17" i="11"/>
  <c r="I25" i="11" s="1"/>
  <c r="H18" i="11"/>
  <c r="H19" i="11"/>
  <c r="H20" i="11"/>
  <c r="H21" i="11"/>
  <c r="H22" i="11"/>
  <c r="H23" i="11"/>
  <c r="H24" i="11"/>
  <c r="H17" i="11"/>
  <c r="H25" i="11" s="1"/>
  <c r="G18" i="11"/>
  <c r="G19" i="11"/>
  <c r="G20" i="11"/>
  <c r="G21" i="11"/>
  <c r="G22" i="11"/>
  <c r="G23" i="11"/>
  <c r="G24" i="11"/>
  <c r="G17" i="11"/>
  <c r="G25" i="11" s="1"/>
  <c r="H361" i="11"/>
  <c r="H362" i="11"/>
  <c r="H363" i="11"/>
  <c r="H364" i="11"/>
  <c r="H365" i="11"/>
  <c r="H360" i="11"/>
  <c r="I11" i="11"/>
  <c r="H11" i="11"/>
  <c r="G11" i="11"/>
  <c r="I10" i="11"/>
  <c r="H10" i="11"/>
  <c r="G10" i="11"/>
  <c r="I9" i="11"/>
  <c r="H9" i="11"/>
  <c r="G9" i="11"/>
  <c r="I8" i="11"/>
  <c r="H8" i="11"/>
  <c r="G8" i="11"/>
  <c r="I7" i="11"/>
  <c r="H7" i="11"/>
  <c r="G7" i="11"/>
  <c r="I6" i="11"/>
  <c r="H6" i="11"/>
  <c r="G6" i="11"/>
  <c r="I5" i="11"/>
  <c r="H5" i="11"/>
  <c r="G5" i="11"/>
  <c r="I4" i="11"/>
  <c r="H4" i="11"/>
  <c r="G4" i="11"/>
  <c r="H365" i="5"/>
  <c r="H364" i="5"/>
  <c r="H363" i="5"/>
  <c r="H362" i="5"/>
  <c r="H361" i="5"/>
  <c r="H360" i="5"/>
  <c r="I5" i="5"/>
  <c r="I6" i="5"/>
  <c r="I7" i="5"/>
  <c r="I8" i="5"/>
  <c r="I9" i="5"/>
  <c r="I10" i="5"/>
  <c r="I11" i="5"/>
  <c r="I4" i="5"/>
  <c r="H5" i="5"/>
  <c r="H6" i="5"/>
  <c r="H7" i="5"/>
  <c r="H8" i="5"/>
  <c r="H9" i="5"/>
  <c r="H10" i="5"/>
  <c r="H11" i="5"/>
  <c r="H4" i="5"/>
  <c r="G5" i="5"/>
  <c r="G6" i="5"/>
  <c r="G7" i="5"/>
  <c r="G8" i="5"/>
  <c r="G9" i="5"/>
  <c r="G10" i="5"/>
  <c r="G11" i="5"/>
  <c r="G4" i="5"/>
  <c r="C386" i="13"/>
  <c r="C390" i="13"/>
  <c r="C394" i="13"/>
  <c r="C398" i="13"/>
  <c r="C402" i="13"/>
  <c r="C406" i="13"/>
  <c r="C387" i="13"/>
  <c r="C391" i="13"/>
  <c r="C395" i="13"/>
  <c r="C399" i="13"/>
  <c r="C403" i="13"/>
  <c r="C407" i="13"/>
  <c r="C388" i="13"/>
  <c r="C392" i="13"/>
  <c r="C396" i="13"/>
  <c r="C400" i="13"/>
  <c r="C404" i="13"/>
  <c r="C408" i="13"/>
  <c r="C389" i="13"/>
  <c r="C393" i="13"/>
  <c r="C397" i="13"/>
  <c r="C401" i="13"/>
  <c r="C405" i="13"/>
  <c r="C409" i="13"/>
  <c r="C386" i="12"/>
  <c r="C390" i="12"/>
  <c r="C394" i="12"/>
  <c r="C398" i="12"/>
  <c r="C402" i="12"/>
  <c r="C406" i="12"/>
  <c r="C387" i="12"/>
  <c r="C391" i="12"/>
  <c r="C395" i="12"/>
  <c r="C399" i="12"/>
  <c r="C403" i="12"/>
  <c r="C407" i="12"/>
  <c r="C388" i="12"/>
  <c r="C392" i="12"/>
  <c r="C396" i="12"/>
  <c r="C400" i="12"/>
  <c r="C404" i="12"/>
  <c r="C408" i="12"/>
  <c r="C389" i="12"/>
  <c r="C393" i="12"/>
  <c r="C397" i="12"/>
  <c r="C401" i="12"/>
  <c r="C405" i="12"/>
  <c r="C409" i="12"/>
  <c r="C386" i="10"/>
  <c r="C390" i="10"/>
  <c r="C394" i="10"/>
  <c r="C398" i="10"/>
  <c r="C402" i="10"/>
  <c r="C406" i="10"/>
  <c r="C396" i="10"/>
  <c r="C404" i="10"/>
  <c r="C393" i="10"/>
  <c r="C401" i="10"/>
  <c r="C409" i="10"/>
  <c r="C387" i="10"/>
  <c r="C391" i="10"/>
  <c r="C395" i="10"/>
  <c r="C399" i="10"/>
  <c r="C403" i="10"/>
  <c r="C407" i="10"/>
  <c r="C388" i="10"/>
  <c r="C392" i="10"/>
  <c r="C400" i="10"/>
  <c r="C408" i="10"/>
  <c r="C389" i="10"/>
  <c r="C397" i="10"/>
  <c r="C405" i="10"/>
  <c r="D409" i="6"/>
  <c r="D408" i="6"/>
  <c r="D407" i="6"/>
  <c r="D406" i="6"/>
  <c r="D405" i="6"/>
  <c r="D404" i="6"/>
  <c r="D403" i="6"/>
  <c r="D402" i="6"/>
  <c r="D401" i="6"/>
  <c r="D400" i="6"/>
  <c r="D399" i="6"/>
  <c r="D398" i="6"/>
  <c r="D397" i="6"/>
  <c r="D396" i="6"/>
  <c r="D395" i="6"/>
  <c r="D394" i="6"/>
  <c r="D393" i="6"/>
  <c r="D392" i="6"/>
  <c r="D391" i="6"/>
  <c r="D390" i="6"/>
  <c r="D389" i="6"/>
  <c r="D388" i="6"/>
  <c r="D387" i="6"/>
  <c r="D386" i="6"/>
  <c r="E409" i="6"/>
  <c r="F409" i="6"/>
  <c r="E408" i="6"/>
  <c r="F408" i="6"/>
  <c r="E407" i="6"/>
  <c r="F407" i="6"/>
  <c r="E406" i="6"/>
  <c r="F406" i="6"/>
  <c r="E405" i="6"/>
  <c r="F405" i="6"/>
  <c r="E404" i="6"/>
  <c r="F404" i="6"/>
  <c r="E403" i="6"/>
  <c r="F403" i="6"/>
  <c r="E402" i="6"/>
  <c r="F402" i="6"/>
  <c r="E401" i="6"/>
  <c r="F401" i="6"/>
  <c r="E400" i="6"/>
  <c r="F400" i="6"/>
  <c r="E399" i="6"/>
  <c r="F399" i="6"/>
  <c r="E398" i="6"/>
  <c r="F398" i="6"/>
  <c r="E397" i="6"/>
  <c r="F397" i="6"/>
  <c r="E396" i="6"/>
  <c r="F396" i="6"/>
  <c r="E395" i="6"/>
  <c r="F395" i="6"/>
  <c r="E394" i="6"/>
  <c r="F394" i="6"/>
  <c r="E393" i="6"/>
  <c r="F393" i="6"/>
  <c r="E392" i="6"/>
  <c r="F392" i="6"/>
  <c r="E391" i="6"/>
  <c r="F391" i="6"/>
  <c r="E390" i="6"/>
  <c r="F390" i="6"/>
  <c r="E389" i="6"/>
  <c r="F389" i="6"/>
  <c r="E388" i="6"/>
  <c r="F388" i="6"/>
  <c r="E387" i="6"/>
  <c r="F387" i="6"/>
  <c r="E386" i="6"/>
  <c r="F386" i="6"/>
  <c r="C386" i="19"/>
  <c r="C390" i="19"/>
  <c r="C394" i="19"/>
  <c r="C398" i="19"/>
  <c r="C402" i="19"/>
  <c r="C406" i="19"/>
  <c r="C392" i="19"/>
  <c r="C396" i="19"/>
  <c r="C404" i="19"/>
  <c r="C389" i="19"/>
  <c r="C397" i="19"/>
  <c r="C405" i="19"/>
  <c r="C387" i="19"/>
  <c r="C391" i="19"/>
  <c r="C395" i="19"/>
  <c r="C399" i="19"/>
  <c r="C403" i="19"/>
  <c r="C407" i="19"/>
  <c r="C388" i="19"/>
  <c r="C400" i="19"/>
  <c r="C408" i="19"/>
  <c r="C393" i="19"/>
  <c r="C401" i="19"/>
  <c r="C409" i="19"/>
  <c r="C388" i="18"/>
  <c r="C392" i="18"/>
  <c r="C396" i="18"/>
  <c r="C400" i="18"/>
  <c r="C404" i="18"/>
  <c r="C408" i="18"/>
  <c r="C386" i="18"/>
  <c r="C394" i="18"/>
  <c r="C402" i="18"/>
  <c r="C387" i="18"/>
  <c r="C395" i="18"/>
  <c r="C403" i="18"/>
  <c r="C389" i="18"/>
  <c r="C393" i="18"/>
  <c r="C397" i="18"/>
  <c r="C401" i="18"/>
  <c r="C405" i="18"/>
  <c r="C409" i="18"/>
  <c r="C390" i="18"/>
  <c r="C398" i="18"/>
  <c r="C406" i="18"/>
  <c r="C391" i="18"/>
  <c r="C399" i="18"/>
  <c r="C407" i="18"/>
  <c r="C386" i="16"/>
  <c r="C390" i="16"/>
  <c r="C394" i="16"/>
  <c r="C398" i="16"/>
  <c r="C402" i="16"/>
  <c r="C406" i="16"/>
  <c r="C387" i="16"/>
  <c r="C391" i="16"/>
  <c r="C395" i="16"/>
  <c r="C399" i="16"/>
  <c r="C403" i="16"/>
  <c r="C407" i="16"/>
  <c r="C388" i="16"/>
  <c r="C392" i="16"/>
  <c r="C396" i="16"/>
  <c r="C400" i="16"/>
  <c r="C404" i="16"/>
  <c r="C408" i="16"/>
  <c r="C389" i="16"/>
  <c r="C393" i="16"/>
  <c r="C397" i="16"/>
  <c r="C401" i="16"/>
  <c r="C405" i="16"/>
  <c r="C409" i="16"/>
  <c r="C387" i="15"/>
  <c r="C391" i="15"/>
  <c r="C395" i="15"/>
  <c r="C399" i="15"/>
  <c r="C403" i="15"/>
  <c r="C407" i="15"/>
  <c r="C394" i="15"/>
  <c r="C406" i="15"/>
  <c r="C388" i="15"/>
  <c r="C392" i="15"/>
  <c r="C396" i="15"/>
  <c r="C400" i="15"/>
  <c r="C404" i="15"/>
  <c r="C408" i="15"/>
  <c r="C386" i="15"/>
  <c r="C402" i="15"/>
  <c r="C389" i="15"/>
  <c r="C393" i="15"/>
  <c r="C397" i="15"/>
  <c r="C401" i="15"/>
  <c r="C405" i="15"/>
  <c r="C409" i="15"/>
  <c r="C390" i="15"/>
  <c r="C398" i="15"/>
  <c r="Z140" i="24" l="1"/>
  <c r="AA140" i="24" s="1"/>
  <c r="Z14" i="24"/>
  <c r="AA14" i="24" s="1"/>
  <c r="Z19" i="24"/>
  <c r="AA19" i="24" s="1"/>
  <c r="Z15" i="24"/>
  <c r="AA15" i="24" s="1"/>
  <c r="Z62" i="24"/>
  <c r="AA62" i="24" s="1"/>
  <c r="Z10" i="24"/>
  <c r="AA10" i="24" s="1"/>
  <c r="Z18" i="24"/>
  <c r="AA18" i="24" s="1"/>
  <c r="Z22" i="24"/>
  <c r="AA22" i="24" s="1"/>
  <c r="Z27" i="24"/>
  <c r="AA27" i="24" s="1"/>
  <c r="Z30" i="24"/>
  <c r="AA30" i="24" s="1"/>
  <c r="Z35" i="24"/>
  <c r="AA35" i="24" s="1"/>
  <c r="Z38" i="24"/>
  <c r="AA38" i="24" s="1"/>
  <c r="Z43" i="24"/>
  <c r="AA43" i="24" s="1"/>
  <c r="Z46" i="24"/>
  <c r="AA46" i="24" s="1"/>
  <c r="Z51" i="24"/>
  <c r="AA51" i="24" s="1"/>
  <c r="Z54" i="24"/>
  <c r="AA54" i="24" s="1"/>
  <c r="Z66" i="24"/>
  <c r="AA66" i="24" s="1"/>
  <c r="Z11" i="24"/>
  <c r="AA11" i="24" s="1"/>
  <c r="Z23" i="24"/>
  <c r="AA23" i="24" s="1"/>
  <c r="Z26" i="24"/>
  <c r="AA26" i="24" s="1"/>
  <c r="Z31" i="24"/>
  <c r="AA31" i="24" s="1"/>
  <c r="Z34" i="24"/>
  <c r="AA34" i="24" s="1"/>
  <c r="Z39" i="24"/>
  <c r="AA39" i="24" s="1"/>
  <c r="Z42" i="24"/>
  <c r="AA42" i="24" s="1"/>
  <c r="Z47" i="24"/>
  <c r="AA47" i="24" s="1"/>
  <c r="Z50" i="24"/>
  <c r="AA50" i="24" s="1"/>
  <c r="Z55" i="24"/>
  <c r="AA55" i="24" s="1"/>
  <c r="Z58" i="24"/>
  <c r="AA58" i="24" s="1"/>
  <c r="V61" i="24"/>
  <c r="W61" i="24" s="1"/>
  <c r="V21" i="24"/>
  <c r="W21" i="24" s="1"/>
  <c r="V24" i="24"/>
  <c r="W24" i="24" s="1"/>
  <c r="V29" i="24"/>
  <c r="W29" i="24" s="1"/>
  <c r="V32" i="24"/>
  <c r="W32" i="24" s="1"/>
  <c r="V37" i="24"/>
  <c r="W37" i="24" s="1"/>
  <c r="V40" i="24"/>
  <c r="W40" i="24" s="1"/>
  <c r="V45" i="24"/>
  <c r="W45" i="24" s="1"/>
  <c r="V48" i="24"/>
  <c r="W48" i="24" s="1"/>
  <c r="V53" i="24"/>
  <c r="W53" i="24" s="1"/>
  <c r="V56" i="24"/>
  <c r="W56" i="24" s="1"/>
  <c r="V60" i="24"/>
  <c r="W60" i="24" s="1"/>
  <c r="V25" i="24"/>
  <c r="W25" i="24" s="1"/>
  <c r="V28" i="24"/>
  <c r="W28" i="24" s="1"/>
  <c r="V33" i="24"/>
  <c r="W33" i="24" s="1"/>
  <c r="V36" i="24"/>
  <c r="W36" i="24" s="1"/>
  <c r="V41" i="24"/>
  <c r="W41" i="24" s="1"/>
  <c r="V44" i="24"/>
  <c r="W44" i="24" s="1"/>
  <c r="V49" i="24"/>
  <c r="W49" i="24" s="1"/>
  <c r="V52" i="24"/>
  <c r="W52" i="24" s="1"/>
  <c r="V57" i="24"/>
  <c r="W57" i="24" s="1"/>
  <c r="V64" i="24"/>
  <c r="W64" i="24" s="1"/>
  <c r="V68" i="24"/>
  <c r="W68" i="24" s="1"/>
  <c r="Z59" i="24"/>
  <c r="AA59" i="24" s="1"/>
  <c r="Z63" i="24"/>
  <c r="AA63" i="24" s="1"/>
  <c r="Z67" i="24"/>
  <c r="AA67" i="24" s="1"/>
  <c r="Z12" i="24"/>
  <c r="AA12" i="24" s="1"/>
  <c r="Z16" i="24"/>
  <c r="AA16" i="24" s="1"/>
  <c r="Z20" i="24"/>
  <c r="AA20" i="24" s="1"/>
  <c r="Z24" i="24"/>
  <c r="AA24" i="24" s="1"/>
  <c r="Z28" i="24"/>
  <c r="AA28" i="24" s="1"/>
  <c r="Z32" i="24"/>
  <c r="AA32" i="24" s="1"/>
  <c r="Z36" i="24"/>
  <c r="AA36" i="24" s="1"/>
  <c r="Z40" i="24"/>
  <c r="AA40" i="24" s="1"/>
  <c r="Z44" i="24"/>
  <c r="AA44" i="24" s="1"/>
  <c r="Z48" i="24"/>
  <c r="AA48" i="24" s="1"/>
  <c r="Z52" i="24"/>
  <c r="AA52" i="24" s="1"/>
  <c r="Z56" i="24"/>
  <c r="AA56" i="24" s="1"/>
  <c r="Z60" i="24"/>
  <c r="AA60" i="24" s="1"/>
  <c r="Z64" i="24"/>
  <c r="AA64" i="24" s="1"/>
  <c r="Z68" i="24"/>
  <c r="AA68" i="24" s="1"/>
  <c r="Z13" i="24"/>
  <c r="AA13" i="24" s="1"/>
  <c r="Z17" i="24"/>
  <c r="AA17" i="24" s="1"/>
  <c r="Z21" i="24"/>
  <c r="AA21" i="24" s="1"/>
  <c r="Z25" i="24"/>
  <c r="AA25" i="24" s="1"/>
  <c r="Z29" i="24"/>
  <c r="AA29" i="24" s="1"/>
  <c r="Z33" i="24"/>
  <c r="AA33" i="24" s="1"/>
  <c r="Z37" i="24"/>
  <c r="AA37" i="24" s="1"/>
  <c r="Z41" i="24"/>
  <c r="AA41" i="24" s="1"/>
  <c r="Z45" i="24"/>
  <c r="AA45" i="24" s="1"/>
  <c r="Z49" i="24"/>
  <c r="AA49" i="24" s="1"/>
  <c r="Z53" i="24"/>
  <c r="AA53" i="24" s="1"/>
  <c r="Z57" i="24"/>
  <c r="AA57" i="24" s="1"/>
  <c r="Z61" i="24"/>
  <c r="AA61" i="24" s="1"/>
  <c r="Z65" i="24"/>
  <c r="AA65" i="24" s="1"/>
  <c r="Z69" i="24"/>
  <c r="AA69" i="24" s="1"/>
  <c r="V22" i="24"/>
  <c r="W22" i="24" s="1"/>
  <c r="V26" i="24"/>
  <c r="W26" i="24" s="1"/>
  <c r="V30" i="24"/>
  <c r="W30" i="24" s="1"/>
  <c r="V34" i="24"/>
  <c r="W34" i="24" s="1"/>
  <c r="V38" i="24"/>
  <c r="W38" i="24" s="1"/>
  <c r="V42" i="24"/>
  <c r="W42" i="24" s="1"/>
  <c r="V46" i="24"/>
  <c r="W46" i="24" s="1"/>
  <c r="V50" i="24"/>
  <c r="W50" i="24" s="1"/>
  <c r="V54" i="24"/>
  <c r="W54" i="24" s="1"/>
  <c r="V58" i="24"/>
  <c r="W58" i="24" s="1"/>
  <c r="V62" i="24"/>
  <c r="W62" i="24" s="1"/>
  <c r="V66" i="24"/>
  <c r="W66" i="24" s="1"/>
  <c r="V65" i="24"/>
  <c r="W65" i="24" s="1"/>
  <c r="V69" i="24"/>
  <c r="W69" i="24" s="1"/>
  <c r="V23" i="24"/>
  <c r="W23" i="24" s="1"/>
  <c r="V27" i="24"/>
  <c r="W27" i="24" s="1"/>
  <c r="V31" i="24"/>
  <c r="W31" i="24" s="1"/>
  <c r="V35" i="24"/>
  <c r="W35" i="24" s="1"/>
  <c r="V39" i="24"/>
  <c r="W39" i="24" s="1"/>
  <c r="V43" i="24"/>
  <c r="W43" i="24" s="1"/>
  <c r="V47" i="24"/>
  <c r="W47" i="24" s="1"/>
  <c r="V51" i="24"/>
  <c r="W51" i="24" s="1"/>
  <c r="V55" i="24"/>
  <c r="W55" i="24" s="1"/>
  <c r="V59" i="24"/>
  <c r="W59" i="24" s="1"/>
  <c r="V63" i="24"/>
  <c r="W63" i="24" s="1"/>
  <c r="V67" i="24"/>
  <c r="W67" i="24" s="1"/>
  <c r="R71" i="24"/>
  <c r="S71" i="24" s="1"/>
  <c r="R79" i="24"/>
  <c r="S79" i="24" s="1"/>
  <c r="R12" i="24"/>
  <c r="S12" i="24" s="1"/>
  <c r="R16" i="24"/>
  <c r="S16" i="24" s="1"/>
  <c r="R18" i="24"/>
  <c r="S18" i="24" s="1"/>
  <c r="R77" i="24"/>
  <c r="S77" i="24" s="1"/>
  <c r="R11" i="24"/>
  <c r="S11" i="24" s="1"/>
  <c r="R13" i="24"/>
  <c r="S13" i="24" s="1"/>
  <c r="R15" i="24"/>
  <c r="S15" i="24" s="1"/>
  <c r="R17" i="24"/>
  <c r="S17" i="24" s="1"/>
  <c r="R19" i="24"/>
  <c r="S19" i="24" s="1"/>
  <c r="R73" i="24"/>
  <c r="S73" i="24" s="1"/>
  <c r="R10" i="24"/>
  <c r="S10" i="24" s="1"/>
  <c r="R14" i="24"/>
  <c r="S14" i="24" s="1"/>
  <c r="R20" i="24"/>
  <c r="S20" i="24" s="1"/>
  <c r="N23" i="24"/>
  <c r="O23" i="24" s="1"/>
  <c r="N27" i="24"/>
  <c r="O27" i="24" s="1"/>
  <c r="N31" i="24"/>
  <c r="O31" i="24" s="1"/>
  <c r="N35" i="24"/>
  <c r="O35" i="24" s="1"/>
  <c r="N39" i="24"/>
  <c r="O39" i="24" s="1"/>
  <c r="N43" i="24"/>
  <c r="O43" i="24" s="1"/>
  <c r="N47" i="24"/>
  <c r="O47" i="24" s="1"/>
  <c r="N51" i="24"/>
  <c r="O51" i="24" s="1"/>
  <c r="N55" i="24"/>
  <c r="O55" i="24" s="1"/>
  <c r="N59" i="24"/>
  <c r="O59" i="24" s="1"/>
  <c r="N63" i="24"/>
  <c r="O63" i="24" s="1"/>
  <c r="N67" i="24"/>
  <c r="O67" i="24" s="1"/>
  <c r="N24" i="24"/>
  <c r="O24" i="24" s="1"/>
  <c r="N28" i="24"/>
  <c r="O28" i="24" s="1"/>
  <c r="N32" i="24"/>
  <c r="O32" i="24" s="1"/>
  <c r="N36" i="24"/>
  <c r="O36" i="24" s="1"/>
  <c r="N40" i="24"/>
  <c r="O40" i="24" s="1"/>
  <c r="N44" i="24"/>
  <c r="O44" i="24" s="1"/>
  <c r="N48" i="24"/>
  <c r="O48" i="24" s="1"/>
  <c r="N52" i="24"/>
  <c r="O52" i="24" s="1"/>
  <c r="N56" i="24"/>
  <c r="O56" i="24" s="1"/>
  <c r="N60" i="24"/>
  <c r="O60" i="24" s="1"/>
  <c r="N64" i="24"/>
  <c r="O64" i="24" s="1"/>
  <c r="N68" i="24"/>
  <c r="O68" i="24" s="1"/>
  <c r="N21" i="24"/>
  <c r="O21" i="24" s="1"/>
  <c r="N25" i="24"/>
  <c r="O25" i="24" s="1"/>
  <c r="N29" i="24"/>
  <c r="O29" i="24" s="1"/>
  <c r="N33" i="24"/>
  <c r="O33" i="24" s="1"/>
  <c r="N37" i="24"/>
  <c r="O37" i="24" s="1"/>
  <c r="N41" i="24"/>
  <c r="O41" i="24" s="1"/>
  <c r="N45" i="24"/>
  <c r="O45" i="24" s="1"/>
  <c r="N49" i="24"/>
  <c r="O49" i="24" s="1"/>
  <c r="N53" i="24"/>
  <c r="O53" i="24" s="1"/>
  <c r="N57" i="24"/>
  <c r="O57" i="24" s="1"/>
  <c r="N61" i="24"/>
  <c r="O61" i="24" s="1"/>
  <c r="N65" i="24"/>
  <c r="O65" i="24" s="1"/>
  <c r="N69" i="24"/>
  <c r="O69" i="24" s="1"/>
  <c r="N22" i="24"/>
  <c r="O22" i="24" s="1"/>
  <c r="N26" i="24"/>
  <c r="O26" i="24" s="1"/>
  <c r="N30" i="24"/>
  <c r="O30" i="24" s="1"/>
  <c r="N34" i="24"/>
  <c r="O34" i="24" s="1"/>
  <c r="N38" i="24"/>
  <c r="O38" i="24" s="1"/>
  <c r="N42" i="24"/>
  <c r="O42" i="24" s="1"/>
  <c r="N46" i="24"/>
  <c r="O46" i="24" s="1"/>
  <c r="N50" i="24"/>
  <c r="O50" i="24" s="1"/>
  <c r="N54" i="24"/>
  <c r="O54" i="24" s="1"/>
  <c r="N58" i="24"/>
  <c r="O58" i="24" s="1"/>
  <c r="N62" i="24"/>
  <c r="O62" i="24" s="1"/>
  <c r="N66" i="24"/>
  <c r="O66" i="24" s="1"/>
  <c r="N70" i="24"/>
  <c r="O70" i="24" s="1"/>
  <c r="V72" i="24"/>
  <c r="W72" i="24" s="1"/>
  <c r="V74" i="24"/>
  <c r="W74" i="24" s="1"/>
  <c r="V76" i="24"/>
  <c r="W76" i="24" s="1"/>
  <c r="R311" i="24"/>
  <c r="S311" i="24" s="1"/>
  <c r="R309" i="24"/>
  <c r="S309" i="24" s="1"/>
  <c r="R253" i="24"/>
  <c r="S253" i="24" s="1"/>
  <c r="R251" i="24"/>
  <c r="S251" i="24" s="1"/>
  <c r="R249" i="24"/>
  <c r="S249" i="24" s="1"/>
  <c r="R247" i="24"/>
  <c r="S247" i="24" s="1"/>
  <c r="R245" i="24"/>
  <c r="S245" i="24" s="1"/>
  <c r="R243" i="24"/>
  <c r="S243" i="24" s="1"/>
  <c r="R241" i="24"/>
  <c r="S241" i="24" s="1"/>
  <c r="R239" i="24"/>
  <c r="S239" i="24" s="1"/>
  <c r="R223" i="24"/>
  <c r="S223" i="24" s="1"/>
  <c r="R221" i="24"/>
  <c r="S221" i="24" s="1"/>
  <c r="R219" i="24"/>
  <c r="S219" i="24" s="1"/>
  <c r="R217" i="24"/>
  <c r="S217" i="24" s="1"/>
  <c r="R215" i="24"/>
  <c r="S215" i="24" s="1"/>
  <c r="R213" i="24"/>
  <c r="S213" i="24" s="1"/>
  <c r="R211" i="24"/>
  <c r="S211" i="24" s="1"/>
  <c r="R209" i="24"/>
  <c r="S209" i="24" s="1"/>
  <c r="R207" i="24"/>
  <c r="S207" i="24" s="1"/>
  <c r="R205" i="24"/>
  <c r="S205" i="24" s="1"/>
  <c r="R203" i="24"/>
  <c r="S203" i="24" s="1"/>
  <c r="R201" i="24"/>
  <c r="S201" i="24" s="1"/>
  <c r="R238" i="24"/>
  <c r="S238" i="24" s="1"/>
  <c r="R237" i="24"/>
  <c r="S237" i="24" s="1"/>
  <c r="R236" i="24"/>
  <c r="S236" i="24" s="1"/>
  <c r="R235" i="24"/>
  <c r="S235" i="24" s="1"/>
  <c r="R234" i="24"/>
  <c r="S234" i="24" s="1"/>
  <c r="R233" i="24"/>
  <c r="S233" i="24" s="1"/>
  <c r="R232" i="24"/>
  <c r="S232" i="24" s="1"/>
  <c r="R231" i="24"/>
  <c r="S231" i="24" s="1"/>
  <c r="R230" i="24"/>
  <c r="S230" i="24" s="1"/>
  <c r="R229" i="24"/>
  <c r="S229" i="24" s="1"/>
  <c r="R228" i="24"/>
  <c r="S228" i="24" s="1"/>
  <c r="R227" i="24"/>
  <c r="S227" i="24" s="1"/>
  <c r="R226" i="24"/>
  <c r="S226" i="24" s="1"/>
  <c r="R225" i="24"/>
  <c r="S225" i="24" s="1"/>
  <c r="R224" i="24"/>
  <c r="S224" i="24" s="1"/>
  <c r="R222" i="24"/>
  <c r="S222" i="24" s="1"/>
  <c r="R220" i="24"/>
  <c r="S220" i="24" s="1"/>
  <c r="R218" i="24"/>
  <c r="S218" i="24" s="1"/>
  <c r="R216" i="24"/>
  <c r="S216" i="24" s="1"/>
  <c r="R214" i="24"/>
  <c r="S214" i="24" s="1"/>
  <c r="R212" i="24"/>
  <c r="S212" i="24" s="1"/>
  <c r="R210" i="24"/>
  <c r="S210" i="24" s="1"/>
  <c r="R208" i="24"/>
  <c r="S208" i="24" s="1"/>
  <c r="R206" i="24"/>
  <c r="S206" i="24" s="1"/>
  <c r="R204" i="24"/>
  <c r="S204" i="24" s="1"/>
  <c r="R202" i="24"/>
  <c r="S202" i="24" s="1"/>
  <c r="R143" i="24"/>
  <c r="S143" i="24" s="1"/>
  <c r="R141" i="24"/>
  <c r="S141" i="24" s="1"/>
  <c r="R140" i="24"/>
  <c r="S140" i="24" s="1"/>
  <c r="R139" i="24"/>
  <c r="S139" i="24" s="1"/>
  <c r="R138" i="24"/>
  <c r="S138" i="24" s="1"/>
  <c r="R137" i="24"/>
  <c r="S137" i="24" s="1"/>
  <c r="R136" i="24"/>
  <c r="S136" i="24" s="1"/>
  <c r="R135" i="24"/>
  <c r="S135" i="24" s="1"/>
  <c r="R134" i="24"/>
  <c r="S134" i="24" s="1"/>
  <c r="R133" i="24"/>
  <c r="S133" i="24" s="1"/>
  <c r="R132" i="24"/>
  <c r="S132" i="24" s="1"/>
  <c r="R131" i="24"/>
  <c r="S131" i="24" s="1"/>
  <c r="R130" i="24"/>
  <c r="S130" i="24" s="1"/>
  <c r="R129" i="24"/>
  <c r="S129" i="24" s="1"/>
  <c r="R128" i="24"/>
  <c r="S128" i="24" s="1"/>
  <c r="R127" i="24"/>
  <c r="S127" i="24" s="1"/>
  <c r="R126" i="24"/>
  <c r="S126" i="24" s="1"/>
  <c r="R125" i="24"/>
  <c r="S125" i="24" s="1"/>
  <c r="R124" i="24"/>
  <c r="S124" i="24" s="1"/>
  <c r="R123" i="24"/>
  <c r="S123" i="24" s="1"/>
  <c r="R122" i="24"/>
  <c r="S122" i="24" s="1"/>
  <c r="R121" i="24"/>
  <c r="S121" i="24" s="1"/>
  <c r="R120" i="24"/>
  <c r="S120" i="24" s="1"/>
  <c r="R119" i="24"/>
  <c r="S119" i="24" s="1"/>
  <c r="R118" i="24"/>
  <c r="S118" i="24" s="1"/>
  <c r="R117" i="24"/>
  <c r="S117" i="24" s="1"/>
  <c r="R116" i="24"/>
  <c r="S116" i="24" s="1"/>
  <c r="R115" i="24"/>
  <c r="S115" i="24" s="1"/>
  <c r="R114" i="24"/>
  <c r="S114" i="24" s="1"/>
  <c r="R113" i="24"/>
  <c r="S113" i="24" s="1"/>
  <c r="R112" i="24"/>
  <c r="S112" i="24" s="1"/>
  <c r="R111" i="24"/>
  <c r="S111" i="24" s="1"/>
  <c r="R110" i="24"/>
  <c r="S110" i="24" s="1"/>
  <c r="R109" i="24"/>
  <c r="S109" i="24" s="1"/>
  <c r="R108" i="24"/>
  <c r="S108" i="24" s="1"/>
  <c r="R107" i="24"/>
  <c r="S107" i="24" s="1"/>
  <c r="R106" i="24"/>
  <c r="S106" i="24" s="1"/>
  <c r="R105" i="24"/>
  <c r="S105" i="24" s="1"/>
  <c r="R104" i="24"/>
  <c r="S104" i="24" s="1"/>
  <c r="R103" i="24"/>
  <c r="S103" i="24" s="1"/>
  <c r="R102" i="24"/>
  <c r="S102" i="24" s="1"/>
  <c r="R101" i="24"/>
  <c r="S101" i="24" s="1"/>
  <c r="R100" i="24"/>
  <c r="S100" i="24" s="1"/>
  <c r="R99" i="24"/>
  <c r="S99" i="24" s="1"/>
  <c r="R98" i="24"/>
  <c r="S98" i="24" s="1"/>
  <c r="Z70" i="24"/>
  <c r="AA70" i="24" s="1"/>
  <c r="N72" i="24"/>
  <c r="O72" i="24" s="1"/>
  <c r="Z72" i="24"/>
  <c r="AA72" i="24" s="1"/>
  <c r="N74" i="24"/>
  <c r="O74" i="24" s="1"/>
  <c r="Z74" i="24"/>
  <c r="AA74" i="24" s="1"/>
  <c r="N76" i="24"/>
  <c r="O76" i="24" s="1"/>
  <c r="Z76" i="24"/>
  <c r="AA76" i="24" s="1"/>
  <c r="N78" i="24"/>
  <c r="O78" i="24" s="1"/>
  <c r="Z78" i="24"/>
  <c r="AA78" i="24" s="1"/>
  <c r="N80" i="24"/>
  <c r="O80" i="24" s="1"/>
  <c r="Z80" i="24"/>
  <c r="AA80" i="24" s="1"/>
  <c r="R81" i="24"/>
  <c r="S81" i="24" s="1"/>
  <c r="Z81" i="24"/>
  <c r="AA81" i="24" s="1"/>
  <c r="R82" i="24"/>
  <c r="S82" i="24" s="1"/>
  <c r="Z82" i="24"/>
  <c r="AA82" i="24" s="1"/>
  <c r="R83" i="24"/>
  <c r="S83" i="24" s="1"/>
  <c r="Z83" i="24"/>
  <c r="AA83" i="24" s="1"/>
  <c r="R84" i="24"/>
  <c r="S84" i="24" s="1"/>
  <c r="Z84" i="24"/>
  <c r="AA84" i="24" s="1"/>
  <c r="R85" i="24"/>
  <c r="S85" i="24" s="1"/>
  <c r="Z85" i="24"/>
  <c r="AA85" i="24" s="1"/>
  <c r="R86" i="24"/>
  <c r="S86" i="24" s="1"/>
  <c r="Z86" i="24"/>
  <c r="AA86" i="24" s="1"/>
  <c r="R87" i="24"/>
  <c r="S87" i="24" s="1"/>
  <c r="Z87" i="24"/>
  <c r="AA87" i="24" s="1"/>
  <c r="R88" i="24"/>
  <c r="S88" i="24" s="1"/>
  <c r="Z88" i="24"/>
  <c r="AA88" i="24" s="1"/>
  <c r="R89" i="24"/>
  <c r="S89" i="24" s="1"/>
  <c r="Z89" i="24"/>
  <c r="AA89" i="24" s="1"/>
  <c r="R90" i="24"/>
  <c r="S90" i="24" s="1"/>
  <c r="Z90" i="24"/>
  <c r="AA90" i="24" s="1"/>
  <c r="R91" i="24"/>
  <c r="S91" i="24" s="1"/>
  <c r="Z91" i="24"/>
  <c r="AA91" i="24" s="1"/>
  <c r="R92" i="24"/>
  <c r="S92" i="24" s="1"/>
  <c r="Z92" i="24"/>
  <c r="AA92" i="24" s="1"/>
  <c r="R93" i="24"/>
  <c r="S93" i="24" s="1"/>
  <c r="Z93" i="24"/>
  <c r="AA93" i="24" s="1"/>
  <c r="R94" i="24"/>
  <c r="S94" i="24" s="1"/>
  <c r="Z94" i="24"/>
  <c r="AA94" i="24" s="1"/>
  <c r="R95" i="24"/>
  <c r="S95" i="24" s="1"/>
  <c r="Z95" i="24"/>
  <c r="AA95" i="24" s="1"/>
  <c r="R96" i="24"/>
  <c r="S96" i="24" s="1"/>
  <c r="Z96" i="24"/>
  <c r="AA96" i="24" s="1"/>
  <c r="R97" i="24"/>
  <c r="S97" i="24" s="1"/>
  <c r="N98" i="24"/>
  <c r="O98" i="24" s="1"/>
  <c r="N100" i="24"/>
  <c r="O100" i="24" s="1"/>
  <c r="N102" i="24"/>
  <c r="O102" i="24" s="1"/>
  <c r="N104" i="24"/>
  <c r="O104" i="24" s="1"/>
  <c r="N106" i="24"/>
  <c r="O106" i="24" s="1"/>
  <c r="N108" i="24"/>
  <c r="O108" i="24" s="1"/>
  <c r="N110" i="24"/>
  <c r="O110" i="24" s="1"/>
  <c r="N112" i="24"/>
  <c r="O112" i="24" s="1"/>
  <c r="N114" i="24"/>
  <c r="O114" i="24" s="1"/>
  <c r="N116" i="24"/>
  <c r="O116" i="24" s="1"/>
  <c r="N118" i="24"/>
  <c r="O118" i="24" s="1"/>
  <c r="N120" i="24"/>
  <c r="O120" i="24" s="1"/>
  <c r="N122" i="24"/>
  <c r="O122" i="24" s="1"/>
  <c r="N124" i="24"/>
  <c r="O124" i="24" s="1"/>
  <c r="N126" i="24"/>
  <c r="O126" i="24" s="1"/>
  <c r="N128" i="24"/>
  <c r="O128" i="24" s="1"/>
  <c r="N130" i="24"/>
  <c r="O130" i="24" s="1"/>
  <c r="N132" i="24"/>
  <c r="O132" i="24" s="1"/>
  <c r="N134" i="24"/>
  <c r="O134" i="24" s="1"/>
  <c r="N136" i="24"/>
  <c r="O136" i="24" s="1"/>
  <c r="N138" i="24"/>
  <c r="O138" i="24" s="1"/>
  <c r="N140" i="24"/>
  <c r="O140" i="24" s="1"/>
  <c r="V146" i="24"/>
  <c r="W146" i="24" s="1"/>
  <c r="V360" i="24"/>
  <c r="W360" i="24" s="1"/>
  <c r="V361" i="24"/>
  <c r="W361" i="24" s="1"/>
  <c r="V359" i="24"/>
  <c r="W359" i="24" s="1"/>
  <c r="V357" i="24"/>
  <c r="W357" i="24" s="1"/>
  <c r="V355" i="24"/>
  <c r="W355" i="24" s="1"/>
  <c r="V353" i="24"/>
  <c r="W353" i="24" s="1"/>
  <c r="V351" i="24"/>
  <c r="W351" i="24" s="1"/>
  <c r="V349" i="24"/>
  <c r="W349" i="24" s="1"/>
  <c r="V347" i="24"/>
  <c r="W347" i="24" s="1"/>
  <c r="V345" i="24"/>
  <c r="W345" i="24" s="1"/>
  <c r="V343" i="24"/>
  <c r="W343" i="24" s="1"/>
  <c r="V342" i="24"/>
  <c r="W342" i="24" s="1"/>
  <c r="V341" i="24"/>
  <c r="W341" i="24" s="1"/>
  <c r="V340" i="24"/>
  <c r="W340" i="24" s="1"/>
  <c r="V338" i="24"/>
  <c r="W338" i="24" s="1"/>
  <c r="V336" i="24"/>
  <c r="W336" i="24" s="1"/>
  <c r="V358" i="24"/>
  <c r="W358" i="24" s="1"/>
  <c r="V356" i="24"/>
  <c r="W356" i="24" s="1"/>
  <c r="V354" i="24"/>
  <c r="W354" i="24" s="1"/>
  <c r="V352" i="24"/>
  <c r="W352" i="24" s="1"/>
  <c r="V350" i="24"/>
  <c r="W350" i="24" s="1"/>
  <c r="V348" i="24"/>
  <c r="W348" i="24" s="1"/>
  <c r="V346" i="24"/>
  <c r="W346" i="24" s="1"/>
  <c r="V344" i="24"/>
  <c r="W344" i="24" s="1"/>
  <c r="V339" i="24"/>
  <c r="W339" i="24" s="1"/>
  <c r="V335" i="24"/>
  <c r="W335" i="24" s="1"/>
  <c r="V333" i="24"/>
  <c r="W333" i="24" s="1"/>
  <c r="V331" i="24"/>
  <c r="W331" i="24" s="1"/>
  <c r="V329" i="24"/>
  <c r="W329" i="24" s="1"/>
  <c r="V327" i="24"/>
  <c r="W327" i="24" s="1"/>
  <c r="V325" i="24"/>
  <c r="W325" i="24" s="1"/>
  <c r="V323" i="24"/>
  <c r="W323" i="24" s="1"/>
  <c r="V321" i="24"/>
  <c r="W321" i="24" s="1"/>
  <c r="V319" i="24"/>
  <c r="W319" i="24" s="1"/>
  <c r="V317" i="24"/>
  <c r="W317" i="24" s="1"/>
  <c r="V310" i="24"/>
  <c r="W310" i="24" s="1"/>
  <c r="V308" i="24"/>
  <c r="W308" i="24" s="1"/>
  <c r="V307" i="24"/>
  <c r="W307" i="24" s="1"/>
  <c r="V306" i="24"/>
  <c r="W306" i="24" s="1"/>
  <c r="V305" i="24"/>
  <c r="W305" i="24" s="1"/>
  <c r="V304" i="24"/>
  <c r="W304" i="24" s="1"/>
  <c r="V303" i="24"/>
  <c r="W303" i="24" s="1"/>
  <c r="V302" i="24"/>
  <c r="W302" i="24" s="1"/>
  <c r="V301" i="24"/>
  <c r="W301" i="24" s="1"/>
  <c r="V300" i="24"/>
  <c r="W300" i="24" s="1"/>
  <c r="V299" i="24"/>
  <c r="W299" i="24" s="1"/>
  <c r="V298" i="24"/>
  <c r="W298" i="24" s="1"/>
  <c r="V297" i="24"/>
  <c r="W297" i="24" s="1"/>
  <c r="V296" i="24"/>
  <c r="W296" i="24" s="1"/>
  <c r="V295" i="24"/>
  <c r="W295" i="24" s="1"/>
  <c r="V294" i="24"/>
  <c r="W294" i="24" s="1"/>
  <c r="V293" i="24"/>
  <c r="W293" i="24" s="1"/>
  <c r="V292" i="24"/>
  <c r="W292" i="24" s="1"/>
  <c r="V291" i="24"/>
  <c r="W291" i="24" s="1"/>
  <c r="V290" i="24"/>
  <c r="W290" i="24" s="1"/>
  <c r="V289" i="24"/>
  <c r="W289" i="24" s="1"/>
  <c r="V288" i="24"/>
  <c r="W288" i="24" s="1"/>
  <c r="V287" i="24"/>
  <c r="W287" i="24" s="1"/>
  <c r="V286" i="24"/>
  <c r="W286" i="24" s="1"/>
  <c r="V285" i="24"/>
  <c r="W285" i="24" s="1"/>
  <c r="V284" i="24"/>
  <c r="W284" i="24" s="1"/>
  <c r="V283" i="24"/>
  <c r="W283" i="24" s="1"/>
  <c r="V282" i="24"/>
  <c r="W282" i="24" s="1"/>
  <c r="V337" i="24"/>
  <c r="W337" i="24" s="1"/>
  <c r="V334" i="24"/>
  <c r="W334" i="24" s="1"/>
  <c r="V332" i="24"/>
  <c r="W332" i="24" s="1"/>
  <c r="V330" i="24"/>
  <c r="W330" i="24" s="1"/>
  <c r="V328" i="24"/>
  <c r="W328" i="24" s="1"/>
  <c r="V326" i="24"/>
  <c r="W326" i="24" s="1"/>
  <c r="V324" i="24"/>
  <c r="W324" i="24" s="1"/>
  <c r="V322" i="24"/>
  <c r="W322" i="24" s="1"/>
  <c r="V320" i="24"/>
  <c r="W320" i="24" s="1"/>
  <c r="V318" i="24"/>
  <c r="W318" i="24" s="1"/>
  <c r="V316" i="24"/>
  <c r="W316" i="24" s="1"/>
  <c r="V315" i="24"/>
  <c r="W315" i="24" s="1"/>
  <c r="V314" i="24"/>
  <c r="W314" i="24" s="1"/>
  <c r="V313" i="24"/>
  <c r="W313" i="24" s="1"/>
  <c r="V312" i="24"/>
  <c r="W312" i="24" s="1"/>
  <c r="V311" i="24"/>
  <c r="W311" i="24" s="1"/>
  <c r="V309" i="24"/>
  <c r="W309" i="24" s="1"/>
  <c r="V281" i="24"/>
  <c r="W281" i="24" s="1"/>
  <c r="V279" i="24"/>
  <c r="W279" i="24" s="1"/>
  <c r="V277" i="24"/>
  <c r="W277" i="24" s="1"/>
  <c r="V275" i="24"/>
  <c r="W275" i="24" s="1"/>
  <c r="V273" i="24"/>
  <c r="W273" i="24" s="1"/>
  <c r="V271" i="24"/>
  <c r="W271" i="24" s="1"/>
  <c r="V269" i="24"/>
  <c r="W269" i="24" s="1"/>
  <c r="V280" i="24"/>
  <c r="W280" i="24" s="1"/>
  <c r="V278" i="24"/>
  <c r="W278" i="24" s="1"/>
  <c r="V276" i="24"/>
  <c r="W276" i="24" s="1"/>
  <c r="V274" i="24"/>
  <c r="W274" i="24" s="1"/>
  <c r="V272" i="24"/>
  <c r="W272" i="24" s="1"/>
  <c r="V270" i="24"/>
  <c r="W270" i="24" s="1"/>
  <c r="V252" i="24"/>
  <c r="W252" i="24" s="1"/>
  <c r="V250" i="24"/>
  <c r="W250" i="24" s="1"/>
  <c r="V248" i="24"/>
  <c r="W248" i="24" s="1"/>
  <c r="V246" i="24"/>
  <c r="W246" i="24" s="1"/>
  <c r="V244" i="24"/>
  <c r="W244" i="24" s="1"/>
  <c r="V242" i="24"/>
  <c r="W242" i="24" s="1"/>
  <c r="V240" i="24"/>
  <c r="W240" i="24" s="1"/>
  <c r="V238" i="24"/>
  <c r="W238" i="24" s="1"/>
  <c r="V237" i="24"/>
  <c r="W237" i="24" s="1"/>
  <c r="V236" i="24"/>
  <c r="W236" i="24" s="1"/>
  <c r="V235" i="24"/>
  <c r="W235" i="24" s="1"/>
  <c r="V234" i="24"/>
  <c r="W234" i="24" s="1"/>
  <c r="V233" i="24"/>
  <c r="W233" i="24" s="1"/>
  <c r="V232" i="24"/>
  <c r="W232" i="24" s="1"/>
  <c r="V231" i="24"/>
  <c r="W231" i="24" s="1"/>
  <c r="V230" i="24"/>
  <c r="W230" i="24" s="1"/>
  <c r="V229" i="24"/>
  <c r="W229" i="24" s="1"/>
  <c r="V228" i="24"/>
  <c r="W228" i="24" s="1"/>
  <c r="V227" i="24"/>
  <c r="W227" i="24" s="1"/>
  <c r="V226" i="24"/>
  <c r="W226" i="24" s="1"/>
  <c r="V225" i="24"/>
  <c r="W225" i="24" s="1"/>
  <c r="V239" i="24"/>
  <c r="W239" i="24" s="1"/>
  <c r="V199" i="24"/>
  <c r="W199" i="24" s="1"/>
  <c r="V198" i="24"/>
  <c r="W198" i="24" s="1"/>
  <c r="V197" i="24"/>
  <c r="W197" i="24" s="1"/>
  <c r="V196" i="24"/>
  <c r="W196" i="24" s="1"/>
  <c r="V195" i="24"/>
  <c r="W195" i="24" s="1"/>
  <c r="V194" i="24"/>
  <c r="W194" i="24" s="1"/>
  <c r="V193" i="24"/>
  <c r="W193" i="24" s="1"/>
  <c r="V192" i="24"/>
  <c r="W192" i="24" s="1"/>
  <c r="V191" i="24"/>
  <c r="W191" i="24" s="1"/>
  <c r="V190" i="24"/>
  <c r="W190" i="24" s="1"/>
  <c r="V189" i="24"/>
  <c r="W189" i="24" s="1"/>
  <c r="V188" i="24"/>
  <c r="W188" i="24" s="1"/>
  <c r="V187" i="24"/>
  <c r="W187" i="24" s="1"/>
  <c r="V186" i="24"/>
  <c r="W186" i="24" s="1"/>
  <c r="V185" i="24"/>
  <c r="W185" i="24" s="1"/>
  <c r="V184" i="24"/>
  <c r="W184" i="24" s="1"/>
  <c r="V183" i="24"/>
  <c r="W183" i="24" s="1"/>
  <c r="V182" i="24"/>
  <c r="W182" i="24" s="1"/>
  <c r="V181" i="24"/>
  <c r="W181" i="24" s="1"/>
  <c r="V180" i="24"/>
  <c r="W180" i="24" s="1"/>
  <c r="V179" i="24"/>
  <c r="W179" i="24" s="1"/>
  <c r="V178" i="24"/>
  <c r="W178" i="24" s="1"/>
  <c r="V177" i="24"/>
  <c r="W177" i="24" s="1"/>
  <c r="V176" i="24"/>
  <c r="W176" i="24" s="1"/>
  <c r="V175" i="24"/>
  <c r="W175" i="24" s="1"/>
  <c r="V174" i="24"/>
  <c r="W174" i="24" s="1"/>
  <c r="V173" i="24"/>
  <c r="W173" i="24" s="1"/>
  <c r="V172" i="24"/>
  <c r="W172" i="24" s="1"/>
  <c r="V171" i="24"/>
  <c r="W171" i="24" s="1"/>
  <c r="V170" i="24"/>
  <c r="W170" i="24" s="1"/>
  <c r="V169" i="24"/>
  <c r="W169" i="24" s="1"/>
  <c r="V168" i="24"/>
  <c r="W168" i="24" s="1"/>
  <c r="V167" i="24"/>
  <c r="W167" i="24" s="1"/>
  <c r="V166" i="24"/>
  <c r="W166" i="24" s="1"/>
  <c r="V165" i="24"/>
  <c r="W165" i="24" s="1"/>
  <c r="V164" i="24"/>
  <c r="W164" i="24" s="1"/>
  <c r="V163" i="24"/>
  <c r="W163" i="24" s="1"/>
  <c r="V162" i="24"/>
  <c r="W162" i="24" s="1"/>
  <c r="V161" i="24"/>
  <c r="W161" i="24" s="1"/>
  <c r="V160" i="24"/>
  <c r="W160" i="24" s="1"/>
  <c r="V159" i="24"/>
  <c r="W159" i="24" s="1"/>
  <c r="V158" i="24"/>
  <c r="W158" i="24" s="1"/>
  <c r="V157" i="24"/>
  <c r="W157" i="24" s="1"/>
  <c r="V156" i="24"/>
  <c r="W156" i="24" s="1"/>
  <c r="V155" i="24"/>
  <c r="W155" i="24" s="1"/>
  <c r="V143" i="24"/>
  <c r="W143" i="24" s="1"/>
  <c r="V154" i="24"/>
  <c r="W154" i="24" s="1"/>
  <c r="V153" i="24"/>
  <c r="W153" i="24" s="1"/>
  <c r="V152" i="24"/>
  <c r="W152" i="24" s="1"/>
  <c r="V151" i="24"/>
  <c r="W151" i="24" s="1"/>
  <c r="V150" i="24"/>
  <c r="W150" i="24" s="1"/>
  <c r="V144" i="24"/>
  <c r="W144" i="24" s="1"/>
  <c r="V142" i="24"/>
  <c r="W142" i="24" s="1"/>
  <c r="V80" i="24"/>
  <c r="W80" i="24" s="1"/>
  <c r="N81" i="24"/>
  <c r="O81" i="24" s="1"/>
  <c r="V81" i="24"/>
  <c r="W81" i="24" s="1"/>
  <c r="N82" i="24"/>
  <c r="O82" i="24" s="1"/>
  <c r="V82" i="24"/>
  <c r="W82" i="24" s="1"/>
  <c r="N83" i="24"/>
  <c r="O83" i="24" s="1"/>
  <c r="V83" i="24"/>
  <c r="W83" i="24" s="1"/>
  <c r="N84" i="24"/>
  <c r="O84" i="24" s="1"/>
  <c r="V84" i="24"/>
  <c r="W84" i="24" s="1"/>
  <c r="N85" i="24"/>
  <c r="O85" i="24" s="1"/>
  <c r="V85" i="24"/>
  <c r="W85" i="24" s="1"/>
  <c r="N86" i="24"/>
  <c r="O86" i="24" s="1"/>
  <c r="V86" i="24"/>
  <c r="W86" i="24" s="1"/>
  <c r="N87" i="24"/>
  <c r="O87" i="24" s="1"/>
  <c r="V87" i="24"/>
  <c r="W87" i="24" s="1"/>
  <c r="N88" i="24"/>
  <c r="O88" i="24" s="1"/>
  <c r="V88" i="24"/>
  <c r="W88" i="24" s="1"/>
  <c r="N89" i="24"/>
  <c r="O89" i="24" s="1"/>
  <c r="V89" i="24"/>
  <c r="W89" i="24" s="1"/>
  <c r="N90" i="24"/>
  <c r="O90" i="24" s="1"/>
  <c r="V90" i="24"/>
  <c r="W90" i="24" s="1"/>
  <c r="N91" i="24"/>
  <c r="O91" i="24" s="1"/>
  <c r="V91" i="24"/>
  <c r="W91" i="24" s="1"/>
  <c r="N92" i="24"/>
  <c r="O92" i="24" s="1"/>
  <c r="V92" i="24"/>
  <c r="W92" i="24" s="1"/>
  <c r="N93" i="24"/>
  <c r="O93" i="24" s="1"/>
  <c r="V93" i="24"/>
  <c r="W93" i="24" s="1"/>
  <c r="N94" i="24"/>
  <c r="O94" i="24" s="1"/>
  <c r="V94" i="24"/>
  <c r="W94" i="24" s="1"/>
  <c r="N95" i="24"/>
  <c r="O95" i="24" s="1"/>
  <c r="V95" i="24"/>
  <c r="W95" i="24" s="1"/>
  <c r="N96" i="24"/>
  <c r="O96" i="24" s="1"/>
  <c r="V96" i="24"/>
  <c r="W96" i="24" s="1"/>
  <c r="N97" i="24"/>
  <c r="O97" i="24" s="1"/>
  <c r="V97" i="24"/>
  <c r="W97" i="24" s="1"/>
  <c r="Z98" i="24"/>
  <c r="AA98" i="24" s="1"/>
  <c r="V99" i="24"/>
  <c r="W99" i="24" s="1"/>
  <c r="Z100" i="24"/>
  <c r="AA100" i="24" s="1"/>
  <c r="V101" i="24"/>
  <c r="W101" i="24" s="1"/>
  <c r="Z102" i="24"/>
  <c r="AA102" i="24" s="1"/>
  <c r="V103" i="24"/>
  <c r="W103" i="24" s="1"/>
  <c r="Z104" i="24"/>
  <c r="AA104" i="24" s="1"/>
  <c r="V105" i="24"/>
  <c r="W105" i="24" s="1"/>
  <c r="Z106" i="24"/>
  <c r="AA106" i="24" s="1"/>
  <c r="V107" i="24"/>
  <c r="W107" i="24" s="1"/>
  <c r="Z108" i="24"/>
  <c r="AA108" i="24" s="1"/>
  <c r="V109" i="24"/>
  <c r="W109" i="24" s="1"/>
  <c r="Z110" i="24"/>
  <c r="AA110" i="24" s="1"/>
  <c r="V111" i="24"/>
  <c r="W111" i="24" s="1"/>
  <c r="Z112" i="24"/>
  <c r="AA112" i="24" s="1"/>
  <c r="V113" i="24"/>
  <c r="W113" i="24" s="1"/>
  <c r="Z114" i="24"/>
  <c r="AA114" i="24" s="1"/>
  <c r="V115" i="24"/>
  <c r="W115" i="24" s="1"/>
  <c r="Z116" i="24"/>
  <c r="AA116" i="24" s="1"/>
  <c r="V117" i="24"/>
  <c r="W117" i="24" s="1"/>
  <c r="Z118" i="24"/>
  <c r="AA118" i="24" s="1"/>
  <c r="V119" i="24"/>
  <c r="W119" i="24" s="1"/>
  <c r="Z120" i="24"/>
  <c r="AA120" i="24" s="1"/>
  <c r="V121" i="24"/>
  <c r="W121" i="24" s="1"/>
  <c r="Z122" i="24"/>
  <c r="AA122" i="24" s="1"/>
  <c r="V123" i="24"/>
  <c r="W123" i="24" s="1"/>
  <c r="Z124" i="24"/>
  <c r="AA124" i="24" s="1"/>
  <c r="V125" i="24"/>
  <c r="W125" i="24" s="1"/>
  <c r="Z126" i="24"/>
  <c r="AA126" i="24" s="1"/>
  <c r="V127" i="24"/>
  <c r="W127" i="24" s="1"/>
  <c r="Z128" i="24"/>
  <c r="AA128" i="24" s="1"/>
  <c r="V129" i="24"/>
  <c r="W129" i="24" s="1"/>
  <c r="Z130" i="24"/>
  <c r="AA130" i="24" s="1"/>
  <c r="V131" i="24"/>
  <c r="W131" i="24" s="1"/>
  <c r="Z132" i="24"/>
  <c r="AA132" i="24" s="1"/>
  <c r="V133" i="24"/>
  <c r="W133" i="24" s="1"/>
  <c r="Z134" i="24"/>
  <c r="AA134" i="24" s="1"/>
  <c r="V135" i="24"/>
  <c r="W135" i="24" s="1"/>
  <c r="Z136" i="24"/>
  <c r="AA136" i="24" s="1"/>
  <c r="V137" i="24"/>
  <c r="W137" i="24" s="1"/>
  <c r="Z138" i="24"/>
  <c r="AA138" i="24" s="1"/>
  <c r="V139" i="24"/>
  <c r="W139" i="24" s="1"/>
  <c r="V141" i="24"/>
  <c r="W141" i="24" s="1"/>
  <c r="N146" i="24"/>
  <c r="O146" i="24" s="1"/>
  <c r="V70" i="24"/>
  <c r="W70" i="24" s="1"/>
  <c r="V78" i="24"/>
  <c r="W78" i="24" s="1"/>
  <c r="Z400" i="24"/>
  <c r="AA400" i="24" s="1"/>
  <c r="Z399" i="24"/>
  <c r="AA399" i="24" s="1"/>
  <c r="Z398" i="24"/>
  <c r="AA398" i="24" s="1"/>
  <c r="Z397" i="24"/>
  <c r="AA397" i="24" s="1"/>
  <c r="Z396" i="24"/>
  <c r="AA396" i="24" s="1"/>
  <c r="Z395" i="24"/>
  <c r="AA395" i="24" s="1"/>
  <c r="Z394" i="24"/>
  <c r="AA394" i="24" s="1"/>
  <c r="Z393" i="24"/>
  <c r="AA393" i="24" s="1"/>
  <c r="Z361" i="24"/>
  <c r="AA361" i="24" s="1"/>
  <c r="Z359" i="24"/>
  <c r="AA359" i="24" s="1"/>
  <c r="Z360" i="24"/>
  <c r="AA360" i="24" s="1"/>
  <c r="Z308" i="24"/>
  <c r="AA308" i="24" s="1"/>
  <c r="Z307" i="24"/>
  <c r="AA307" i="24" s="1"/>
  <c r="Z306" i="24"/>
  <c r="AA306" i="24" s="1"/>
  <c r="Z305" i="24"/>
  <c r="AA305" i="24" s="1"/>
  <c r="Z304" i="24"/>
  <c r="AA304" i="24" s="1"/>
  <c r="Z303" i="24"/>
  <c r="AA303" i="24" s="1"/>
  <c r="Z302" i="24"/>
  <c r="AA302" i="24" s="1"/>
  <c r="Z301" i="24"/>
  <c r="AA301" i="24" s="1"/>
  <c r="Z300" i="24"/>
  <c r="AA300" i="24" s="1"/>
  <c r="Z299" i="24"/>
  <c r="AA299" i="24" s="1"/>
  <c r="Z298" i="24"/>
  <c r="AA298" i="24" s="1"/>
  <c r="Z297" i="24"/>
  <c r="AA297" i="24" s="1"/>
  <c r="Z296" i="24"/>
  <c r="AA296" i="24" s="1"/>
  <c r="Z295" i="24"/>
  <c r="AA295" i="24" s="1"/>
  <c r="Z294" i="24"/>
  <c r="AA294" i="24" s="1"/>
  <c r="Z293" i="24"/>
  <c r="AA293" i="24" s="1"/>
  <c r="Z292" i="24"/>
  <c r="AA292" i="24" s="1"/>
  <c r="Z291" i="24"/>
  <c r="AA291" i="24" s="1"/>
  <c r="Z290" i="24"/>
  <c r="AA290" i="24" s="1"/>
  <c r="Z289" i="24"/>
  <c r="AA289" i="24" s="1"/>
  <c r="Z288" i="24"/>
  <c r="AA288" i="24" s="1"/>
  <c r="Z287" i="24"/>
  <c r="AA287" i="24" s="1"/>
  <c r="Z286" i="24"/>
  <c r="AA286" i="24" s="1"/>
  <c r="Z285" i="24"/>
  <c r="AA285" i="24" s="1"/>
  <c r="Z284" i="24"/>
  <c r="AA284" i="24" s="1"/>
  <c r="Z283" i="24"/>
  <c r="AA283" i="24" s="1"/>
  <c r="Z282" i="24"/>
  <c r="AA282" i="24" s="1"/>
  <c r="Z281" i="24"/>
  <c r="AA281" i="24" s="1"/>
  <c r="Z280" i="24"/>
  <c r="AA280" i="24" s="1"/>
  <c r="Z279" i="24"/>
  <c r="AA279" i="24" s="1"/>
  <c r="Z278" i="24"/>
  <c r="AA278" i="24" s="1"/>
  <c r="Z277" i="24"/>
  <c r="AA277" i="24" s="1"/>
  <c r="Z276" i="24"/>
  <c r="AA276" i="24" s="1"/>
  <c r="Z275" i="24"/>
  <c r="AA275" i="24" s="1"/>
  <c r="Z274" i="24"/>
  <c r="AA274" i="24" s="1"/>
  <c r="Z273" i="24"/>
  <c r="AA273" i="24" s="1"/>
  <c r="Z272" i="24"/>
  <c r="AA272" i="24" s="1"/>
  <c r="Z271" i="24"/>
  <c r="AA271" i="24" s="1"/>
  <c r="Z270" i="24"/>
  <c r="AA270" i="24" s="1"/>
  <c r="Z269" i="24"/>
  <c r="AA269" i="24" s="1"/>
  <c r="Z252" i="24"/>
  <c r="AA252" i="24" s="1"/>
  <c r="Z250" i="24"/>
  <c r="AA250" i="24" s="1"/>
  <c r="Z248" i="24"/>
  <c r="AA248" i="24" s="1"/>
  <c r="Z246" i="24"/>
  <c r="AA246" i="24" s="1"/>
  <c r="Z244" i="24"/>
  <c r="AA244" i="24" s="1"/>
  <c r="Z242" i="24"/>
  <c r="AA242" i="24" s="1"/>
  <c r="Z240" i="24"/>
  <c r="AA240" i="24" s="1"/>
  <c r="Z268" i="24"/>
  <c r="AA268" i="24" s="1"/>
  <c r="Z267" i="24"/>
  <c r="AA267" i="24" s="1"/>
  <c r="Z266" i="24"/>
  <c r="AA266" i="24" s="1"/>
  <c r="Z265" i="24"/>
  <c r="AA265" i="24" s="1"/>
  <c r="Z264" i="24"/>
  <c r="AA264" i="24" s="1"/>
  <c r="Z263" i="24"/>
  <c r="AA263" i="24" s="1"/>
  <c r="Z262" i="24"/>
  <c r="AA262" i="24" s="1"/>
  <c r="Z261" i="24"/>
  <c r="AA261" i="24" s="1"/>
  <c r="Z260" i="24"/>
  <c r="AA260" i="24" s="1"/>
  <c r="Z259" i="24"/>
  <c r="AA259" i="24" s="1"/>
  <c r="Z258" i="24"/>
  <c r="AA258" i="24" s="1"/>
  <c r="Z257" i="24"/>
  <c r="AA257" i="24" s="1"/>
  <c r="Z256" i="24"/>
  <c r="AA256" i="24" s="1"/>
  <c r="Z255" i="24"/>
  <c r="AA255" i="24" s="1"/>
  <c r="Z254" i="24"/>
  <c r="AA254" i="24" s="1"/>
  <c r="Z253" i="24"/>
  <c r="AA253" i="24" s="1"/>
  <c r="Z251" i="24"/>
  <c r="AA251" i="24" s="1"/>
  <c r="Z249" i="24"/>
  <c r="AA249" i="24" s="1"/>
  <c r="Z247" i="24"/>
  <c r="AA247" i="24" s="1"/>
  <c r="Z245" i="24"/>
  <c r="AA245" i="24" s="1"/>
  <c r="Z243" i="24"/>
  <c r="AA243" i="24" s="1"/>
  <c r="Z241" i="24"/>
  <c r="AA241" i="24" s="1"/>
  <c r="Z239" i="24"/>
  <c r="AA239" i="24" s="1"/>
  <c r="Z224" i="24"/>
  <c r="AA224" i="24" s="1"/>
  <c r="Z222" i="24"/>
  <c r="AA222" i="24" s="1"/>
  <c r="Z220" i="24"/>
  <c r="AA220" i="24" s="1"/>
  <c r="Z218" i="24"/>
  <c r="AA218" i="24" s="1"/>
  <c r="Z216" i="24"/>
  <c r="AA216" i="24" s="1"/>
  <c r="Z214" i="24"/>
  <c r="AA214" i="24" s="1"/>
  <c r="Z212" i="24"/>
  <c r="AA212" i="24" s="1"/>
  <c r="Z210" i="24"/>
  <c r="AA210" i="24" s="1"/>
  <c r="Z208" i="24"/>
  <c r="AA208" i="24" s="1"/>
  <c r="Z223" i="24"/>
  <c r="AA223" i="24" s="1"/>
  <c r="Z221" i="24"/>
  <c r="AA221" i="24" s="1"/>
  <c r="Z219" i="24"/>
  <c r="AA219" i="24" s="1"/>
  <c r="Z217" i="24"/>
  <c r="AA217" i="24" s="1"/>
  <c r="Z215" i="24"/>
  <c r="AA215" i="24" s="1"/>
  <c r="Z213" i="24"/>
  <c r="AA213" i="24" s="1"/>
  <c r="Z211" i="24"/>
  <c r="AA211" i="24" s="1"/>
  <c r="Z209" i="24"/>
  <c r="AA209" i="24" s="1"/>
  <c r="Z207" i="24"/>
  <c r="AA207" i="24" s="1"/>
  <c r="Z205" i="24"/>
  <c r="AA205" i="24" s="1"/>
  <c r="Z203" i="24"/>
  <c r="AA203" i="24" s="1"/>
  <c r="Z201" i="24"/>
  <c r="AA201" i="24" s="1"/>
  <c r="Z206" i="24"/>
  <c r="AA206" i="24" s="1"/>
  <c r="Z204" i="24"/>
  <c r="AA204" i="24" s="1"/>
  <c r="Z202" i="24"/>
  <c r="AA202" i="24" s="1"/>
  <c r="Z200" i="24"/>
  <c r="AA200" i="24" s="1"/>
  <c r="N71" i="24"/>
  <c r="O71" i="24" s="1"/>
  <c r="Z71" i="24"/>
  <c r="AA71" i="24" s="1"/>
  <c r="N73" i="24"/>
  <c r="O73" i="24" s="1"/>
  <c r="Z73" i="24"/>
  <c r="AA73" i="24" s="1"/>
  <c r="N75" i="24"/>
  <c r="O75" i="24" s="1"/>
  <c r="Z75" i="24"/>
  <c r="AA75" i="24" s="1"/>
  <c r="N77" i="24"/>
  <c r="O77" i="24" s="1"/>
  <c r="Z77" i="24"/>
  <c r="AA77" i="24" s="1"/>
  <c r="N79" i="24"/>
  <c r="O79" i="24" s="1"/>
  <c r="Z79" i="24"/>
  <c r="AA79" i="24" s="1"/>
  <c r="N99" i="24"/>
  <c r="O99" i="24" s="1"/>
  <c r="N101" i="24"/>
  <c r="O101" i="24" s="1"/>
  <c r="N103" i="24"/>
  <c r="O103" i="24" s="1"/>
  <c r="N105" i="24"/>
  <c r="O105" i="24" s="1"/>
  <c r="N107" i="24"/>
  <c r="O107" i="24" s="1"/>
  <c r="N109" i="24"/>
  <c r="O109" i="24" s="1"/>
  <c r="N111" i="24"/>
  <c r="O111" i="24" s="1"/>
  <c r="N113" i="24"/>
  <c r="O113" i="24" s="1"/>
  <c r="N115" i="24"/>
  <c r="O115" i="24" s="1"/>
  <c r="N117" i="24"/>
  <c r="O117" i="24" s="1"/>
  <c r="N119" i="24"/>
  <c r="O119" i="24" s="1"/>
  <c r="N121" i="24"/>
  <c r="O121" i="24" s="1"/>
  <c r="N123" i="24"/>
  <c r="O123" i="24" s="1"/>
  <c r="N125" i="24"/>
  <c r="O125" i="24" s="1"/>
  <c r="N127" i="24"/>
  <c r="O127" i="24" s="1"/>
  <c r="N129" i="24"/>
  <c r="O129" i="24" s="1"/>
  <c r="N131" i="24"/>
  <c r="O131" i="24" s="1"/>
  <c r="N133" i="24"/>
  <c r="O133" i="24" s="1"/>
  <c r="N135" i="24"/>
  <c r="O135" i="24" s="1"/>
  <c r="N137" i="24"/>
  <c r="O137" i="24" s="1"/>
  <c r="N139" i="24"/>
  <c r="O139" i="24" s="1"/>
  <c r="N141" i="24"/>
  <c r="O141" i="24" s="1"/>
  <c r="R142" i="24"/>
  <c r="S142" i="24" s="1"/>
  <c r="R144" i="24"/>
  <c r="S144" i="24" s="1"/>
  <c r="V145" i="24"/>
  <c r="W145" i="24" s="1"/>
  <c r="V147" i="24"/>
  <c r="W147" i="24" s="1"/>
  <c r="V149" i="24"/>
  <c r="W149" i="24" s="1"/>
  <c r="N400" i="24"/>
  <c r="O400" i="24" s="1"/>
  <c r="N399" i="24"/>
  <c r="O399" i="24" s="1"/>
  <c r="N398" i="24"/>
  <c r="O398" i="24" s="1"/>
  <c r="N397" i="24"/>
  <c r="O397" i="24" s="1"/>
  <c r="N396" i="24"/>
  <c r="O396" i="24" s="1"/>
  <c r="N395" i="24"/>
  <c r="O395" i="24" s="1"/>
  <c r="N394" i="24"/>
  <c r="O394" i="24" s="1"/>
  <c r="N393" i="24"/>
  <c r="O393" i="24" s="1"/>
  <c r="N392" i="24"/>
  <c r="O392" i="24" s="1"/>
  <c r="N391" i="24"/>
  <c r="O391" i="24" s="1"/>
  <c r="N390" i="24"/>
  <c r="O390" i="24" s="1"/>
  <c r="N389" i="24"/>
  <c r="O389" i="24" s="1"/>
  <c r="N388" i="24"/>
  <c r="O388" i="24" s="1"/>
  <c r="N387" i="24"/>
  <c r="O387" i="24" s="1"/>
  <c r="N386" i="24"/>
  <c r="O386" i="24" s="1"/>
  <c r="N385" i="24"/>
  <c r="O385" i="24" s="1"/>
  <c r="N383" i="24"/>
  <c r="O383" i="24" s="1"/>
  <c r="N381" i="24"/>
  <c r="O381" i="24" s="1"/>
  <c r="N379" i="24"/>
  <c r="O379" i="24" s="1"/>
  <c r="N377" i="24"/>
  <c r="O377" i="24" s="1"/>
  <c r="N375" i="24"/>
  <c r="O375" i="24" s="1"/>
  <c r="N373" i="24"/>
  <c r="O373" i="24" s="1"/>
  <c r="N371" i="24"/>
  <c r="O371" i="24" s="1"/>
  <c r="N369" i="24"/>
  <c r="O369" i="24" s="1"/>
  <c r="N367" i="24"/>
  <c r="O367" i="24" s="1"/>
  <c r="N359" i="24"/>
  <c r="O359" i="24" s="1"/>
  <c r="N358" i="24"/>
  <c r="O358" i="24" s="1"/>
  <c r="N357" i="24"/>
  <c r="O357" i="24" s="1"/>
  <c r="N356" i="24"/>
  <c r="O356" i="24" s="1"/>
  <c r="N355" i="24"/>
  <c r="O355" i="24" s="1"/>
  <c r="N354" i="24"/>
  <c r="O354" i="24" s="1"/>
  <c r="N353" i="24"/>
  <c r="O353" i="24" s="1"/>
  <c r="N352" i="24"/>
  <c r="O352" i="24" s="1"/>
  <c r="N351" i="24"/>
  <c r="O351" i="24" s="1"/>
  <c r="N350" i="24"/>
  <c r="O350" i="24" s="1"/>
  <c r="N349" i="24"/>
  <c r="O349" i="24" s="1"/>
  <c r="N348" i="24"/>
  <c r="O348" i="24" s="1"/>
  <c r="N347" i="24"/>
  <c r="O347" i="24" s="1"/>
  <c r="N346" i="24"/>
  <c r="O346" i="24" s="1"/>
  <c r="N345" i="24"/>
  <c r="O345" i="24" s="1"/>
  <c r="N344" i="24"/>
  <c r="O344" i="24" s="1"/>
  <c r="N365" i="24"/>
  <c r="O365" i="24" s="1"/>
  <c r="N364" i="24"/>
  <c r="O364" i="24" s="1"/>
  <c r="N363" i="24"/>
  <c r="O363" i="24" s="1"/>
  <c r="N362" i="24"/>
  <c r="O362" i="24" s="1"/>
  <c r="N360" i="24"/>
  <c r="O360" i="24" s="1"/>
  <c r="N361" i="24"/>
  <c r="O361" i="24" s="1"/>
  <c r="N343" i="24"/>
  <c r="O343" i="24" s="1"/>
  <c r="N342" i="24"/>
  <c r="O342" i="24" s="1"/>
  <c r="N341" i="24"/>
  <c r="O341" i="24" s="1"/>
  <c r="N335" i="24"/>
  <c r="O335" i="24" s="1"/>
  <c r="N334" i="24"/>
  <c r="O334" i="24" s="1"/>
  <c r="N333" i="24"/>
  <c r="O333" i="24" s="1"/>
  <c r="N332" i="24"/>
  <c r="O332" i="24" s="1"/>
  <c r="N331" i="24"/>
  <c r="O331" i="24" s="1"/>
  <c r="N330" i="24"/>
  <c r="O330" i="24" s="1"/>
  <c r="N329" i="24"/>
  <c r="O329" i="24" s="1"/>
  <c r="N328" i="24"/>
  <c r="O328" i="24" s="1"/>
  <c r="N327" i="24"/>
  <c r="O327" i="24" s="1"/>
  <c r="N326" i="24"/>
  <c r="O326" i="24" s="1"/>
  <c r="N325" i="24"/>
  <c r="O325" i="24" s="1"/>
  <c r="N324" i="24"/>
  <c r="O324" i="24" s="1"/>
  <c r="N323" i="24"/>
  <c r="O323" i="24" s="1"/>
  <c r="N322" i="24"/>
  <c r="O322" i="24" s="1"/>
  <c r="N321" i="24"/>
  <c r="O321" i="24" s="1"/>
  <c r="N320" i="24"/>
  <c r="O320" i="24" s="1"/>
  <c r="N319" i="24"/>
  <c r="O319" i="24" s="1"/>
  <c r="N318" i="24"/>
  <c r="O318" i="24" s="1"/>
  <c r="N317" i="24"/>
  <c r="O317" i="24" s="1"/>
  <c r="N382" i="24"/>
  <c r="O382" i="24" s="1"/>
  <c r="N378" i="24"/>
  <c r="O378" i="24" s="1"/>
  <c r="N374" i="24"/>
  <c r="O374" i="24" s="1"/>
  <c r="N370" i="24"/>
  <c r="O370" i="24" s="1"/>
  <c r="N366" i="24"/>
  <c r="O366" i="24" s="1"/>
  <c r="N384" i="24"/>
  <c r="O384" i="24" s="1"/>
  <c r="N380" i="24"/>
  <c r="O380" i="24" s="1"/>
  <c r="N376" i="24"/>
  <c r="O376" i="24" s="1"/>
  <c r="N372" i="24"/>
  <c r="O372" i="24" s="1"/>
  <c r="N368" i="24"/>
  <c r="O368" i="24" s="1"/>
  <c r="N310" i="24"/>
  <c r="O310" i="24" s="1"/>
  <c r="N316" i="24"/>
  <c r="O316" i="24" s="1"/>
  <c r="N315" i="24"/>
  <c r="O315" i="24" s="1"/>
  <c r="N314" i="24"/>
  <c r="O314" i="24" s="1"/>
  <c r="N313" i="24"/>
  <c r="O313" i="24" s="1"/>
  <c r="N312" i="24"/>
  <c r="O312" i="24" s="1"/>
  <c r="N224" i="24"/>
  <c r="O224" i="24" s="1"/>
  <c r="N222" i="24"/>
  <c r="O222" i="24" s="1"/>
  <c r="N220" i="24"/>
  <c r="O220" i="24" s="1"/>
  <c r="N218" i="24"/>
  <c r="O218" i="24" s="1"/>
  <c r="N216" i="24"/>
  <c r="O216" i="24" s="1"/>
  <c r="N214" i="24"/>
  <c r="O214" i="24" s="1"/>
  <c r="N212" i="24"/>
  <c r="O212" i="24" s="1"/>
  <c r="N210" i="24"/>
  <c r="O210" i="24" s="1"/>
  <c r="N238" i="24"/>
  <c r="O238" i="24" s="1"/>
  <c r="N237" i="24"/>
  <c r="O237" i="24" s="1"/>
  <c r="N236" i="24"/>
  <c r="O236" i="24" s="1"/>
  <c r="N235" i="24"/>
  <c r="O235" i="24" s="1"/>
  <c r="N234" i="24"/>
  <c r="O234" i="24" s="1"/>
  <c r="N233" i="24"/>
  <c r="O233" i="24" s="1"/>
  <c r="N232" i="24"/>
  <c r="O232" i="24" s="1"/>
  <c r="N231" i="24"/>
  <c r="O231" i="24" s="1"/>
  <c r="N230" i="24"/>
  <c r="O230" i="24" s="1"/>
  <c r="N229" i="24"/>
  <c r="O229" i="24" s="1"/>
  <c r="N228" i="24"/>
  <c r="O228" i="24" s="1"/>
  <c r="N227" i="24"/>
  <c r="O227" i="24" s="1"/>
  <c r="N226" i="24"/>
  <c r="O226" i="24" s="1"/>
  <c r="N225" i="24"/>
  <c r="O225" i="24" s="1"/>
  <c r="N223" i="24"/>
  <c r="O223" i="24" s="1"/>
  <c r="N221" i="24"/>
  <c r="O221" i="24" s="1"/>
  <c r="N219" i="24"/>
  <c r="O219" i="24" s="1"/>
  <c r="N217" i="24"/>
  <c r="O217" i="24" s="1"/>
  <c r="N215" i="24"/>
  <c r="O215" i="24" s="1"/>
  <c r="N213" i="24"/>
  <c r="O213" i="24" s="1"/>
  <c r="N211" i="24"/>
  <c r="O211" i="24" s="1"/>
  <c r="N209" i="24"/>
  <c r="O209" i="24" s="1"/>
  <c r="N207" i="24"/>
  <c r="O207" i="24" s="1"/>
  <c r="N205" i="24"/>
  <c r="O205" i="24" s="1"/>
  <c r="N203" i="24"/>
  <c r="O203" i="24" s="1"/>
  <c r="N201" i="24"/>
  <c r="O201" i="24" s="1"/>
  <c r="N208" i="24"/>
  <c r="O208" i="24" s="1"/>
  <c r="N206" i="24"/>
  <c r="O206" i="24" s="1"/>
  <c r="N204" i="24"/>
  <c r="O204" i="24" s="1"/>
  <c r="N202" i="24"/>
  <c r="O202" i="24" s="1"/>
  <c r="N200" i="24"/>
  <c r="O200" i="24" s="1"/>
  <c r="N198" i="24"/>
  <c r="O198" i="24" s="1"/>
  <c r="N196" i="24"/>
  <c r="O196" i="24" s="1"/>
  <c r="N194" i="24"/>
  <c r="O194" i="24" s="1"/>
  <c r="N192" i="24"/>
  <c r="O192" i="24" s="1"/>
  <c r="N190" i="24"/>
  <c r="O190" i="24" s="1"/>
  <c r="N188" i="24"/>
  <c r="O188" i="24" s="1"/>
  <c r="N186" i="24"/>
  <c r="O186" i="24" s="1"/>
  <c r="N184" i="24"/>
  <c r="O184" i="24" s="1"/>
  <c r="N182" i="24"/>
  <c r="O182" i="24" s="1"/>
  <c r="N180" i="24"/>
  <c r="O180" i="24" s="1"/>
  <c r="N178" i="24"/>
  <c r="O178" i="24" s="1"/>
  <c r="N176" i="24"/>
  <c r="O176" i="24" s="1"/>
  <c r="N174" i="24"/>
  <c r="O174" i="24" s="1"/>
  <c r="N172" i="24"/>
  <c r="O172" i="24" s="1"/>
  <c r="N170" i="24"/>
  <c r="O170" i="24" s="1"/>
  <c r="N168" i="24"/>
  <c r="O168" i="24" s="1"/>
  <c r="N166" i="24"/>
  <c r="O166" i="24" s="1"/>
  <c r="N164" i="24"/>
  <c r="O164" i="24" s="1"/>
  <c r="N162" i="24"/>
  <c r="O162" i="24" s="1"/>
  <c r="N160" i="24"/>
  <c r="O160" i="24" s="1"/>
  <c r="N158" i="24"/>
  <c r="O158" i="24" s="1"/>
  <c r="N156" i="24"/>
  <c r="O156" i="24" s="1"/>
  <c r="N144" i="24"/>
  <c r="O144" i="24" s="1"/>
  <c r="N142" i="24"/>
  <c r="O142" i="24" s="1"/>
  <c r="N199" i="24"/>
  <c r="O199" i="24" s="1"/>
  <c r="N197" i="24"/>
  <c r="O197" i="24" s="1"/>
  <c r="N195" i="24"/>
  <c r="O195" i="24" s="1"/>
  <c r="N193" i="24"/>
  <c r="O193" i="24" s="1"/>
  <c r="N191" i="24"/>
  <c r="O191" i="24" s="1"/>
  <c r="N189" i="24"/>
  <c r="O189" i="24" s="1"/>
  <c r="N187" i="24"/>
  <c r="O187" i="24" s="1"/>
  <c r="N185" i="24"/>
  <c r="O185" i="24" s="1"/>
  <c r="N183" i="24"/>
  <c r="O183" i="24" s="1"/>
  <c r="N181" i="24"/>
  <c r="O181" i="24" s="1"/>
  <c r="N179" i="24"/>
  <c r="O179" i="24" s="1"/>
  <c r="N177" i="24"/>
  <c r="O177" i="24" s="1"/>
  <c r="N175" i="24"/>
  <c r="O175" i="24" s="1"/>
  <c r="N173" i="24"/>
  <c r="O173" i="24" s="1"/>
  <c r="N171" i="24"/>
  <c r="O171" i="24" s="1"/>
  <c r="N169" i="24"/>
  <c r="O169" i="24" s="1"/>
  <c r="N167" i="24"/>
  <c r="O167" i="24" s="1"/>
  <c r="N165" i="24"/>
  <c r="O165" i="24" s="1"/>
  <c r="N163" i="24"/>
  <c r="O163" i="24" s="1"/>
  <c r="N161" i="24"/>
  <c r="O161" i="24" s="1"/>
  <c r="N159" i="24"/>
  <c r="O159" i="24" s="1"/>
  <c r="N157" i="24"/>
  <c r="O157" i="24" s="1"/>
  <c r="N155" i="24"/>
  <c r="O155" i="24" s="1"/>
  <c r="N154" i="24"/>
  <c r="O154" i="24" s="1"/>
  <c r="N153" i="24"/>
  <c r="O153" i="24" s="1"/>
  <c r="N152" i="24"/>
  <c r="O152" i="24" s="1"/>
  <c r="N151" i="24"/>
  <c r="O151" i="24" s="1"/>
  <c r="N150" i="24"/>
  <c r="O150" i="24" s="1"/>
  <c r="N10" i="24"/>
  <c r="O10" i="24" s="1"/>
  <c r="V10" i="24"/>
  <c r="W10" i="24" s="1"/>
  <c r="N11" i="24"/>
  <c r="O11" i="24" s="1"/>
  <c r="V11" i="24"/>
  <c r="W11" i="24" s="1"/>
  <c r="N12" i="24"/>
  <c r="O12" i="24" s="1"/>
  <c r="V12" i="24"/>
  <c r="W12" i="24" s="1"/>
  <c r="N13" i="24"/>
  <c r="O13" i="24" s="1"/>
  <c r="V13" i="24"/>
  <c r="W13" i="24" s="1"/>
  <c r="N14" i="24"/>
  <c r="O14" i="24" s="1"/>
  <c r="V14" i="24"/>
  <c r="W14" i="24" s="1"/>
  <c r="N15" i="24"/>
  <c r="O15" i="24" s="1"/>
  <c r="V15" i="24"/>
  <c r="W15" i="24" s="1"/>
  <c r="N16" i="24"/>
  <c r="O16" i="24" s="1"/>
  <c r="V16" i="24"/>
  <c r="W16" i="24" s="1"/>
  <c r="N17" i="24"/>
  <c r="O17" i="24" s="1"/>
  <c r="V17" i="24"/>
  <c r="W17" i="24" s="1"/>
  <c r="N18" i="24"/>
  <c r="O18" i="24" s="1"/>
  <c r="V18" i="24"/>
  <c r="W18" i="24" s="1"/>
  <c r="N19" i="24"/>
  <c r="O19" i="24" s="1"/>
  <c r="V19" i="24"/>
  <c r="W19" i="24" s="1"/>
  <c r="N20" i="24"/>
  <c r="O20" i="24" s="1"/>
  <c r="V20" i="24"/>
  <c r="W20" i="24" s="1"/>
  <c r="R21" i="24"/>
  <c r="S21" i="24" s="1"/>
  <c r="R22" i="24"/>
  <c r="S22" i="24" s="1"/>
  <c r="R23" i="24"/>
  <c r="S23" i="24" s="1"/>
  <c r="R24" i="24"/>
  <c r="S24" i="24" s="1"/>
  <c r="R25" i="24"/>
  <c r="S25" i="24" s="1"/>
  <c r="R26" i="24"/>
  <c r="S26" i="24" s="1"/>
  <c r="R27" i="24"/>
  <c r="S27" i="24" s="1"/>
  <c r="R28" i="24"/>
  <c r="S28" i="24" s="1"/>
  <c r="R29" i="24"/>
  <c r="S29" i="24" s="1"/>
  <c r="R30" i="24"/>
  <c r="S30" i="24" s="1"/>
  <c r="R31" i="24"/>
  <c r="S31" i="24" s="1"/>
  <c r="R32" i="24"/>
  <c r="S32" i="24" s="1"/>
  <c r="R33" i="24"/>
  <c r="S33" i="24" s="1"/>
  <c r="R34" i="24"/>
  <c r="S34" i="24" s="1"/>
  <c r="R35" i="24"/>
  <c r="S35" i="24" s="1"/>
  <c r="R36" i="24"/>
  <c r="S36" i="24" s="1"/>
  <c r="R37" i="24"/>
  <c r="S37" i="24" s="1"/>
  <c r="R38" i="24"/>
  <c r="S38" i="24" s="1"/>
  <c r="R39" i="24"/>
  <c r="S39" i="24" s="1"/>
  <c r="R40" i="24"/>
  <c r="S40" i="24" s="1"/>
  <c r="R41" i="24"/>
  <c r="S41" i="24" s="1"/>
  <c r="R42" i="24"/>
  <c r="S42" i="24" s="1"/>
  <c r="R43" i="24"/>
  <c r="S43" i="24" s="1"/>
  <c r="R44" i="24"/>
  <c r="S44" i="24" s="1"/>
  <c r="R45" i="24"/>
  <c r="S45" i="24" s="1"/>
  <c r="R46" i="24"/>
  <c r="S46" i="24" s="1"/>
  <c r="R47" i="24"/>
  <c r="S47" i="24" s="1"/>
  <c r="R48" i="24"/>
  <c r="S48" i="24" s="1"/>
  <c r="R49" i="24"/>
  <c r="S49" i="24" s="1"/>
  <c r="R50" i="24"/>
  <c r="S50" i="24" s="1"/>
  <c r="R51" i="24"/>
  <c r="S51" i="24" s="1"/>
  <c r="R52" i="24"/>
  <c r="S52" i="24" s="1"/>
  <c r="R53" i="24"/>
  <c r="S53" i="24" s="1"/>
  <c r="R54" i="24"/>
  <c r="S54" i="24" s="1"/>
  <c r="R55" i="24"/>
  <c r="S55" i="24" s="1"/>
  <c r="R56" i="24"/>
  <c r="S56" i="24" s="1"/>
  <c r="R57" i="24"/>
  <c r="S57" i="24" s="1"/>
  <c r="R58" i="24"/>
  <c r="S58" i="24" s="1"/>
  <c r="R59" i="24"/>
  <c r="S59" i="24" s="1"/>
  <c r="R60" i="24"/>
  <c r="S60" i="24" s="1"/>
  <c r="R61" i="24"/>
  <c r="S61" i="24" s="1"/>
  <c r="R62" i="24"/>
  <c r="S62" i="24" s="1"/>
  <c r="R63" i="24"/>
  <c r="S63" i="24" s="1"/>
  <c r="R64" i="24"/>
  <c r="S64" i="24" s="1"/>
  <c r="R65" i="24"/>
  <c r="S65" i="24" s="1"/>
  <c r="R66" i="24"/>
  <c r="S66" i="24" s="1"/>
  <c r="R67" i="24"/>
  <c r="S67" i="24" s="1"/>
  <c r="R68" i="24"/>
  <c r="S68" i="24" s="1"/>
  <c r="R69" i="24"/>
  <c r="S69" i="24" s="1"/>
  <c r="R70" i="24"/>
  <c r="S70" i="24" s="1"/>
  <c r="V71" i="24"/>
  <c r="W71" i="24" s="1"/>
  <c r="R72" i="24"/>
  <c r="S72" i="24" s="1"/>
  <c r="V73" i="24"/>
  <c r="W73" i="24" s="1"/>
  <c r="R74" i="24"/>
  <c r="S74" i="24" s="1"/>
  <c r="V75" i="24"/>
  <c r="W75" i="24" s="1"/>
  <c r="R76" i="24"/>
  <c r="S76" i="24" s="1"/>
  <c r="V77" i="24"/>
  <c r="W77" i="24" s="1"/>
  <c r="R78" i="24"/>
  <c r="S78" i="24" s="1"/>
  <c r="V79" i="24"/>
  <c r="W79" i="24" s="1"/>
  <c r="R80" i="24"/>
  <c r="S80" i="24" s="1"/>
  <c r="Z97" i="24"/>
  <c r="AA97" i="24" s="1"/>
  <c r="V98" i="24"/>
  <c r="W98" i="24" s="1"/>
  <c r="Z99" i="24"/>
  <c r="AA99" i="24" s="1"/>
  <c r="V100" i="24"/>
  <c r="W100" i="24" s="1"/>
  <c r="Z101" i="24"/>
  <c r="AA101" i="24" s="1"/>
  <c r="V102" i="24"/>
  <c r="W102" i="24" s="1"/>
  <c r="Z103" i="24"/>
  <c r="AA103" i="24" s="1"/>
  <c r="V104" i="24"/>
  <c r="W104" i="24" s="1"/>
  <c r="Z105" i="24"/>
  <c r="AA105" i="24" s="1"/>
  <c r="V106" i="24"/>
  <c r="W106" i="24" s="1"/>
  <c r="Z107" i="24"/>
  <c r="AA107" i="24" s="1"/>
  <c r="V108" i="24"/>
  <c r="W108" i="24" s="1"/>
  <c r="Z109" i="24"/>
  <c r="AA109" i="24" s="1"/>
  <c r="V110" i="24"/>
  <c r="W110" i="24" s="1"/>
  <c r="Z111" i="24"/>
  <c r="AA111" i="24" s="1"/>
  <c r="V112" i="24"/>
  <c r="W112" i="24" s="1"/>
  <c r="Z113" i="24"/>
  <c r="AA113" i="24" s="1"/>
  <c r="V114" i="24"/>
  <c r="W114" i="24" s="1"/>
  <c r="Z115" i="24"/>
  <c r="AA115" i="24" s="1"/>
  <c r="V116" i="24"/>
  <c r="W116" i="24" s="1"/>
  <c r="Z117" i="24"/>
  <c r="AA117" i="24" s="1"/>
  <c r="V118" i="24"/>
  <c r="W118" i="24" s="1"/>
  <c r="Z119" i="24"/>
  <c r="AA119" i="24" s="1"/>
  <c r="V120" i="24"/>
  <c r="W120" i="24" s="1"/>
  <c r="Z121" i="24"/>
  <c r="AA121" i="24" s="1"/>
  <c r="V122" i="24"/>
  <c r="W122" i="24" s="1"/>
  <c r="Z123" i="24"/>
  <c r="AA123" i="24" s="1"/>
  <c r="V124" i="24"/>
  <c r="W124" i="24" s="1"/>
  <c r="Z125" i="24"/>
  <c r="AA125" i="24" s="1"/>
  <c r="V126" i="24"/>
  <c r="W126" i="24" s="1"/>
  <c r="Z127" i="24"/>
  <c r="AA127" i="24" s="1"/>
  <c r="V128" i="24"/>
  <c r="W128" i="24" s="1"/>
  <c r="Z129" i="24"/>
  <c r="AA129" i="24" s="1"/>
  <c r="V130" i="24"/>
  <c r="W130" i="24" s="1"/>
  <c r="Z131" i="24"/>
  <c r="AA131" i="24" s="1"/>
  <c r="V132" i="24"/>
  <c r="W132" i="24" s="1"/>
  <c r="Z133" i="24"/>
  <c r="AA133" i="24" s="1"/>
  <c r="V134" i="24"/>
  <c r="W134" i="24" s="1"/>
  <c r="Z135" i="24"/>
  <c r="AA135" i="24" s="1"/>
  <c r="V136" i="24"/>
  <c r="W136" i="24" s="1"/>
  <c r="Z137" i="24"/>
  <c r="AA137" i="24" s="1"/>
  <c r="V138" i="24"/>
  <c r="W138" i="24" s="1"/>
  <c r="Z139" i="24"/>
  <c r="AA139" i="24" s="1"/>
  <c r="V140" i="24"/>
  <c r="W140" i="24" s="1"/>
  <c r="N143" i="24"/>
  <c r="O143" i="24" s="1"/>
  <c r="N145" i="24"/>
  <c r="O145" i="24" s="1"/>
  <c r="N147" i="24"/>
  <c r="O147" i="24" s="1"/>
  <c r="N149" i="24"/>
  <c r="O149" i="24" s="1"/>
  <c r="Z141" i="24"/>
  <c r="AA141" i="24" s="1"/>
  <c r="Z143" i="24"/>
  <c r="AA143" i="24" s="1"/>
  <c r="R156" i="24"/>
  <c r="S156" i="24" s="1"/>
  <c r="R158" i="24"/>
  <c r="S158" i="24" s="1"/>
  <c r="R160" i="24"/>
  <c r="S160" i="24" s="1"/>
  <c r="R162" i="24"/>
  <c r="S162" i="24" s="1"/>
  <c r="R164" i="24"/>
  <c r="S164" i="24" s="1"/>
  <c r="R166" i="24"/>
  <c r="S166" i="24" s="1"/>
  <c r="R168" i="24"/>
  <c r="S168" i="24" s="1"/>
  <c r="R170" i="24"/>
  <c r="S170" i="24" s="1"/>
  <c r="R172" i="24"/>
  <c r="S172" i="24" s="1"/>
  <c r="R174" i="24"/>
  <c r="S174" i="24" s="1"/>
  <c r="R176" i="24"/>
  <c r="S176" i="24" s="1"/>
  <c r="R178" i="24"/>
  <c r="S178" i="24" s="1"/>
  <c r="R180" i="24"/>
  <c r="S180" i="24" s="1"/>
  <c r="R182" i="24"/>
  <c r="S182" i="24" s="1"/>
  <c r="R184" i="24"/>
  <c r="S184" i="24" s="1"/>
  <c r="R186" i="24"/>
  <c r="S186" i="24" s="1"/>
  <c r="R188" i="24"/>
  <c r="S188" i="24" s="1"/>
  <c r="R190" i="24"/>
  <c r="S190" i="24" s="1"/>
  <c r="R192" i="24"/>
  <c r="S192" i="24" s="1"/>
  <c r="R194" i="24"/>
  <c r="S194" i="24" s="1"/>
  <c r="R196" i="24"/>
  <c r="S196" i="24" s="1"/>
  <c r="R198" i="24"/>
  <c r="S198" i="24" s="1"/>
  <c r="R200" i="24"/>
  <c r="S200" i="24" s="1"/>
  <c r="Z155" i="24"/>
  <c r="AA155" i="24" s="1"/>
  <c r="Z157" i="24"/>
  <c r="AA157" i="24" s="1"/>
  <c r="Z159" i="24"/>
  <c r="AA159" i="24" s="1"/>
  <c r="Z161" i="24"/>
  <c r="AA161" i="24" s="1"/>
  <c r="Z163" i="24"/>
  <c r="AA163" i="24" s="1"/>
  <c r="Z165" i="24"/>
  <c r="AA165" i="24" s="1"/>
  <c r="Z167" i="24"/>
  <c r="AA167" i="24" s="1"/>
  <c r="Z169" i="24"/>
  <c r="AA169" i="24" s="1"/>
  <c r="Z171" i="24"/>
  <c r="AA171" i="24" s="1"/>
  <c r="Z173" i="24"/>
  <c r="AA173" i="24" s="1"/>
  <c r="Z175" i="24"/>
  <c r="AA175" i="24" s="1"/>
  <c r="Z177" i="24"/>
  <c r="AA177" i="24" s="1"/>
  <c r="Z179" i="24"/>
  <c r="AA179" i="24" s="1"/>
  <c r="Z181" i="24"/>
  <c r="AA181" i="24" s="1"/>
  <c r="Z183" i="24"/>
  <c r="AA183" i="24" s="1"/>
  <c r="Z185" i="24"/>
  <c r="AA185" i="24" s="1"/>
  <c r="Z187" i="24"/>
  <c r="AA187" i="24" s="1"/>
  <c r="Z189" i="24"/>
  <c r="AA189" i="24" s="1"/>
  <c r="Z191" i="24"/>
  <c r="AA191" i="24" s="1"/>
  <c r="Z193" i="24"/>
  <c r="AA193" i="24" s="1"/>
  <c r="Z195" i="24"/>
  <c r="AA195" i="24" s="1"/>
  <c r="Z197" i="24"/>
  <c r="AA197" i="24" s="1"/>
  <c r="Z199" i="24"/>
  <c r="AA199" i="24" s="1"/>
  <c r="Z142" i="24"/>
  <c r="AA142" i="24" s="1"/>
  <c r="Z144" i="24"/>
  <c r="AA144" i="24" s="1"/>
  <c r="R145" i="24"/>
  <c r="S145" i="24" s="1"/>
  <c r="Z145" i="24"/>
  <c r="AA145" i="24" s="1"/>
  <c r="R146" i="24"/>
  <c r="S146" i="24" s="1"/>
  <c r="Z146" i="24"/>
  <c r="AA146" i="24" s="1"/>
  <c r="R147" i="24"/>
  <c r="S147" i="24" s="1"/>
  <c r="Z147" i="24"/>
  <c r="AA147" i="24" s="1"/>
  <c r="R148" i="24"/>
  <c r="S148" i="24" s="1"/>
  <c r="Z148" i="24"/>
  <c r="AA148" i="24" s="1"/>
  <c r="R149" i="24"/>
  <c r="S149" i="24" s="1"/>
  <c r="Z149" i="24"/>
  <c r="AA149" i="24" s="1"/>
  <c r="R150" i="24"/>
  <c r="S150" i="24" s="1"/>
  <c r="Z150" i="24"/>
  <c r="AA150" i="24" s="1"/>
  <c r="R151" i="24"/>
  <c r="S151" i="24" s="1"/>
  <c r="Z151" i="24"/>
  <c r="AA151" i="24" s="1"/>
  <c r="R152" i="24"/>
  <c r="S152" i="24" s="1"/>
  <c r="Z152" i="24"/>
  <c r="AA152" i="24" s="1"/>
  <c r="R153" i="24"/>
  <c r="S153" i="24" s="1"/>
  <c r="Z153" i="24"/>
  <c r="AA153" i="24" s="1"/>
  <c r="R154" i="24"/>
  <c r="S154" i="24" s="1"/>
  <c r="Z154" i="24"/>
  <c r="AA154" i="24" s="1"/>
  <c r="R155" i="24"/>
  <c r="S155" i="24" s="1"/>
  <c r="R157" i="24"/>
  <c r="S157" i="24" s="1"/>
  <c r="R159" i="24"/>
  <c r="S159" i="24" s="1"/>
  <c r="R161" i="24"/>
  <c r="S161" i="24" s="1"/>
  <c r="R163" i="24"/>
  <c r="S163" i="24" s="1"/>
  <c r="R165" i="24"/>
  <c r="S165" i="24" s="1"/>
  <c r="R167" i="24"/>
  <c r="S167" i="24" s="1"/>
  <c r="R169" i="24"/>
  <c r="S169" i="24" s="1"/>
  <c r="R171" i="24"/>
  <c r="S171" i="24" s="1"/>
  <c r="R173" i="24"/>
  <c r="S173" i="24" s="1"/>
  <c r="R175" i="24"/>
  <c r="S175" i="24" s="1"/>
  <c r="R177" i="24"/>
  <c r="S177" i="24" s="1"/>
  <c r="R179" i="24"/>
  <c r="S179" i="24" s="1"/>
  <c r="R181" i="24"/>
  <c r="S181" i="24" s="1"/>
  <c r="R183" i="24"/>
  <c r="S183" i="24" s="1"/>
  <c r="R185" i="24"/>
  <c r="S185" i="24" s="1"/>
  <c r="R187" i="24"/>
  <c r="S187" i="24" s="1"/>
  <c r="R189" i="24"/>
  <c r="S189" i="24" s="1"/>
  <c r="R191" i="24"/>
  <c r="S191" i="24" s="1"/>
  <c r="R193" i="24"/>
  <c r="S193" i="24" s="1"/>
  <c r="R195" i="24"/>
  <c r="S195" i="24" s="1"/>
  <c r="R197" i="24"/>
  <c r="S197" i="24" s="1"/>
  <c r="R199" i="24"/>
  <c r="S199" i="24" s="1"/>
  <c r="Z156" i="24"/>
  <c r="AA156" i="24" s="1"/>
  <c r="Z158" i="24"/>
  <c r="AA158" i="24" s="1"/>
  <c r="Z160" i="24"/>
  <c r="AA160" i="24" s="1"/>
  <c r="Z162" i="24"/>
  <c r="AA162" i="24" s="1"/>
  <c r="Z164" i="24"/>
  <c r="AA164" i="24" s="1"/>
  <c r="Z166" i="24"/>
  <c r="AA166" i="24" s="1"/>
  <c r="Z168" i="24"/>
  <c r="AA168" i="24" s="1"/>
  <c r="Z170" i="24"/>
  <c r="AA170" i="24" s="1"/>
  <c r="Z172" i="24"/>
  <c r="AA172" i="24" s="1"/>
  <c r="Z174" i="24"/>
  <c r="AA174" i="24" s="1"/>
  <c r="Z176" i="24"/>
  <c r="AA176" i="24" s="1"/>
  <c r="Z178" i="24"/>
  <c r="AA178" i="24" s="1"/>
  <c r="Z180" i="24"/>
  <c r="AA180" i="24" s="1"/>
  <c r="Z182" i="24"/>
  <c r="AA182" i="24" s="1"/>
  <c r="Z184" i="24"/>
  <c r="AA184" i="24" s="1"/>
  <c r="Z186" i="24"/>
  <c r="AA186" i="24" s="1"/>
  <c r="Z188" i="24"/>
  <c r="AA188" i="24" s="1"/>
  <c r="Z190" i="24"/>
  <c r="AA190" i="24" s="1"/>
  <c r="Z192" i="24"/>
  <c r="AA192" i="24" s="1"/>
  <c r="Z194" i="24"/>
  <c r="AA194" i="24" s="1"/>
  <c r="Z196" i="24"/>
  <c r="AA196" i="24" s="1"/>
  <c r="Z198" i="24"/>
  <c r="AA198" i="24" s="1"/>
  <c r="V201" i="24"/>
  <c r="W201" i="24" s="1"/>
  <c r="V203" i="24"/>
  <c r="W203" i="24" s="1"/>
  <c r="V205" i="24"/>
  <c r="W205" i="24" s="1"/>
  <c r="V207" i="24"/>
  <c r="W207" i="24" s="1"/>
  <c r="V209" i="24"/>
  <c r="W209" i="24" s="1"/>
  <c r="V211" i="24"/>
  <c r="W211" i="24" s="1"/>
  <c r="V213" i="24"/>
  <c r="W213" i="24" s="1"/>
  <c r="V215" i="24"/>
  <c r="W215" i="24" s="1"/>
  <c r="V217" i="24"/>
  <c r="W217" i="24" s="1"/>
  <c r="V219" i="24"/>
  <c r="W219" i="24" s="1"/>
  <c r="V221" i="24"/>
  <c r="W221" i="24" s="1"/>
  <c r="V223" i="24"/>
  <c r="W223" i="24" s="1"/>
  <c r="Z238" i="24"/>
  <c r="AA238" i="24" s="1"/>
  <c r="R240" i="24"/>
  <c r="S240" i="24" s="1"/>
  <c r="R242" i="24"/>
  <c r="S242" i="24" s="1"/>
  <c r="R244" i="24"/>
  <c r="S244" i="24" s="1"/>
  <c r="R246" i="24"/>
  <c r="S246" i="24" s="1"/>
  <c r="R248" i="24"/>
  <c r="S248" i="24" s="1"/>
  <c r="R250" i="24"/>
  <c r="S250" i="24" s="1"/>
  <c r="R252" i="24"/>
  <c r="S252" i="24" s="1"/>
  <c r="Z225" i="24"/>
  <c r="AA225" i="24" s="1"/>
  <c r="Z226" i="24"/>
  <c r="AA226" i="24" s="1"/>
  <c r="Z227" i="24"/>
  <c r="AA227" i="24" s="1"/>
  <c r="Z228" i="24"/>
  <c r="AA228" i="24" s="1"/>
  <c r="Z229" i="24"/>
  <c r="AA229" i="24" s="1"/>
  <c r="Z230" i="24"/>
  <c r="AA230" i="24" s="1"/>
  <c r="Z231" i="24"/>
  <c r="AA231" i="24" s="1"/>
  <c r="Z232" i="24"/>
  <c r="AA232" i="24" s="1"/>
  <c r="Z233" i="24"/>
  <c r="AA233" i="24" s="1"/>
  <c r="Z234" i="24"/>
  <c r="AA234" i="24" s="1"/>
  <c r="Z235" i="24"/>
  <c r="AA235" i="24" s="1"/>
  <c r="Z236" i="24"/>
  <c r="AA236" i="24" s="1"/>
  <c r="Z237" i="24"/>
  <c r="AA237" i="24" s="1"/>
  <c r="V241" i="24"/>
  <c r="W241" i="24" s="1"/>
  <c r="V243" i="24"/>
  <c r="W243" i="24" s="1"/>
  <c r="V245" i="24"/>
  <c r="W245" i="24" s="1"/>
  <c r="V247" i="24"/>
  <c r="W247" i="24" s="1"/>
  <c r="V249" i="24"/>
  <c r="W249" i="24" s="1"/>
  <c r="V251" i="24"/>
  <c r="W251" i="24" s="1"/>
  <c r="V253" i="24"/>
  <c r="W253" i="24" s="1"/>
  <c r="V254" i="24"/>
  <c r="W254" i="24" s="1"/>
  <c r="V255" i="24"/>
  <c r="W255" i="24" s="1"/>
  <c r="V256" i="24"/>
  <c r="W256" i="24" s="1"/>
  <c r="V257" i="24"/>
  <c r="W257" i="24" s="1"/>
  <c r="V258" i="24"/>
  <c r="W258" i="24" s="1"/>
  <c r="V259" i="24"/>
  <c r="W259" i="24" s="1"/>
  <c r="V260" i="24"/>
  <c r="W260" i="24" s="1"/>
  <c r="V261" i="24"/>
  <c r="W261" i="24" s="1"/>
  <c r="V262" i="24"/>
  <c r="W262" i="24" s="1"/>
  <c r="V263" i="24"/>
  <c r="W263" i="24" s="1"/>
  <c r="V264" i="24"/>
  <c r="W264" i="24" s="1"/>
  <c r="V265" i="24"/>
  <c r="W265" i="24" s="1"/>
  <c r="V266" i="24"/>
  <c r="W266" i="24" s="1"/>
  <c r="V267" i="24"/>
  <c r="W267" i="24" s="1"/>
  <c r="V268" i="24"/>
  <c r="W268" i="24" s="1"/>
  <c r="V200" i="24"/>
  <c r="W200" i="24" s="1"/>
  <c r="V202" i="24"/>
  <c r="W202" i="24" s="1"/>
  <c r="V204" i="24"/>
  <c r="W204" i="24" s="1"/>
  <c r="V206" i="24"/>
  <c r="W206" i="24" s="1"/>
  <c r="V208" i="24"/>
  <c r="W208" i="24" s="1"/>
  <c r="V210" i="24"/>
  <c r="W210" i="24" s="1"/>
  <c r="V212" i="24"/>
  <c r="W212" i="24" s="1"/>
  <c r="V214" i="24"/>
  <c r="W214" i="24" s="1"/>
  <c r="V216" i="24"/>
  <c r="W216" i="24" s="1"/>
  <c r="V218" i="24"/>
  <c r="W218" i="24" s="1"/>
  <c r="V220" i="24"/>
  <c r="W220" i="24" s="1"/>
  <c r="V222" i="24"/>
  <c r="W222" i="24" s="1"/>
  <c r="V224" i="24"/>
  <c r="W224" i="24" s="1"/>
  <c r="R269" i="24"/>
  <c r="S269" i="24" s="1"/>
  <c r="R271" i="24"/>
  <c r="S271" i="24" s="1"/>
  <c r="R273" i="24"/>
  <c r="S273" i="24" s="1"/>
  <c r="R275" i="24"/>
  <c r="S275" i="24" s="1"/>
  <c r="R277" i="24"/>
  <c r="S277" i="24" s="1"/>
  <c r="R279" i="24"/>
  <c r="S279" i="24" s="1"/>
  <c r="R281" i="24"/>
  <c r="S281" i="24" s="1"/>
  <c r="N282" i="24"/>
  <c r="O282" i="24" s="1"/>
  <c r="N283" i="24"/>
  <c r="O283" i="24" s="1"/>
  <c r="N284" i="24"/>
  <c r="O284" i="24" s="1"/>
  <c r="N285" i="24"/>
  <c r="O285" i="24" s="1"/>
  <c r="N286" i="24"/>
  <c r="O286" i="24" s="1"/>
  <c r="N287" i="24"/>
  <c r="O287" i="24" s="1"/>
  <c r="N288" i="24"/>
  <c r="O288" i="24" s="1"/>
  <c r="N289" i="24"/>
  <c r="O289" i="24" s="1"/>
  <c r="N290" i="24"/>
  <c r="O290" i="24" s="1"/>
  <c r="N291" i="24"/>
  <c r="O291" i="24" s="1"/>
  <c r="N292" i="24"/>
  <c r="O292" i="24" s="1"/>
  <c r="N293" i="24"/>
  <c r="O293" i="24" s="1"/>
  <c r="N294" i="24"/>
  <c r="O294" i="24" s="1"/>
  <c r="N295" i="24"/>
  <c r="O295" i="24" s="1"/>
  <c r="N296" i="24"/>
  <c r="O296" i="24" s="1"/>
  <c r="N297" i="24"/>
  <c r="O297" i="24" s="1"/>
  <c r="N298" i="24"/>
  <c r="O298" i="24" s="1"/>
  <c r="N299" i="24"/>
  <c r="O299" i="24" s="1"/>
  <c r="N300" i="24"/>
  <c r="O300" i="24" s="1"/>
  <c r="N301" i="24"/>
  <c r="O301" i="24" s="1"/>
  <c r="N302" i="24"/>
  <c r="O302" i="24" s="1"/>
  <c r="N303" i="24"/>
  <c r="O303" i="24" s="1"/>
  <c r="N304" i="24"/>
  <c r="O304" i="24" s="1"/>
  <c r="N305" i="24"/>
  <c r="O305" i="24" s="1"/>
  <c r="N306" i="24"/>
  <c r="O306" i="24" s="1"/>
  <c r="N307" i="24"/>
  <c r="O307" i="24" s="1"/>
  <c r="N308" i="24"/>
  <c r="O308" i="24" s="1"/>
  <c r="N309" i="24"/>
  <c r="O309" i="24" s="1"/>
  <c r="N311" i="24"/>
  <c r="O311" i="24" s="1"/>
  <c r="N239" i="24"/>
  <c r="O239" i="24" s="1"/>
  <c r="N241" i="24"/>
  <c r="O241" i="24" s="1"/>
  <c r="N243" i="24"/>
  <c r="O243" i="24" s="1"/>
  <c r="N245" i="24"/>
  <c r="O245" i="24" s="1"/>
  <c r="N247" i="24"/>
  <c r="O247" i="24" s="1"/>
  <c r="N249" i="24"/>
  <c r="O249" i="24" s="1"/>
  <c r="N251" i="24"/>
  <c r="O251" i="24" s="1"/>
  <c r="N253" i="24"/>
  <c r="O253" i="24" s="1"/>
  <c r="R254" i="24"/>
  <c r="S254" i="24" s="1"/>
  <c r="R255" i="24"/>
  <c r="S255" i="24" s="1"/>
  <c r="R256" i="24"/>
  <c r="S256" i="24" s="1"/>
  <c r="R257" i="24"/>
  <c r="S257" i="24" s="1"/>
  <c r="R258" i="24"/>
  <c r="S258" i="24" s="1"/>
  <c r="R259" i="24"/>
  <c r="S259" i="24" s="1"/>
  <c r="R260" i="24"/>
  <c r="S260" i="24" s="1"/>
  <c r="R261" i="24"/>
  <c r="S261" i="24" s="1"/>
  <c r="R262" i="24"/>
  <c r="S262" i="24" s="1"/>
  <c r="R263" i="24"/>
  <c r="S263" i="24" s="1"/>
  <c r="R264" i="24"/>
  <c r="S264" i="24" s="1"/>
  <c r="R265" i="24"/>
  <c r="S265" i="24" s="1"/>
  <c r="R266" i="24"/>
  <c r="S266" i="24" s="1"/>
  <c r="R267" i="24"/>
  <c r="S267" i="24" s="1"/>
  <c r="R268" i="24"/>
  <c r="S268" i="24" s="1"/>
  <c r="N270" i="24"/>
  <c r="O270" i="24" s="1"/>
  <c r="N272" i="24"/>
  <c r="O272" i="24" s="1"/>
  <c r="N274" i="24"/>
  <c r="O274" i="24" s="1"/>
  <c r="N276" i="24"/>
  <c r="O276" i="24" s="1"/>
  <c r="N278" i="24"/>
  <c r="O278" i="24" s="1"/>
  <c r="N280" i="24"/>
  <c r="O280" i="24" s="1"/>
  <c r="R282" i="24"/>
  <c r="S282" i="24" s="1"/>
  <c r="R283" i="24"/>
  <c r="S283" i="24" s="1"/>
  <c r="R284" i="24"/>
  <c r="S284" i="24" s="1"/>
  <c r="R285" i="24"/>
  <c r="S285" i="24" s="1"/>
  <c r="R286" i="24"/>
  <c r="S286" i="24" s="1"/>
  <c r="R287" i="24"/>
  <c r="S287" i="24" s="1"/>
  <c r="R288" i="24"/>
  <c r="S288" i="24" s="1"/>
  <c r="R289" i="24"/>
  <c r="S289" i="24" s="1"/>
  <c r="R290" i="24"/>
  <c r="S290" i="24" s="1"/>
  <c r="R291" i="24"/>
  <c r="S291" i="24" s="1"/>
  <c r="R292" i="24"/>
  <c r="S292" i="24" s="1"/>
  <c r="R293" i="24"/>
  <c r="S293" i="24" s="1"/>
  <c r="R294" i="24"/>
  <c r="S294" i="24" s="1"/>
  <c r="R295" i="24"/>
  <c r="S295" i="24" s="1"/>
  <c r="R296" i="24"/>
  <c r="S296" i="24" s="1"/>
  <c r="R297" i="24"/>
  <c r="S297" i="24" s="1"/>
  <c r="R298" i="24"/>
  <c r="S298" i="24" s="1"/>
  <c r="R299" i="24"/>
  <c r="S299" i="24" s="1"/>
  <c r="R300" i="24"/>
  <c r="S300" i="24" s="1"/>
  <c r="R301" i="24"/>
  <c r="S301" i="24" s="1"/>
  <c r="R302" i="24"/>
  <c r="S302" i="24" s="1"/>
  <c r="R303" i="24"/>
  <c r="S303" i="24" s="1"/>
  <c r="R304" i="24"/>
  <c r="S304" i="24" s="1"/>
  <c r="R305" i="24"/>
  <c r="S305" i="24" s="1"/>
  <c r="R306" i="24"/>
  <c r="S306" i="24" s="1"/>
  <c r="R307" i="24"/>
  <c r="S307" i="24" s="1"/>
  <c r="R308" i="24"/>
  <c r="S308" i="24" s="1"/>
  <c r="R310" i="24"/>
  <c r="S310" i="24" s="1"/>
  <c r="R270" i="24"/>
  <c r="S270" i="24" s="1"/>
  <c r="R272" i="24"/>
  <c r="S272" i="24" s="1"/>
  <c r="R274" i="24"/>
  <c r="S274" i="24" s="1"/>
  <c r="R276" i="24"/>
  <c r="S276" i="24" s="1"/>
  <c r="R278" i="24"/>
  <c r="S278" i="24" s="1"/>
  <c r="R280" i="24"/>
  <c r="S280" i="24" s="1"/>
  <c r="N240" i="24"/>
  <c r="O240" i="24" s="1"/>
  <c r="N242" i="24"/>
  <c r="O242" i="24" s="1"/>
  <c r="N244" i="24"/>
  <c r="O244" i="24" s="1"/>
  <c r="N246" i="24"/>
  <c r="O246" i="24" s="1"/>
  <c r="N248" i="24"/>
  <c r="O248" i="24" s="1"/>
  <c r="N250" i="24"/>
  <c r="O250" i="24" s="1"/>
  <c r="N252" i="24"/>
  <c r="O252" i="24" s="1"/>
  <c r="N254" i="24"/>
  <c r="O254" i="24" s="1"/>
  <c r="N255" i="24"/>
  <c r="O255" i="24" s="1"/>
  <c r="N256" i="24"/>
  <c r="O256" i="24" s="1"/>
  <c r="N257" i="24"/>
  <c r="O257" i="24" s="1"/>
  <c r="N258" i="24"/>
  <c r="O258" i="24" s="1"/>
  <c r="N259" i="24"/>
  <c r="O259" i="24" s="1"/>
  <c r="N260" i="24"/>
  <c r="O260" i="24" s="1"/>
  <c r="N261" i="24"/>
  <c r="O261" i="24" s="1"/>
  <c r="N262" i="24"/>
  <c r="O262" i="24" s="1"/>
  <c r="N263" i="24"/>
  <c r="O263" i="24" s="1"/>
  <c r="N264" i="24"/>
  <c r="O264" i="24" s="1"/>
  <c r="N265" i="24"/>
  <c r="O265" i="24" s="1"/>
  <c r="N266" i="24"/>
  <c r="O266" i="24" s="1"/>
  <c r="N267" i="24"/>
  <c r="O267" i="24" s="1"/>
  <c r="N268" i="24"/>
  <c r="O268" i="24" s="1"/>
  <c r="N269" i="24"/>
  <c r="O269" i="24" s="1"/>
  <c r="N271" i="24"/>
  <c r="O271" i="24" s="1"/>
  <c r="N273" i="24"/>
  <c r="O273" i="24" s="1"/>
  <c r="N275" i="24"/>
  <c r="O275" i="24" s="1"/>
  <c r="N277" i="24"/>
  <c r="O277" i="24" s="1"/>
  <c r="N279" i="24"/>
  <c r="O279" i="24" s="1"/>
  <c r="N281" i="24"/>
  <c r="O281" i="24" s="1"/>
  <c r="Z310" i="24"/>
  <c r="AA310" i="24" s="1"/>
  <c r="R317" i="24"/>
  <c r="S317" i="24" s="1"/>
  <c r="R319" i="24"/>
  <c r="S319" i="24" s="1"/>
  <c r="R321" i="24"/>
  <c r="S321" i="24" s="1"/>
  <c r="R323" i="24"/>
  <c r="S323" i="24" s="1"/>
  <c r="R325" i="24"/>
  <c r="S325" i="24" s="1"/>
  <c r="R327" i="24"/>
  <c r="S327" i="24" s="1"/>
  <c r="R329" i="24"/>
  <c r="S329" i="24" s="1"/>
  <c r="R331" i="24"/>
  <c r="S331" i="24" s="1"/>
  <c r="R333" i="24"/>
  <c r="S333" i="24" s="1"/>
  <c r="R335" i="24"/>
  <c r="S335" i="24" s="1"/>
  <c r="N336" i="24"/>
  <c r="O336" i="24" s="1"/>
  <c r="Z336" i="24"/>
  <c r="AA336" i="24" s="1"/>
  <c r="R339" i="24"/>
  <c r="S339" i="24" s="1"/>
  <c r="N340" i="24"/>
  <c r="O340" i="24" s="1"/>
  <c r="Z311" i="24"/>
  <c r="AA311" i="24" s="1"/>
  <c r="R312" i="24"/>
  <c r="S312" i="24" s="1"/>
  <c r="Z312" i="24"/>
  <c r="AA312" i="24" s="1"/>
  <c r="R313" i="24"/>
  <c r="S313" i="24" s="1"/>
  <c r="Z313" i="24"/>
  <c r="AA313" i="24" s="1"/>
  <c r="R314" i="24"/>
  <c r="S314" i="24" s="1"/>
  <c r="Z314" i="24"/>
  <c r="AA314" i="24" s="1"/>
  <c r="R315" i="24"/>
  <c r="S315" i="24" s="1"/>
  <c r="Z315" i="24"/>
  <c r="AA315" i="24" s="1"/>
  <c r="R316" i="24"/>
  <c r="S316" i="24" s="1"/>
  <c r="Z316" i="24"/>
  <c r="AA316" i="24" s="1"/>
  <c r="Z318" i="24"/>
  <c r="AA318" i="24" s="1"/>
  <c r="Z320" i="24"/>
  <c r="AA320" i="24" s="1"/>
  <c r="Z322" i="24"/>
  <c r="AA322" i="24" s="1"/>
  <c r="Z324" i="24"/>
  <c r="AA324" i="24" s="1"/>
  <c r="Z326" i="24"/>
  <c r="AA326" i="24" s="1"/>
  <c r="Z328" i="24"/>
  <c r="AA328" i="24" s="1"/>
  <c r="Z330" i="24"/>
  <c r="AA330" i="24" s="1"/>
  <c r="Z332" i="24"/>
  <c r="AA332" i="24" s="1"/>
  <c r="Z334" i="24"/>
  <c r="AA334" i="24" s="1"/>
  <c r="R336" i="24"/>
  <c r="S336" i="24" s="1"/>
  <c r="N337" i="24"/>
  <c r="O337" i="24" s="1"/>
  <c r="R340" i="24"/>
  <c r="S340" i="24" s="1"/>
  <c r="Z309" i="24"/>
  <c r="AA309" i="24" s="1"/>
  <c r="R318" i="24"/>
  <c r="S318" i="24" s="1"/>
  <c r="R320" i="24"/>
  <c r="S320" i="24" s="1"/>
  <c r="R322" i="24"/>
  <c r="S322" i="24" s="1"/>
  <c r="R324" i="24"/>
  <c r="S324" i="24" s="1"/>
  <c r="R326" i="24"/>
  <c r="S326" i="24" s="1"/>
  <c r="R328" i="24"/>
  <c r="S328" i="24" s="1"/>
  <c r="R330" i="24"/>
  <c r="S330" i="24" s="1"/>
  <c r="R332" i="24"/>
  <c r="S332" i="24" s="1"/>
  <c r="R334" i="24"/>
  <c r="S334" i="24" s="1"/>
  <c r="R337" i="24"/>
  <c r="S337" i="24" s="1"/>
  <c r="N338" i="24"/>
  <c r="O338" i="24" s="1"/>
  <c r="Z338" i="24"/>
  <c r="AA338" i="24" s="1"/>
  <c r="Z317" i="24"/>
  <c r="AA317" i="24" s="1"/>
  <c r="Z319" i="24"/>
  <c r="AA319" i="24" s="1"/>
  <c r="Z321" i="24"/>
  <c r="AA321" i="24" s="1"/>
  <c r="Z323" i="24"/>
  <c r="AA323" i="24" s="1"/>
  <c r="Z325" i="24"/>
  <c r="AA325" i="24" s="1"/>
  <c r="Z327" i="24"/>
  <c r="AA327" i="24" s="1"/>
  <c r="Z329" i="24"/>
  <c r="AA329" i="24" s="1"/>
  <c r="Z331" i="24"/>
  <c r="AA331" i="24" s="1"/>
  <c r="Z333" i="24"/>
  <c r="AA333" i="24" s="1"/>
  <c r="R338" i="24"/>
  <c r="S338" i="24" s="1"/>
  <c r="N339" i="24"/>
  <c r="O339" i="24" s="1"/>
  <c r="Z340" i="24"/>
  <c r="AA340" i="24" s="1"/>
  <c r="R341" i="24"/>
  <c r="S341" i="24" s="1"/>
  <c r="Z341" i="24"/>
  <c r="AA341" i="24" s="1"/>
  <c r="R342" i="24"/>
  <c r="S342" i="24" s="1"/>
  <c r="Z342" i="24"/>
  <c r="AA342" i="24" s="1"/>
  <c r="R343" i="24"/>
  <c r="S343" i="24" s="1"/>
  <c r="Z343" i="24"/>
  <c r="AA343" i="24" s="1"/>
  <c r="Z345" i="24"/>
  <c r="AA345" i="24" s="1"/>
  <c r="Z347" i="24"/>
  <c r="AA347" i="24" s="1"/>
  <c r="Z349" i="24"/>
  <c r="AA349" i="24" s="1"/>
  <c r="Z351" i="24"/>
  <c r="AA351" i="24" s="1"/>
  <c r="Z353" i="24"/>
  <c r="AA353" i="24" s="1"/>
  <c r="Z355" i="24"/>
  <c r="AA355" i="24" s="1"/>
  <c r="Z357" i="24"/>
  <c r="AA357" i="24" s="1"/>
  <c r="R345" i="24"/>
  <c r="S345" i="24" s="1"/>
  <c r="R347" i="24"/>
  <c r="S347" i="24" s="1"/>
  <c r="R349" i="24"/>
  <c r="S349" i="24" s="1"/>
  <c r="R351" i="24"/>
  <c r="S351" i="24" s="1"/>
  <c r="R353" i="24"/>
  <c r="S353" i="24" s="1"/>
  <c r="R355" i="24"/>
  <c r="S355" i="24" s="1"/>
  <c r="R357" i="24"/>
  <c r="S357" i="24" s="1"/>
  <c r="R359" i="24"/>
  <c r="S359" i="24" s="1"/>
  <c r="Z362" i="24"/>
  <c r="AA362" i="24" s="1"/>
  <c r="Z366" i="24"/>
  <c r="AA366" i="24" s="1"/>
  <c r="Z370" i="24"/>
  <c r="AA370" i="24" s="1"/>
  <c r="Z374" i="24"/>
  <c r="AA374" i="24" s="1"/>
  <c r="Z378" i="24"/>
  <c r="AA378" i="24" s="1"/>
  <c r="Z382" i="24"/>
  <c r="AA382" i="24" s="1"/>
  <c r="Z344" i="24"/>
  <c r="AA344" i="24" s="1"/>
  <c r="Z346" i="24"/>
  <c r="AA346" i="24" s="1"/>
  <c r="Z348" i="24"/>
  <c r="AA348" i="24" s="1"/>
  <c r="Z350" i="24"/>
  <c r="AA350" i="24" s="1"/>
  <c r="Z352" i="24"/>
  <c r="AA352" i="24" s="1"/>
  <c r="Z354" i="24"/>
  <c r="AA354" i="24" s="1"/>
  <c r="Z356" i="24"/>
  <c r="AA356" i="24" s="1"/>
  <c r="Z358" i="24"/>
  <c r="AA358" i="24" s="1"/>
  <c r="Z363" i="24"/>
  <c r="AA363" i="24" s="1"/>
  <c r="Z335" i="24"/>
  <c r="AA335" i="24" s="1"/>
  <c r="Z337" i="24"/>
  <c r="AA337" i="24" s="1"/>
  <c r="Z339" i="24"/>
  <c r="AA339" i="24" s="1"/>
  <c r="R344" i="24"/>
  <c r="S344" i="24" s="1"/>
  <c r="R346" i="24"/>
  <c r="S346" i="24" s="1"/>
  <c r="R348" i="24"/>
  <c r="S348" i="24" s="1"/>
  <c r="R350" i="24"/>
  <c r="S350" i="24" s="1"/>
  <c r="R352" i="24"/>
  <c r="S352" i="24" s="1"/>
  <c r="R354" i="24"/>
  <c r="S354" i="24" s="1"/>
  <c r="R356" i="24"/>
  <c r="S356" i="24" s="1"/>
  <c r="R358" i="24"/>
  <c r="S358" i="24" s="1"/>
  <c r="Z364" i="24"/>
  <c r="AA364" i="24" s="1"/>
  <c r="Z368" i="24"/>
  <c r="AA368" i="24" s="1"/>
  <c r="Z372" i="24"/>
  <c r="AA372" i="24" s="1"/>
  <c r="Z376" i="24"/>
  <c r="AA376" i="24" s="1"/>
  <c r="Z380" i="24"/>
  <c r="AA380" i="24" s="1"/>
  <c r="Z384" i="24"/>
  <c r="AA384" i="24" s="1"/>
  <c r="R360" i="24"/>
  <c r="S360" i="24" s="1"/>
  <c r="R362" i="24"/>
  <c r="S362" i="24" s="1"/>
  <c r="R363" i="24"/>
  <c r="S363" i="24" s="1"/>
  <c r="R364" i="24"/>
  <c r="S364" i="24" s="1"/>
  <c r="R365" i="24"/>
  <c r="S365" i="24" s="1"/>
  <c r="V366" i="24"/>
  <c r="W366" i="24" s="1"/>
  <c r="R367" i="24"/>
  <c r="S367" i="24" s="1"/>
  <c r="V368" i="24"/>
  <c r="W368" i="24" s="1"/>
  <c r="R369" i="24"/>
  <c r="S369" i="24" s="1"/>
  <c r="V370" i="24"/>
  <c r="W370" i="24" s="1"/>
  <c r="R371" i="24"/>
  <c r="S371" i="24" s="1"/>
  <c r="V372" i="24"/>
  <c r="W372" i="24" s="1"/>
  <c r="R373" i="24"/>
  <c r="S373" i="24" s="1"/>
  <c r="V374" i="24"/>
  <c r="W374" i="24" s="1"/>
  <c r="R375" i="24"/>
  <c r="S375" i="24" s="1"/>
  <c r="V376" i="24"/>
  <c r="W376" i="24" s="1"/>
  <c r="R377" i="24"/>
  <c r="S377" i="24" s="1"/>
  <c r="V378" i="24"/>
  <c r="W378" i="24" s="1"/>
  <c r="R379" i="24"/>
  <c r="S379" i="24" s="1"/>
  <c r="V380" i="24"/>
  <c r="W380" i="24" s="1"/>
  <c r="R381" i="24"/>
  <c r="S381" i="24" s="1"/>
  <c r="V382" i="24"/>
  <c r="W382" i="24" s="1"/>
  <c r="R383" i="24"/>
  <c r="S383" i="24" s="1"/>
  <c r="V384" i="24"/>
  <c r="W384" i="24" s="1"/>
  <c r="R385" i="24"/>
  <c r="S385" i="24" s="1"/>
  <c r="N401" i="24"/>
  <c r="O401" i="24" s="1"/>
  <c r="R386" i="24"/>
  <c r="S386" i="24" s="1"/>
  <c r="R387" i="24"/>
  <c r="S387" i="24" s="1"/>
  <c r="R388" i="24"/>
  <c r="S388" i="24" s="1"/>
  <c r="R389" i="24"/>
  <c r="S389" i="24" s="1"/>
  <c r="R390" i="24"/>
  <c r="S390" i="24" s="1"/>
  <c r="R391" i="24"/>
  <c r="S391" i="24" s="1"/>
  <c r="R392" i="24"/>
  <c r="S392" i="24" s="1"/>
  <c r="R393" i="24"/>
  <c r="S393" i="24" s="1"/>
  <c r="R394" i="24"/>
  <c r="S394" i="24" s="1"/>
  <c r="R395" i="24"/>
  <c r="S395" i="24" s="1"/>
  <c r="R396" i="24"/>
  <c r="S396" i="24" s="1"/>
  <c r="R397" i="24"/>
  <c r="S397" i="24" s="1"/>
  <c r="R398" i="24"/>
  <c r="S398" i="24" s="1"/>
  <c r="R399" i="24"/>
  <c r="S399" i="24" s="1"/>
  <c r="R400" i="24"/>
  <c r="S400" i="24" s="1"/>
  <c r="R401" i="24"/>
  <c r="S401" i="24" s="1"/>
  <c r="R361" i="24"/>
  <c r="S361" i="24" s="1"/>
  <c r="V362" i="24"/>
  <c r="W362" i="24" s="1"/>
  <c r="V363" i="24"/>
  <c r="W363" i="24" s="1"/>
  <c r="V364" i="24"/>
  <c r="W364" i="24" s="1"/>
  <c r="V365" i="24"/>
  <c r="W365" i="24" s="1"/>
  <c r="R366" i="24"/>
  <c r="S366" i="24" s="1"/>
  <c r="V367" i="24"/>
  <c r="W367" i="24" s="1"/>
  <c r="R368" i="24"/>
  <c r="S368" i="24" s="1"/>
  <c r="V369" i="24"/>
  <c r="W369" i="24" s="1"/>
  <c r="R370" i="24"/>
  <c r="S370" i="24" s="1"/>
  <c r="V371" i="24"/>
  <c r="W371" i="24" s="1"/>
  <c r="R372" i="24"/>
  <c r="S372" i="24" s="1"/>
  <c r="V373" i="24"/>
  <c r="W373" i="24" s="1"/>
  <c r="R374" i="24"/>
  <c r="S374" i="24" s="1"/>
  <c r="V375" i="24"/>
  <c r="W375" i="24" s="1"/>
  <c r="R376" i="24"/>
  <c r="S376" i="24" s="1"/>
  <c r="V377" i="24"/>
  <c r="W377" i="24" s="1"/>
  <c r="R378" i="24"/>
  <c r="S378" i="24" s="1"/>
  <c r="V379" i="24"/>
  <c r="W379" i="24" s="1"/>
  <c r="R380" i="24"/>
  <c r="S380" i="24" s="1"/>
  <c r="V381" i="24"/>
  <c r="W381" i="24" s="1"/>
  <c r="R382" i="24"/>
  <c r="S382" i="24" s="1"/>
  <c r="V383" i="24"/>
  <c r="W383" i="24" s="1"/>
  <c r="R384" i="24"/>
  <c r="S384" i="24" s="1"/>
  <c r="V385" i="24"/>
  <c r="W385" i="24" s="1"/>
  <c r="V386" i="24"/>
  <c r="W386" i="24" s="1"/>
  <c r="V387" i="24"/>
  <c r="W387" i="24" s="1"/>
  <c r="V388" i="24"/>
  <c r="W388" i="24" s="1"/>
  <c r="V389" i="24"/>
  <c r="W389" i="24" s="1"/>
  <c r="V390" i="24"/>
  <c r="W390" i="24" s="1"/>
  <c r="V391" i="24"/>
  <c r="W391" i="24" s="1"/>
  <c r="V392" i="24"/>
  <c r="W392" i="24" s="1"/>
  <c r="V393" i="24"/>
  <c r="W393" i="24" s="1"/>
  <c r="V394" i="24"/>
  <c r="W394" i="24" s="1"/>
  <c r="V395" i="24"/>
  <c r="W395" i="24" s="1"/>
  <c r="V396" i="24"/>
  <c r="W396" i="24" s="1"/>
  <c r="V397" i="24"/>
  <c r="W397" i="24" s="1"/>
  <c r="V398" i="24"/>
  <c r="W398" i="24" s="1"/>
  <c r="V399" i="24"/>
  <c r="W399" i="24" s="1"/>
  <c r="V400" i="24"/>
  <c r="W400" i="24" s="1"/>
  <c r="V401" i="24"/>
  <c r="W401" i="24" s="1"/>
  <c r="Z365" i="24"/>
  <c r="AA365" i="24" s="1"/>
  <c r="Z367" i="24"/>
  <c r="AA367" i="24" s="1"/>
  <c r="Z369" i="24"/>
  <c r="AA369" i="24" s="1"/>
  <c r="Z371" i="24"/>
  <c r="AA371" i="24" s="1"/>
  <c r="Z373" i="24"/>
  <c r="AA373" i="24" s="1"/>
  <c r="Z375" i="24"/>
  <c r="AA375" i="24" s="1"/>
  <c r="Z377" i="24"/>
  <c r="AA377" i="24" s="1"/>
  <c r="Z379" i="24"/>
  <c r="AA379" i="24" s="1"/>
  <c r="Z381" i="24"/>
  <c r="AA381" i="24" s="1"/>
  <c r="Z383" i="24"/>
  <c r="AA383" i="24" s="1"/>
  <c r="Z385" i="24"/>
  <c r="AA385" i="24" s="1"/>
  <c r="Z386" i="24"/>
  <c r="AA386" i="24" s="1"/>
  <c r="Z387" i="24"/>
  <c r="AA387" i="24" s="1"/>
  <c r="Z388" i="24"/>
  <c r="AA388" i="24" s="1"/>
  <c r="Z389" i="24"/>
  <c r="AA389" i="24" s="1"/>
  <c r="Z390" i="24"/>
  <c r="AA390" i="24" s="1"/>
  <c r="Z391" i="24"/>
  <c r="AA391" i="24" s="1"/>
  <c r="Z392" i="24"/>
  <c r="AA392" i="24" s="1"/>
  <c r="Z401" i="24"/>
  <c r="AA401" i="24" s="1"/>
  <c r="U7" i="22"/>
  <c r="V306" i="22" s="1"/>
  <c r="W306" i="22" s="1"/>
  <c r="Y7" i="22"/>
  <c r="Z58" i="22" s="1"/>
  <c r="AA58" i="22" s="1"/>
  <c r="M7" i="22"/>
  <c r="N352" i="22" s="1"/>
  <c r="O352" i="22" s="1"/>
  <c r="Q7" i="22"/>
  <c r="R96" i="22" s="1"/>
  <c r="S96" i="22" s="1"/>
  <c r="M17" i="21"/>
  <c r="P17" i="21" s="1"/>
  <c r="N11" i="21"/>
  <c r="Q11" i="21" s="1"/>
  <c r="N15" i="21"/>
  <c r="Q15" i="21" s="1"/>
  <c r="N17" i="21"/>
  <c r="Q17" i="21" s="1"/>
  <c r="M10" i="21"/>
  <c r="P10" i="21" s="1"/>
  <c r="M13" i="21"/>
  <c r="P13" i="21" s="1"/>
  <c r="M15" i="21"/>
  <c r="P15" i="21" s="1"/>
  <c r="N10" i="21"/>
  <c r="Q10" i="21" s="1"/>
  <c r="M12" i="21"/>
  <c r="P12" i="21" s="1"/>
  <c r="M14" i="21"/>
  <c r="P14" i="21" s="1"/>
  <c r="N13" i="21"/>
  <c r="Q13" i="21" s="1"/>
  <c r="M16" i="21"/>
  <c r="P16" i="21" s="1"/>
  <c r="N12" i="21"/>
  <c r="Q12" i="21" s="1"/>
  <c r="N14" i="21"/>
  <c r="Q14" i="21" s="1"/>
  <c r="N16" i="21"/>
  <c r="Q16" i="21" s="1"/>
  <c r="M11" i="21"/>
  <c r="P11" i="21" s="1"/>
  <c r="L10" i="21"/>
  <c r="L15" i="21"/>
  <c r="L11" i="21"/>
  <c r="L14" i="21"/>
  <c r="L17" i="21"/>
  <c r="L13" i="21"/>
  <c r="L16" i="21"/>
  <c r="L12" i="21"/>
  <c r="I12" i="14"/>
  <c r="I25" i="14"/>
  <c r="G25" i="17"/>
  <c r="H25" i="17"/>
  <c r="G12" i="17"/>
  <c r="H12" i="17"/>
  <c r="G25" i="14"/>
  <c r="H25" i="14"/>
  <c r="G12" i="14"/>
  <c r="H12" i="14"/>
  <c r="I12" i="11"/>
  <c r="G12" i="11"/>
  <c r="H12" i="11"/>
  <c r="H12" i="5"/>
  <c r="I12" i="5"/>
  <c r="G12" i="5"/>
  <c r="D409" i="13"/>
  <c r="D401" i="13"/>
  <c r="D393" i="13"/>
  <c r="D408" i="13"/>
  <c r="D400" i="13"/>
  <c r="D392" i="13"/>
  <c r="D407" i="13"/>
  <c r="D399" i="13"/>
  <c r="D391" i="13"/>
  <c r="D406" i="13"/>
  <c r="D398" i="13"/>
  <c r="D390" i="13"/>
  <c r="E399" i="13"/>
  <c r="E406" i="13"/>
  <c r="E398" i="13"/>
  <c r="E390" i="13"/>
  <c r="D405" i="13"/>
  <c r="D397" i="13"/>
  <c r="D389" i="13"/>
  <c r="D404" i="13"/>
  <c r="D396" i="13"/>
  <c r="D388" i="13"/>
  <c r="D403" i="13"/>
  <c r="D395" i="13"/>
  <c r="D387" i="13"/>
  <c r="D402" i="13"/>
  <c r="D394" i="13"/>
  <c r="D386" i="13"/>
  <c r="E405" i="13"/>
  <c r="E397" i="13"/>
  <c r="E389" i="13"/>
  <c r="E404" i="13"/>
  <c r="E396" i="13"/>
  <c r="E388" i="13"/>
  <c r="E403" i="13"/>
  <c r="E395" i="13"/>
  <c r="E387" i="13"/>
  <c r="E402" i="13"/>
  <c r="E394" i="13"/>
  <c r="E386" i="13"/>
  <c r="E409" i="13"/>
  <c r="E401" i="13"/>
  <c r="E393" i="13"/>
  <c r="E408" i="13"/>
  <c r="E400" i="13"/>
  <c r="E392" i="13"/>
  <c r="E407" i="13"/>
  <c r="E391" i="13"/>
  <c r="D409" i="12"/>
  <c r="D401" i="12"/>
  <c r="D393" i="12"/>
  <c r="D408" i="12"/>
  <c r="D400" i="12"/>
  <c r="D392" i="12"/>
  <c r="D407" i="12"/>
  <c r="D399" i="12"/>
  <c r="D391" i="12"/>
  <c r="D406" i="12"/>
  <c r="D398" i="12"/>
  <c r="D390" i="12"/>
  <c r="E406" i="12"/>
  <c r="E390" i="12"/>
  <c r="D397" i="12"/>
  <c r="D389" i="12"/>
  <c r="D396" i="12"/>
  <c r="D403" i="12"/>
  <c r="D387" i="12"/>
  <c r="D394" i="12"/>
  <c r="E405" i="12"/>
  <c r="E389" i="12"/>
  <c r="E396" i="12"/>
  <c r="E403" i="12"/>
  <c r="E387" i="12"/>
  <c r="E394" i="12"/>
  <c r="E409" i="12"/>
  <c r="E401" i="12"/>
  <c r="E393" i="12"/>
  <c r="E408" i="12"/>
  <c r="E400" i="12"/>
  <c r="E392" i="12"/>
  <c r="E407" i="12"/>
  <c r="E399" i="12"/>
  <c r="E391" i="12"/>
  <c r="E398" i="12"/>
  <c r="D405" i="12"/>
  <c r="D404" i="12"/>
  <c r="D388" i="12"/>
  <c r="D395" i="12"/>
  <c r="D402" i="12"/>
  <c r="D386" i="12"/>
  <c r="E397" i="12"/>
  <c r="E404" i="12"/>
  <c r="E388" i="12"/>
  <c r="E395" i="12"/>
  <c r="E402" i="12"/>
  <c r="E386" i="12"/>
  <c r="D405" i="10"/>
  <c r="E389" i="10"/>
  <c r="D400" i="10"/>
  <c r="D388" i="10"/>
  <c r="D403" i="10"/>
  <c r="D395" i="10"/>
  <c r="D387" i="10"/>
  <c r="D401" i="10"/>
  <c r="D404" i="10"/>
  <c r="D406" i="10"/>
  <c r="D398" i="10"/>
  <c r="D390" i="10"/>
  <c r="D402" i="10"/>
  <c r="D386" i="10"/>
  <c r="E408" i="10"/>
  <c r="E399" i="10"/>
  <c r="E393" i="10"/>
  <c r="E394" i="10"/>
  <c r="E405" i="10"/>
  <c r="D389" i="10"/>
  <c r="E400" i="10"/>
  <c r="E388" i="10"/>
  <c r="E403" i="10"/>
  <c r="E395" i="10"/>
  <c r="E387" i="10"/>
  <c r="E401" i="10"/>
  <c r="E404" i="10"/>
  <c r="E406" i="10"/>
  <c r="E398" i="10"/>
  <c r="E390" i="10"/>
  <c r="D396" i="10"/>
  <c r="E397" i="10"/>
  <c r="E392" i="10"/>
  <c r="E391" i="10"/>
  <c r="E396" i="10"/>
  <c r="E386" i="10"/>
  <c r="D397" i="10"/>
  <c r="D408" i="10"/>
  <c r="D392" i="10"/>
  <c r="D407" i="10"/>
  <c r="D399" i="10"/>
  <c r="D391" i="10"/>
  <c r="D409" i="10"/>
  <c r="D393" i="10"/>
  <c r="D394" i="10"/>
  <c r="E407" i="10"/>
  <c r="E409" i="10"/>
  <c r="E402" i="10"/>
  <c r="D409" i="19"/>
  <c r="D393" i="19"/>
  <c r="D400" i="19"/>
  <c r="D407" i="19"/>
  <c r="D399" i="19"/>
  <c r="D391" i="19"/>
  <c r="D405" i="19"/>
  <c r="D389" i="19"/>
  <c r="D396" i="19"/>
  <c r="D406" i="19"/>
  <c r="D398" i="19"/>
  <c r="D390" i="19"/>
  <c r="E409" i="19"/>
  <c r="E393" i="19"/>
  <c r="E400" i="19"/>
  <c r="E407" i="19"/>
  <c r="E399" i="19"/>
  <c r="E391" i="19"/>
  <c r="E405" i="19"/>
  <c r="E389" i="19"/>
  <c r="E396" i="19"/>
  <c r="E406" i="19"/>
  <c r="E398" i="19"/>
  <c r="E390" i="19"/>
  <c r="D401" i="19"/>
  <c r="D408" i="19"/>
  <c r="D388" i="19"/>
  <c r="D403" i="19"/>
  <c r="D395" i="19"/>
  <c r="D387" i="19"/>
  <c r="D397" i="19"/>
  <c r="D404" i="19"/>
  <c r="D392" i="19"/>
  <c r="D402" i="19"/>
  <c r="D394" i="19"/>
  <c r="D386" i="19"/>
  <c r="E401" i="19"/>
  <c r="E408" i="19"/>
  <c r="E388" i="19"/>
  <c r="E403" i="19"/>
  <c r="E395" i="19"/>
  <c r="E387" i="19"/>
  <c r="E397" i="19"/>
  <c r="E404" i="19"/>
  <c r="E392" i="19"/>
  <c r="E402" i="19"/>
  <c r="E394" i="19"/>
  <c r="E386" i="19"/>
  <c r="D407" i="18"/>
  <c r="D391" i="18"/>
  <c r="D398" i="18"/>
  <c r="D409" i="18"/>
  <c r="D401" i="18"/>
  <c r="D393" i="18"/>
  <c r="D403" i="18"/>
  <c r="D387" i="18"/>
  <c r="D394" i="18"/>
  <c r="D408" i="18"/>
  <c r="D400" i="18"/>
  <c r="D392" i="18"/>
  <c r="E407" i="18"/>
  <c r="E391" i="18"/>
  <c r="E398" i="18"/>
  <c r="E409" i="18"/>
  <c r="E401" i="18"/>
  <c r="E393" i="18"/>
  <c r="E403" i="18"/>
  <c r="E387" i="18"/>
  <c r="E394" i="18"/>
  <c r="E408" i="18"/>
  <c r="E400" i="18"/>
  <c r="E392" i="18"/>
  <c r="D399" i="18"/>
  <c r="D406" i="18"/>
  <c r="D390" i="18"/>
  <c r="D405" i="18"/>
  <c r="D397" i="18"/>
  <c r="D389" i="18"/>
  <c r="D395" i="18"/>
  <c r="D402" i="18"/>
  <c r="D386" i="18"/>
  <c r="D404" i="18"/>
  <c r="D396" i="18"/>
  <c r="D388" i="18"/>
  <c r="E399" i="18"/>
  <c r="E406" i="18"/>
  <c r="E390" i="18"/>
  <c r="E405" i="18"/>
  <c r="E397" i="18"/>
  <c r="E389" i="18"/>
  <c r="E395" i="18"/>
  <c r="E402" i="18"/>
  <c r="E386" i="18"/>
  <c r="E404" i="18"/>
  <c r="E396" i="18"/>
  <c r="E388" i="18"/>
  <c r="D409" i="16"/>
  <c r="D401" i="16"/>
  <c r="D393" i="16"/>
  <c r="D408" i="16"/>
  <c r="D400" i="16"/>
  <c r="D392" i="16"/>
  <c r="D407" i="16"/>
  <c r="D399" i="16"/>
  <c r="D391" i="16"/>
  <c r="D406" i="16"/>
  <c r="D398" i="16"/>
  <c r="D390" i="16"/>
  <c r="D387" i="16"/>
  <c r="D402" i="16"/>
  <c r="D394" i="16"/>
  <c r="E409" i="16"/>
  <c r="E401" i="16"/>
  <c r="E393" i="16"/>
  <c r="E408" i="16"/>
  <c r="E400" i="16"/>
  <c r="E392" i="16"/>
  <c r="E407" i="16"/>
  <c r="E399" i="16"/>
  <c r="E391" i="16"/>
  <c r="E406" i="16"/>
  <c r="E398" i="16"/>
  <c r="E390" i="16"/>
  <c r="D386" i="16"/>
  <c r="E397" i="16"/>
  <c r="E389" i="16"/>
  <c r="E404" i="16"/>
  <c r="E403" i="16"/>
  <c r="E386" i="16"/>
  <c r="D405" i="16"/>
  <c r="D397" i="16"/>
  <c r="D389" i="16"/>
  <c r="D404" i="16"/>
  <c r="D396" i="16"/>
  <c r="D388" i="16"/>
  <c r="D403" i="16"/>
  <c r="D395" i="16"/>
  <c r="E405" i="16"/>
  <c r="E396" i="16"/>
  <c r="E388" i="16"/>
  <c r="E395" i="16"/>
  <c r="E387" i="16"/>
  <c r="E402" i="16"/>
  <c r="E394" i="16"/>
  <c r="D398" i="15"/>
  <c r="D409" i="15"/>
  <c r="D401" i="15"/>
  <c r="D393" i="15"/>
  <c r="D402" i="15"/>
  <c r="D408" i="15"/>
  <c r="D400" i="15"/>
  <c r="D392" i="15"/>
  <c r="D406" i="15"/>
  <c r="D407" i="15"/>
  <c r="D399" i="15"/>
  <c r="D391" i="15"/>
  <c r="E398" i="15"/>
  <c r="E409" i="15"/>
  <c r="E401" i="15"/>
  <c r="E393" i="15"/>
  <c r="E402" i="15"/>
  <c r="E408" i="15"/>
  <c r="E400" i="15"/>
  <c r="E392" i="15"/>
  <c r="E406" i="15"/>
  <c r="E407" i="15"/>
  <c r="E399" i="15"/>
  <c r="E391" i="15"/>
  <c r="D390" i="15"/>
  <c r="D405" i="15"/>
  <c r="D397" i="15"/>
  <c r="D389" i="15"/>
  <c r="D386" i="15"/>
  <c r="D404" i="15"/>
  <c r="D396" i="15"/>
  <c r="D388" i="15"/>
  <c r="D394" i="15"/>
  <c r="D403" i="15"/>
  <c r="D395" i="15"/>
  <c r="D387" i="15"/>
  <c r="E390" i="15"/>
  <c r="E405" i="15"/>
  <c r="E397" i="15"/>
  <c r="E389" i="15"/>
  <c r="E386" i="15"/>
  <c r="E404" i="15"/>
  <c r="E396" i="15"/>
  <c r="E388" i="15"/>
  <c r="E394" i="15"/>
  <c r="E403" i="15"/>
  <c r="E395" i="15"/>
  <c r="E387" i="15"/>
  <c r="V64" i="22" l="1"/>
  <c r="W64" i="22" s="1"/>
  <c r="V128" i="22"/>
  <c r="W128" i="22" s="1"/>
  <c r="V192" i="22"/>
  <c r="W192" i="22" s="1"/>
  <c r="V15" i="22"/>
  <c r="W15" i="22" s="1"/>
  <c r="V81" i="22"/>
  <c r="W81" i="22" s="1"/>
  <c r="V31" i="22"/>
  <c r="W31" i="22" s="1"/>
  <c r="V80" i="22"/>
  <c r="W80" i="22" s="1"/>
  <c r="V144" i="22"/>
  <c r="W144" i="22" s="1"/>
  <c r="V228" i="22"/>
  <c r="W228" i="22" s="1"/>
  <c r="V97" i="22"/>
  <c r="W97" i="22" s="1"/>
  <c r="V37" i="22"/>
  <c r="W37" i="22" s="1"/>
  <c r="V269" i="22"/>
  <c r="W269" i="22" s="1"/>
  <c r="V365" i="22"/>
  <c r="W365" i="22" s="1"/>
  <c r="V82" i="22"/>
  <c r="W82" i="22" s="1"/>
  <c r="V239" i="22"/>
  <c r="W239" i="22" s="1"/>
  <c r="V32" i="22"/>
  <c r="W32" i="22" s="1"/>
  <c r="V96" i="22"/>
  <c r="W96" i="22" s="1"/>
  <c r="V160" i="22"/>
  <c r="W160" i="22" s="1"/>
  <c r="V29" i="22"/>
  <c r="W29" i="22" s="1"/>
  <c r="V113" i="22"/>
  <c r="W113" i="22" s="1"/>
  <c r="V205" i="22"/>
  <c r="W205" i="22" s="1"/>
  <c r="V285" i="22"/>
  <c r="W285" i="22" s="1"/>
  <c r="V381" i="22"/>
  <c r="W381" i="22" s="1"/>
  <c r="V174" i="22"/>
  <c r="W174" i="22" s="1"/>
  <c r="V367" i="22"/>
  <c r="W367" i="22" s="1"/>
  <c r="V161" i="22"/>
  <c r="W161" i="22" s="1"/>
  <c r="V237" i="22"/>
  <c r="W237" i="22" s="1"/>
  <c r="V333" i="22"/>
  <c r="W333" i="22" s="1"/>
  <c r="V66" i="22"/>
  <c r="W66" i="22" s="1"/>
  <c r="V143" i="22"/>
  <c r="W143" i="22" s="1"/>
  <c r="V48" i="22"/>
  <c r="W48" i="22" s="1"/>
  <c r="V112" i="22"/>
  <c r="W112" i="22" s="1"/>
  <c r="V176" i="22"/>
  <c r="W176" i="22" s="1"/>
  <c r="V49" i="22"/>
  <c r="W49" i="22" s="1"/>
  <c r="V145" i="22"/>
  <c r="W145" i="22" s="1"/>
  <c r="V221" i="22"/>
  <c r="W221" i="22" s="1"/>
  <c r="V301" i="22"/>
  <c r="W301" i="22" s="1"/>
  <c r="V50" i="22"/>
  <c r="W50" i="22" s="1"/>
  <c r="V71" i="22"/>
  <c r="W71" i="22" s="1"/>
  <c r="V278" i="22"/>
  <c r="W278" i="22" s="1"/>
  <c r="V208" i="22"/>
  <c r="W208" i="22" s="1"/>
  <c r="V65" i="22"/>
  <c r="W65" i="22" s="1"/>
  <c r="V129" i="22"/>
  <c r="W129" i="22" s="1"/>
  <c r="V189" i="22"/>
  <c r="W189" i="22" s="1"/>
  <c r="V253" i="22"/>
  <c r="W253" i="22" s="1"/>
  <c r="V317" i="22"/>
  <c r="W317" i="22" s="1"/>
  <c r="V397" i="22"/>
  <c r="W397" i="22" s="1"/>
  <c r="V142" i="22"/>
  <c r="W142" i="22" s="1"/>
  <c r="V175" i="22"/>
  <c r="W175" i="22" s="1"/>
  <c r="V296" i="22"/>
  <c r="W296" i="22" s="1"/>
  <c r="V349" i="22"/>
  <c r="W349" i="22" s="1"/>
  <c r="V34" i="22"/>
  <c r="W34" i="22" s="1"/>
  <c r="V110" i="22"/>
  <c r="W110" i="22" s="1"/>
  <c r="V107" i="22"/>
  <c r="W107" i="22" s="1"/>
  <c r="V303" i="22"/>
  <c r="W303" i="22" s="1"/>
  <c r="V360" i="22"/>
  <c r="W360" i="22" s="1"/>
  <c r="Z100" i="22"/>
  <c r="AA100" i="22" s="1"/>
  <c r="Z104" i="22"/>
  <c r="AA104" i="22" s="1"/>
  <c r="Z77" i="22"/>
  <c r="AA77" i="22" s="1"/>
  <c r="Z210" i="22"/>
  <c r="AA210" i="22" s="1"/>
  <c r="Z74" i="22"/>
  <c r="AA74" i="22" s="1"/>
  <c r="Z242" i="22"/>
  <c r="AA242" i="22" s="1"/>
  <c r="V274" i="22"/>
  <c r="W274" i="22" s="1"/>
  <c r="Z65" i="22"/>
  <c r="AA65" i="22" s="1"/>
  <c r="Z146" i="22"/>
  <c r="AA146" i="22" s="1"/>
  <c r="Z338" i="22"/>
  <c r="AA338" i="22" s="1"/>
  <c r="Z44" i="22"/>
  <c r="AA44" i="22" s="1"/>
  <c r="Z45" i="22"/>
  <c r="AA45" i="22" s="1"/>
  <c r="Z114" i="22"/>
  <c r="AA114" i="22" s="1"/>
  <c r="Z274" i="22"/>
  <c r="AA274" i="22" s="1"/>
  <c r="Z56" i="22"/>
  <c r="AA56" i="22" s="1"/>
  <c r="Z28" i="22"/>
  <c r="AA28" i="22" s="1"/>
  <c r="Z38" i="22"/>
  <c r="AA38" i="22" s="1"/>
  <c r="Z178" i="22"/>
  <c r="AA178" i="22" s="1"/>
  <c r="Z306" i="22"/>
  <c r="AA306" i="22" s="1"/>
  <c r="Z97" i="22"/>
  <c r="AA97" i="22" s="1"/>
  <c r="Z33" i="22"/>
  <c r="AA33" i="22" s="1"/>
  <c r="Z70" i="22"/>
  <c r="AA70" i="22" s="1"/>
  <c r="Z110" i="22"/>
  <c r="AA110" i="22" s="1"/>
  <c r="Z142" i="22"/>
  <c r="AA142" i="22" s="1"/>
  <c r="Z174" i="22"/>
  <c r="AA174" i="22" s="1"/>
  <c r="Z206" i="22"/>
  <c r="AA206" i="22" s="1"/>
  <c r="Z238" i="22"/>
  <c r="AA238" i="22" s="1"/>
  <c r="Z270" i="22"/>
  <c r="AA270" i="22" s="1"/>
  <c r="Z302" i="22"/>
  <c r="AA302" i="22" s="1"/>
  <c r="Z334" i="22"/>
  <c r="AA334" i="22" s="1"/>
  <c r="Z366" i="22"/>
  <c r="AA366" i="22" s="1"/>
  <c r="Z398" i="22"/>
  <c r="AA398" i="22" s="1"/>
  <c r="Z30" i="22"/>
  <c r="AA30" i="22" s="1"/>
  <c r="Z103" i="22"/>
  <c r="AA103" i="22" s="1"/>
  <c r="Z167" i="22"/>
  <c r="AA167" i="22" s="1"/>
  <c r="Z231" i="22"/>
  <c r="AA231" i="22" s="1"/>
  <c r="Z295" i="22"/>
  <c r="AA295" i="22" s="1"/>
  <c r="Z359" i="22"/>
  <c r="AA359" i="22" s="1"/>
  <c r="R178" i="22"/>
  <c r="S178" i="22" s="1"/>
  <c r="R171" i="22"/>
  <c r="S171" i="22" s="1"/>
  <c r="R160" i="22"/>
  <c r="S160" i="22" s="1"/>
  <c r="R32" i="22"/>
  <c r="S32" i="22" s="1"/>
  <c r="Z370" i="22"/>
  <c r="AA370" i="22" s="1"/>
  <c r="Z43" i="22"/>
  <c r="AA43" i="22" s="1"/>
  <c r="Z115" i="22"/>
  <c r="AA115" i="22" s="1"/>
  <c r="Z179" i="22"/>
  <c r="AA179" i="22" s="1"/>
  <c r="Z243" i="22"/>
  <c r="AA243" i="22" s="1"/>
  <c r="Z307" i="22"/>
  <c r="AA307" i="22" s="1"/>
  <c r="Z371" i="22"/>
  <c r="AA371" i="22" s="1"/>
  <c r="R242" i="22"/>
  <c r="S242" i="22" s="1"/>
  <c r="R65" i="22"/>
  <c r="S65" i="22" s="1"/>
  <c r="R235" i="22"/>
  <c r="S235" i="22" s="1"/>
  <c r="R133" i="22"/>
  <c r="S133" i="22" s="1"/>
  <c r="R224" i="22"/>
  <c r="S224" i="22" s="1"/>
  <c r="Z23" i="22"/>
  <c r="AA23" i="22" s="1"/>
  <c r="Z76" i="22"/>
  <c r="AA76" i="22" s="1"/>
  <c r="Z49" i="22"/>
  <c r="AA49" i="22" s="1"/>
  <c r="Z81" i="22"/>
  <c r="AA81" i="22" s="1"/>
  <c r="R48" i="22"/>
  <c r="S48" i="22" s="1"/>
  <c r="Z50" i="22"/>
  <c r="AA50" i="22" s="1"/>
  <c r="Z86" i="22"/>
  <c r="AA86" i="22" s="1"/>
  <c r="Z126" i="22"/>
  <c r="AA126" i="22" s="1"/>
  <c r="Z158" i="22"/>
  <c r="AA158" i="22" s="1"/>
  <c r="Z190" i="22"/>
  <c r="AA190" i="22" s="1"/>
  <c r="Z222" i="22"/>
  <c r="AA222" i="22" s="1"/>
  <c r="Z254" i="22"/>
  <c r="AA254" i="22" s="1"/>
  <c r="Z286" i="22"/>
  <c r="AA286" i="22" s="1"/>
  <c r="Z318" i="22"/>
  <c r="AA318" i="22" s="1"/>
  <c r="Z350" i="22"/>
  <c r="AA350" i="22" s="1"/>
  <c r="Z382" i="22"/>
  <c r="AA382" i="22" s="1"/>
  <c r="Z67" i="22"/>
  <c r="AA67" i="22" s="1"/>
  <c r="Z135" i="22"/>
  <c r="AA135" i="22" s="1"/>
  <c r="Z199" i="22"/>
  <c r="AA199" i="22" s="1"/>
  <c r="Z263" i="22"/>
  <c r="AA263" i="22" s="1"/>
  <c r="Z327" i="22"/>
  <c r="AA327" i="22" s="1"/>
  <c r="Z391" i="22"/>
  <c r="AA391" i="22" s="1"/>
  <c r="R50" i="22"/>
  <c r="S50" i="22" s="1"/>
  <c r="R306" i="22"/>
  <c r="S306" i="22" s="1"/>
  <c r="R229" i="22"/>
  <c r="S229" i="22" s="1"/>
  <c r="R43" i="22"/>
  <c r="S43" i="22" s="1"/>
  <c r="R299" i="22"/>
  <c r="S299" i="22" s="1"/>
  <c r="R313" i="22"/>
  <c r="S313" i="22" s="1"/>
  <c r="R288" i="22"/>
  <c r="S288" i="22" s="1"/>
  <c r="Z31" i="22"/>
  <c r="AA31" i="22" s="1"/>
  <c r="Z88" i="22"/>
  <c r="AA88" i="22" s="1"/>
  <c r="Z24" i="22"/>
  <c r="AA24" i="22" s="1"/>
  <c r="Z61" i="22"/>
  <c r="AA61" i="22" s="1"/>
  <c r="Z93" i="22"/>
  <c r="AA93" i="22" s="1"/>
  <c r="R64" i="22"/>
  <c r="S64" i="22" s="1"/>
  <c r="Z54" i="22"/>
  <c r="AA54" i="22" s="1"/>
  <c r="Z94" i="22"/>
  <c r="AA94" i="22" s="1"/>
  <c r="Z130" i="22"/>
  <c r="AA130" i="22" s="1"/>
  <c r="Z162" i="22"/>
  <c r="AA162" i="22" s="1"/>
  <c r="Z194" i="22"/>
  <c r="AA194" i="22" s="1"/>
  <c r="Z226" i="22"/>
  <c r="AA226" i="22" s="1"/>
  <c r="Z258" i="22"/>
  <c r="AA258" i="22" s="1"/>
  <c r="Z290" i="22"/>
  <c r="AA290" i="22" s="1"/>
  <c r="Z322" i="22"/>
  <c r="AA322" i="22" s="1"/>
  <c r="Z354" i="22"/>
  <c r="AA354" i="22" s="1"/>
  <c r="Z386" i="22"/>
  <c r="AA386" i="22" s="1"/>
  <c r="Z83" i="22"/>
  <c r="AA83" i="22" s="1"/>
  <c r="Z147" i="22"/>
  <c r="AA147" i="22" s="1"/>
  <c r="Z211" i="22"/>
  <c r="AA211" i="22" s="1"/>
  <c r="Z275" i="22"/>
  <c r="AA275" i="22" s="1"/>
  <c r="Z339" i="22"/>
  <c r="AA339" i="22" s="1"/>
  <c r="R114" i="22"/>
  <c r="S114" i="22" s="1"/>
  <c r="R370" i="22"/>
  <c r="S370" i="22" s="1"/>
  <c r="Z80" i="22"/>
  <c r="AA80" i="22" s="1"/>
  <c r="R107" i="22"/>
  <c r="S107" i="22" s="1"/>
  <c r="R363" i="22"/>
  <c r="S363" i="22" s="1"/>
  <c r="R11" i="22"/>
  <c r="S11" i="22" s="1"/>
  <c r="R15" i="22"/>
  <c r="S15" i="22" s="1"/>
  <c r="R19" i="22"/>
  <c r="S19" i="22" s="1"/>
  <c r="R12" i="22"/>
  <c r="S12" i="22" s="1"/>
  <c r="R16" i="22"/>
  <c r="S16" i="22" s="1"/>
  <c r="R20" i="22"/>
  <c r="S20" i="22" s="1"/>
  <c r="R13" i="22"/>
  <c r="S13" i="22" s="1"/>
  <c r="R17" i="22"/>
  <c r="S17" i="22" s="1"/>
  <c r="R14" i="22"/>
  <c r="S14" i="22" s="1"/>
  <c r="R18" i="22"/>
  <c r="S18" i="22" s="1"/>
  <c r="R10" i="22"/>
  <c r="S10" i="22" s="1"/>
  <c r="R374" i="22"/>
  <c r="S374" i="22" s="1"/>
  <c r="R373" i="22"/>
  <c r="S373" i="22" s="1"/>
  <c r="R333" i="22"/>
  <c r="S333" i="22" s="1"/>
  <c r="R285" i="22"/>
  <c r="S285" i="22" s="1"/>
  <c r="R221" i="22"/>
  <c r="S221" i="22" s="1"/>
  <c r="R177" i="22"/>
  <c r="S177" i="22" s="1"/>
  <c r="R129" i="22"/>
  <c r="S129" i="22" s="1"/>
  <c r="R85" i="22"/>
  <c r="S85" i="22" s="1"/>
  <c r="R396" i="22"/>
  <c r="S396" i="22" s="1"/>
  <c r="R380" i="22"/>
  <c r="S380" i="22" s="1"/>
  <c r="R364" i="22"/>
  <c r="S364" i="22" s="1"/>
  <c r="R348" i="22"/>
  <c r="S348" i="22" s="1"/>
  <c r="R332" i="22"/>
  <c r="S332" i="22" s="1"/>
  <c r="R316" i="22"/>
  <c r="S316" i="22" s="1"/>
  <c r="R300" i="22"/>
  <c r="S300" i="22" s="1"/>
  <c r="R284" i="22"/>
  <c r="S284" i="22" s="1"/>
  <c r="R268" i="22"/>
  <c r="S268" i="22" s="1"/>
  <c r="R252" i="22"/>
  <c r="S252" i="22" s="1"/>
  <c r="R236" i="22"/>
  <c r="S236" i="22" s="1"/>
  <c r="R220" i="22"/>
  <c r="S220" i="22" s="1"/>
  <c r="R204" i="22"/>
  <c r="S204" i="22" s="1"/>
  <c r="R188" i="22"/>
  <c r="S188" i="22" s="1"/>
  <c r="R172" i="22"/>
  <c r="S172" i="22" s="1"/>
  <c r="R156" i="22"/>
  <c r="S156" i="22" s="1"/>
  <c r="R140" i="22"/>
  <c r="S140" i="22" s="1"/>
  <c r="R124" i="22"/>
  <c r="S124" i="22" s="1"/>
  <c r="R108" i="22"/>
  <c r="S108" i="22" s="1"/>
  <c r="R92" i="22"/>
  <c r="S92" i="22" s="1"/>
  <c r="R76" i="22"/>
  <c r="S76" i="22" s="1"/>
  <c r="R389" i="22"/>
  <c r="S389" i="22" s="1"/>
  <c r="R349" i="22"/>
  <c r="S349" i="22" s="1"/>
  <c r="R301" i="22"/>
  <c r="S301" i="22" s="1"/>
  <c r="R253" i="22"/>
  <c r="S253" i="22" s="1"/>
  <c r="R213" i="22"/>
  <c r="S213" i="22" s="1"/>
  <c r="R169" i="22"/>
  <c r="S169" i="22" s="1"/>
  <c r="R121" i="22"/>
  <c r="S121" i="22" s="1"/>
  <c r="R25" i="22"/>
  <c r="S25" i="22" s="1"/>
  <c r="R391" i="22"/>
  <c r="S391" i="22" s="1"/>
  <c r="R375" i="22"/>
  <c r="S375" i="22" s="1"/>
  <c r="R359" i="22"/>
  <c r="S359" i="22" s="1"/>
  <c r="R343" i="22"/>
  <c r="S343" i="22" s="1"/>
  <c r="R327" i="22"/>
  <c r="S327" i="22" s="1"/>
  <c r="R311" i="22"/>
  <c r="S311" i="22" s="1"/>
  <c r="R295" i="22"/>
  <c r="S295" i="22" s="1"/>
  <c r="R279" i="22"/>
  <c r="S279" i="22" s="1"/>
  <c r="R263" i="22"/>
  <c r="S263" i="22" s="1"/>
  <c r="R247" i="22"/>
  <c r="S247" i="22" s="1"/>
  <c r="R231" i="22"/>
  <c r="S231" i="22" s="1"/>
  <c r="R215" i="22"/>
  <c r="S215" i="22" s="1"/>
  <c r="R199" i="22"/>
  <c r="S199" i="22" s="1"/>
  <c r="R183" i="22"/>
  <c r="S183" i="22" s="1"/>
  <c r="R167" i="22"/>
  <c r="S167" i="22" s="1"/>
  <c r="R151" i="22"/>
  <c r="S151" i="22" s="1"/>
  <c r="R135" i="22"/>
  <c r="S135" i="22" s="1"/>
  <c r="R119" i="22"/>
  <c r="S119" i="22" s="1"/>
  <c r="R103" i="22"/>
  <c r="S103" i="22" s="1"/>
  <c r="R87" i="22"/>
  <c r="S87" i="22" s="1"/>
  <c r="R71" i="22"/>
  <c r="S71" i="22" s="1"/>
  <c r="R55" i="22"/>
  <c r="S55" i="22" s="1"/>
  <c r="R39" i="22"/>
  <c r="S39" i="22" s="1"/>
  <c r="R23" i="22"/>
  <c r="S23" i="22" s="1"/>
  <c r="R353" i="22"/>
  <c r="S353" i="22" s="1"/>
  <c r="R305" i="22"/>
  <c r="S305" i="22" s="1"/>
  <c r="R257" i="22"/>
  <c r="S257" i="22" s="1"/>
  <c r="R217" i="22"/>
  <c r="S217" i="22" s="1"/>
  <c r="R165" i="22"/>
  <c r="S165" i="22" s="1"/>
  <c r="R113" i="22"/>
  <c r="S113" i="22" s="1"/>
  <c r="R89" i="22"/>
  <c r="S89" i="22" s="1"/>
  <c r="R61" i="22"/>
  <c r="S61" i="22" s="1"/>
  <c r="R29" i="22"/>
  <c r="S29" i="22" s="1"/>
  <c r="R21" i="22"/>
  <c r="S21" i="22" s="1"/>
  <c r="R386" i="22"/>
  <c r="S386" i="22" s="1"/>
  <c r="R366" i="22"/>
  <c r="S366" i="22" s="1"/>
  <c r="R350" i="22"/>
  <c r="S350" i="22" s="1"/>
  <c r="R334" i="22"/>
  <c r="S334" i="22" s="1"/>
  <c r="R318" i="22"/>
  <c r="S318" i="22" s="1"/>
  <c r="R302" i="22"/>
  <c r="S302" i="22" s="1"/>
  <c r="R286" i="22"/>
  <c r="S286" i="22" s="1"/>
  <c r="R270" i="22"/>
  <c r="S270" i="22" s="1"/>
  <c r="R254" i="22"/>
  <c r="S254" i="22" s="1"/>
  <c r="R238" i="22"/>
  <c r="S238" i="22" s="1"/>
  <c r="R222" i="22"/>
  <c r="S222" i="22" s="1"/>
  <c r="R206" i="22"/>
  <c r="S206" i="22" s="1"/>
  <c r="R190" i="22"/>
  <c r="S190" i="22" s="1"/>
  <c r="R174" i="22"/>
  <c r="S174" i="22" s="1"/>
  <c r="R158" i="22"/>
  <c r="S158" i="22" s="1"/>
  <c r="R142" i="22"/>
  <c r="S142" i="22" s="1"/>
  <c r="R126" i="22"/>
  <c r="S126" i="22" s="1"/>
  <c r="R110" i="22"/>
  <c r="S110" i="22" s="1"/>
  <c r="R94" i="22"/>
  <c r="S94" i="22" s="1"/>
  <c r="R78" i="22"/>
  <c r="S78" i="22" s="1"/>
  <c r="R62" i="22"/>
  <c r="S62" i="22" s="1"/>
  <c r="R46" i="22"/>
  <c r="S46" i="22" s="1"/>
  <c r="R30" i="22"/>
  <c r="S30" i="22" s="1"/>
  <c r="R365" i="22"/>
  <c r="S365" i="22" s="1"/>
  <c r="R321" i="22"/>
  <c r="S321" i="22" s="1"/>
  <c r="R273" i="22"/>
  <c r="S273" i="22" s="1"/>
  <c r="R209" i="22"/>
  <c r="S209" i="22" s="1"/>
  <c r="R161" i="22"/>
  <c r="S161" i="22" s="1"/>
  <c r="R117" i="22"/>
  <c r="S117" i="22" s="1"/>
  <c r="R77" i="22"/>
  <c r="S77" i="22" s="1"/>
  <c r="R392" i="22"/>
  <c r="S392" i="22" s="1"/>
  <c r="R376" i="22"/>
  <c r="S376" i="22" s="1"/>
  <c r="R360" i="22"/>
  <c r="S360" i="22" s="1"/>
  <c r="R344" i="22"/>
  <c r="S344" i="22" s="1"/>
  <c r="R328" i="22"/>
  <c r="S328" i="22" s="1"/>
  <c r="R312" i="22"/>
  <c r="S312" i="22" s="1"/>
  <c r="R296" i="22"/>
  <c r="S296" i="22" s="1"/>
  <c r="R280" i="22"/>
  <c r="S280" i="22" s="1"/>
  <c r="R264" i="22"/>
  <c r="S264" i="22" s="1"/>
  <c r="R248" i="22"/>
  <c r="S248" i="22" s="1"/>
  <c r="R232" i="22"/>
  <c r="S232" i="22" s="1"/>
  <c r="R216" i="22"/>
  <c r="S216" i="22" s="1"/>
  <c r="R200" i="22"/>
  <c r="S200" i="22" s="1"/>
  <c r="R184" i="22"/>
  <c r="S184" i="22" s="1"/>
  <c r="R168" i="22"/>
  <c r="S168" i="22" s="1"/>
  <c r="R152" i="22"/>
  <c r="S152" i="22" s="1"/>
  <c r="R136" i="22"/>
  <c r="S136" i="22" s="1"/>
  <c r="R120" i="22"/>
  <c r="S120" i="22" s="1"/>
  <c r="R104" i="22"/>
  <c r="S104" i="22" s="1"/>
  <c r="R88" i="22"/>
  <c r="S88" i="22" s="1"/>
  <c r="R72" i="22"/>
  <c r="S72" i="22" s="1"/>
  <c r="R377" i="22"/>
  <c r="S377" i="22" s="1"/>
  <c r="R337" i="22"/>
  <c r="S337" i="22" s="1"/>
  <c r="R289" i="22"/>
  <c r="S289" i="22" s="1"/>
  <c r="R245" i="22"/>
  <c r="S245" i="22" s="1"/>
  <c r="R205" i="22"/>
  <c r="S205" i="22" s="1"/>
  <c r="R157" i="22"/>
  <c r="S157" i="22" s="1"/>
  <c r="R49" i="22"/>
  <c r="S49" i="22" s="1"/>
  <c r="R387" i="22"/>
  <c r="S387" i="22" s="1"/>
  <c r="R371" i="22"/>
  <c r="S371" i="22" s="1"/>
  <c r="R355" i="22"/>
  <c r="S355" i="22" s="1"/>
  <c r="R339" i="22"/>
  <c r="S339" i="22" s="1"/>
  <c r="R323" i="22"/>
  <c r="S323" i="22" s="1"/>
  <c r="R307" i="22"/>
  <c r="S307" i="22" s="1"/>
  <c r="R291" i="22"/>
  <c r="S291" i="22" s="1"/>
  <c r="R275" i="22"/>
  <c r="S275" i="22" s="1"/>
  <c r="R259" i="22"/>
  <c r="S259" i="22" s="1"/>
  <c r="R243" i="22"/>
  <c r="S243" i="22" s="1"/>
  <c r="R227" i="22"/>
  <c r="S227" i="22" s="1"/>
  <c r="R211" i="22"/>
  <c r="S211" i="22" s="1"/>
  <c r="R195" i="22"/>
  <c r="S195" i="22" s="1"/>
  <c r="R179" i="22"/>
  <c r="S179" i="22" s="1"/>
  <c r="R163" i="22"/>
  <c r="S163" i="22" s="1"/>
  <c r="R147" i="22"/>
  <c r="S147" i="22" s="1"/>
  <c r="R131" i="22"/>
  <c r="S131" i="22" s="1"/>
  <c r="R115" i="22"/>
  <c r="S115" i="22" s="1"/>
  <c r="R99" i="22"/>
  <c r="S99" i="22" s="1"/>
  <c r="R83" i="22"/>
  <c r="S83" i="22" s="1"/>
  <c r="R67" i="22"/>
  <c r="S67" i="22" s="1"/>
  <c r="R51" i="22"/>
  <c r="S51" i="22" s="1"/>
  <c r="R35" i="22"/>
  <c r="S35" i="22" s="1"/>
  <c r="R341" i="22"/>
  <c r="S341" i="22" s="1"/>
  <c r="R293" i="22"/>
  <c r="S293" i="22" s="1"/>
  <c r="R249" i="22"/>
  <c r="S249" i="22" s="1"/>
  <c r="R197" i="22"/>
  <c r="S197" i="22" s="1"/>
  <c r="R153" i="22"/>
  <c r="S153" i="22" s="1"/>
  <c r="R109" i="22"/>
  <c r="S109" i="22" s="1"/>
  <c r="R81" i="22"/>
  <c r="S81" i="22" s="1"/>
  <c r="R53" i="22"/>
  <c r="S53" i="22" s="1"/>
  <c r="R398" i="22"/>
  <c r="S398" i="22" s="1"/>
  <c r="R382" i="22"/>
  <c r="S382" i="22" s="1"/>
  <c r="R362" i="22"/>
  <c r="S362" i="22" s="1"/>
  <c r="R346" i="22"/>
  <c r="S346" i="22" s="1"/>
  <c r="R330" i="22"/>
  <c r="S330" i="22" s="1"/>
  <c r="R314" i="22"/>
  <c r="S314" i="22" s="1"/>
  <c r="R298" i="22"/>
  <c r="S298" i="22" s="1"/>
  <c r="R282" i="22"/>
  <c r="S282" i="22" s="1"/>
  <c r="R266" i="22"/>
  <c r="S266" i="22" s="1"/>
  <c r="R250" i="22"/>
  <c r="S250" i="22" s="1"/>
  <c r="R234" i="22"/>
  <c r="S234" i="22" s="1"/>
  <c r="R218" i="22"/>
  <c r="S218" i="22" s="1"/>
  <c r="R202" i="22"/>
  <c r="S202" i="22" s="1"/>
  <c r="R186" i="22"/>
  <c r="S186" i="22" s="1"/>
  <c r="R170" i="22"/>
  <c r="S170" i="22" s="1"/>
  <c r="R154" i="22"/>
  <c r="S154" i="22" s="1"/>
  <c r="R138" i="22"/>
  <c r="S138" i="22" s="1"/>
  <c r="R122" i="22"/>
  <c r="S122" i="22" s="1"/>
  <c r="R106" i="22"/>
  <c r="S106" i="22" s="1"/>
  <c r="R90" i="22"/>
  <c r="S90" i="22" s="1"/>
  <c r="R74" i="22"/>
  <c r="S74" i="22" s="1"/>
  <c r="R58" i="22"/>
  <c r="S58" i="22" s="1"/>
  <c r="R42" i="22"/>
  <c r="S42" i="22" s="1"/>
  <c r="R26" i="22"/>
  <c r="S26" i="22" s="1"/>
  <c r="R393" i="22"/>
  <c r="S393" i="22" s="1"/>
  <c r="R357" i="22"/>
  <c r="S357" i="22" s="1"/>
  <c r="R309" i="22"/>
  <c r="S309" i="22" s="1"/>
  <c r="R261" i="22"/>
  <c r="S261" i="22" s="1"/>
  <c r="R201" i="22"/>
  <c r="S201" i="22" s="1"/>
  <c r="R149" i="22"/>
  <c r="S149" i="22" s="1"/>
  <c r="R101" i="22"/>
  <c r="S101" i="22" s="1"/>
  <c r="R69" i="22"/>
  <c r="S69" i="22" s="1"/>
  <c r="R388" i="22"/>
  <c r="S388" i="22" s="1"/>
  <c r="R372" i="22"/>
  <c r="S372" i="22" s="1"/>
  <c r="R356" i="22"/>
  <c r="S356" i="22" s="1"/>
  <c r="R340" i="22"/>
  <c r="S340" i="22" s="1"/>
  <c r="R324" i="22"/>
  <c r="S324" i="22" s="1"/>
  <c r="R308" i="22"/>
  <c r="S308" i="22" s="1"/>
  <c r="R292" i="22"/>
  <c r="S292" i="22" s="1"/>
  <c r="R276" i="22"/>
  <c r="S276" i="22" s="1"/>
  <c r="R260" i="22"/>
  <c r="S260" i="22" s="1"/>
  <c r="R244" i="22"/>
  <c r="S244" i="22" s="1"/>
  <c r="R228" i="22"/>
  <c r="S228" i="22" s="1"/>
  <c r="R212" i="22"/>
  <c r="S212" i="22" s="1"/>
  <c r="R196" i="22"/>
  <c r="S196" i="22" s="1"/>
  <c r="R180" i="22"/>
  <c r="S180" i="22" s="1"/>
  <c r="R164" i="22"/>
  <c r="S164" i="22" s="1"/>
  <c r="R148" i="22"/>
  <c r="S148" i="22" s="1"/>
  <c r="R132" i="22"/>
  <c r="S132" i="22" s="1"/>
  <c r="R116" i="22"/>
  <c r="S116" i="22" s="1"/>
  <c r="R100" i="22"/>
  <c r="S100" i="22" s="1"/>
  <c r="R84" i="22"/>
  <c r="S84" i="22" s="1"/>
  <c r="R68" i="22"/>
  <c r="S68" i="22" s="1"/>
  <c r="R369" i="22"/>
  <c r="S369" i="22" s="1"/>
  <c r="R325" i="22"/>
  <c r="S325" i="22" s="1"/>
  <c r="R277" i="22"/>
  <c r="S277" i="22" s="1"/>
  <c r="R237" i="22"/>
  <c r="S237" i="22" s="1"/>
  <c r="R193" i="22"/>
  <c r="S193" i="22" s="1"/>
  <c r="R145" i="22"/>
  <c r="S145" i="22" s="1"/>
  <c r="R41" i="22"/>
  <c r="S41" i="22" s="1"/>
  <c r="R399" i="22"/>
  <c r="S399" i="22" s="1"/>
  <c r="R383" i="22"/>
  <c r="S383" i="22" s="1"/>
  <c r="R367" i="22"/>
  <c r="S367" i="22" s="1"/>
  <c r="R351" i="22"/>
  <c r="S351" i="22" s="1"/>
  <c r="R335" i="22"/>
  <c r="S335" i="22" s="1"/>
  <c r="R319" i="22"/>
  <c r="S319" i="22" s="1"/>
  <c r="R303" i="22"/>
  <c r="S303" i="22" s="1"/>
  <c r="R287" i="22"/>
  <c r="S287" i="22" s="1"/>
  <c r="R271" i="22"/>
  <c r="S271" i="22" s="1"/>
  <c r="R255" i="22"/>
  <c r="S255" i="22" s="1"/>
  <c r="R239" i="22"/>
  <c r="S239" i="22" s="1"/>
  <c r="R223" i="22"/>
  <c r="S223" i="22" s="1"/>
  <c r="R207" i="22"/>
  <c r="S207" i="22" s="1"/>
  <c r="R191" i="22"/>
  <c r="S191" i="22" s="1"/>
  <c r="R175" i="22"/>
  <c r="S175" i="22" s="1"/>
  <c r="R159" i="22"/>
  <c r="S159" i="22" s="1"/>
  <c r="R143" i="22"/>
  <c r="S143" i="22" s="1"/>
  <c r="R127" i="22"/>
  <c r="S127" i="22" s="1"/>
  <c r="R111" i="22"/>
  <c r="S111" i="22" s="1"/>
  <c r="R95" i="22"/>
  <c r="S95" i="22" s="1"/>
  <c r="R79" i="22"/>
  <c r="S79" i="22" s="1"/>
  <c r="R63" i="22"/>
  <c r="S63" i="22" s="1"/>
  <c r="R47" i="22"/>
  <c r="S47" i="22" s="1"/>
  <c r="R31" i="22"/>
  <c r="S31" i="22" s="1"/>
  <c r="R397" i="22"/>
  <c r="S397" i="22" s="1"/>
  <c r="R329" i="22"/>
  <c r="S329" i="22" s="1"/>
  <c r="R281" i="22"/>
  <c r="S281" i="22" s="1"/>
  <c r="R241" i="22"/>
  <c r="S241" i="22" s="1"/>
  <c r="R185" i="22"/>
  <c r="S185" i="22" s="1"/>
  <c r="R141" i="22"/>
  <c r="S141" i="22" s="1"/>
  <c r="R105" i="22"/>
  <c r="S105" i="22" s="1"/>
  <c r="R73" i="22"/>
  <c r="S73" i="22" s="1"/>
  <c r="R45" i="22"/>
  <c r="S45" i="22" s="1"/>
  <c r="R394" i="22"/>
  <c r="S394" i="22" s="1"/>
  <c r="R378" i="22"/>
  <c r="S378" i="22" s="1"/>
  <c r="R358" i="22"/>
  <c r="S358" i="22" s="1"/>
  <c r="R342" i="22"/>
  <c r="S342" i="22" s="1"/>
  <c r="R326" i="22"/>
  <c r="S326" i="22" s="1"/>
  <c r="R310" i="22"/>
  <c r="S310" i="22" s="1"/>
  <c r="R294" i="22"/>
  <c r="S294" i="22" s="1"/>
  <c r="R278" i="22"/>
  <c r="S278" i="22" s="1"/>
  <c r="R262" i="22"/>
  <c r="S262" i="22" s="1"/>
  <c r="R246" i="22"/>
  <c r="S246" i="22" s="1"/>
  <c r="R230" i="22"/>
  <c r="S230" i="22" s="1"/>
  <c r="R214" i="22"/>
  <c r="S214" i="22" s="1"/>
  <c r="R198" i="22"/>
  <c r="S198" i="22" s="1"/>
  <c r="R182" i="22"/>
  <c r="S182" i="22" s="1"/>
  <c r="R166" i="22"/>
  <c r="S166" i="22" s="1"/>
  <c r="R150" i="22"/>
  <c r="S150" i="22" s="1"/>
  <c r="R134" i="22"/>
  <c r="S134" i="22" s="1"/>
  <c r="R118" i="22"/>
  <c r="S118" i="22" s="1"/>
  <c r="R102" i="22"/>
  <c r="S102" i="22" s="1"/>
  <c r="R86" i="22"/>
  <c r="S86" i="22" s="1"/>
  <c r="R70" i="22"/>
  <c r="S70" i="22" s="1"/>
  <c r="R54" i="22"/>
  <c r="S54" i="22" s="1"/>
  <c r="R38" i="22"/>
  <c r="S38" i="22" s="1"/>
  <c r="V35" i="22"/>
  <c r="W35" i="22" s="1"/>
  <c r="V52" i="22"/>
  <c r="W52" i="22" s="1"/>
  <c r="V84" i="22"/>
  <c r="W84" i="22" s="1"/>
  <c r="V116" i="22"/>
  <c r="W116" i="22" s="1"/>
  <c r="V148" i="22"/>
  <c r="W148" i="22" s="1"/>
  <c r="V180" i="22"/>
  <c r="W180" i="22" s="1"/>
  <c r="V212" i="22"/>
  <c r="W212" i="22" s="1"/>
  <c r="V33" i="22"/>
  <c r="W33" i="22" s="1"/>
  <c r="V69" i="22"/>
  <c r="W69" i="22" s="1"/>
  <c r="V101" i="22"/>
  <c r="W101" i="22" s="1"/>
  <c r="V133" i="22"/>
  <c r="W133" i="22" s="1"/>
  <c r="V165" i="22"/>
  <c r="W165" i="22" s="1"/>
  <c r="V193" i="22"/>
  <c r="W193" i="22" s="1"/>
  <c r="V225" i="22"/>
  <c r="W225" i="22" s="1"/>
  <c r="V241" i="22"/>
  <c r="W241" i="22" s="1"/>
  <c r="V305" i="22"/>
  <c r="W305" i="22" s="1"/>
  <c r="V337" i="22"/>
  <c r="W337" i="22" s="1"/>
  <c r="V369" i="22"/>
  <c r="W369" i="22" s="1"/>
  <c r="V401" i="22"/>
  <c r="W401" i="22" s="1"/>
  <c r="R52" i="22"/>
  <c r="S52" i="22" s="1"/>
  <c r="V38" i="22"/>
  <c r="W38" i="22" s="1"/>
  <c r="V70" i="22"/>
  <c r="W70" i="22" s="1"/>
  <c r="V154" i="22"/>
  <c r="W154" i="22" s="1"/>
  <c r="V191" i="22"/>
  <c r="W191" i="22" s="1"/>
  <c r="V319" i="22"/>
  <c r="W319" i="22" s="1"/>
  <c r="R66" i="22"/>
  <c r="S66" i="22" s="1"/>
  <c r="R194" i="22"/>
  <c r="S194" i="22" s="1"/>
  <c r="R322" i="22"/>
  <c r="S322" i="22" s="1"/>
  <c r="V334" i="22"/>
  <c r="W334" i="22" s="1"/>
  <c r="R269" i="22"/>
  <c r="S269" i="22" s="1"/>
  <c r="V312" i="22"/>
  <c r="W312" i="22" s="1"/>
  <c r="R59" i="22"/>
  <c r="S59" i="22" s="1"/>
  <c r="R187" i="22"/>
  <c r="S187" i="22" s="1"/>
  <c r="R315" i="22"/>
  <c r="S315" i="22" s="1"/>
  <c r="V326" i="22"/>
  <c r="W326" i="22" s="1"/>
  <c r="R361" i="22"/>
  <c r="S361" i="22" s="1"/>
  <c r="R176" i="22"/>
  <c r="S176" i="22" s="1"/>
  <c r="R240" i="22"/>
  <c r="S240" i="22" s="1"/>
  <c r="R368" i="22"/>
  <c r="S368" i="22" s="1"/>
  <c r="V258" i="22"/>
  <c r="W258" i="22" s="1"/>
  <c r="R93" i="22"/>
  <c r="S93" i="22" s="1"/>
  <c r="R297" i="22"/>
  <c r="S297" i="22" s="1"/>
  <c r="V23" i="22"/>
  <c r="W23" i="22" s="1"/>
  <c r="V39" i="22"/>
  <c r="W39" i="22" s="1"/>
  <c r="Z36" i="22"/>
  <c r="AA36" i="22" s="1"/>
  <c r="Z60" i="22"/>
  <c r="AA60" i="22" s="1"/>
  <c r="Z92" i="22"/>
  <c r="AA92" i="22" s="1"/>
  <c r="V24" i="22"/>
  <c r="W24" i="22" s="1"/>
  <c r="V40" i="22"/>
  <c r="W40" i="22" s="1"/>
  <c r="V56" i="22"/>
  <c r="W56" i="22" s="1"/>
  <c r="V72" i="22"/>
  <c r="W72" i="22" s="1"/>
  <c r="V88" i="22"/>
  <c r="W88" i="22" s="1"/>
  <c r="V104" i="22"/>
  <c r="W104" i="22" s="1"/>
  <c r="V120" i="22"/>
  <c r="W120" i="22" s="1"/>
  <c r="V136" i="22"/>
  <c r="W136" i="22" s="1"/>
  <c r="V152" i="22"/>
  <c r="W152" i="22" s="1"/>
  <c r="V168" i="22"/>
  <c r="W168" i="22" s="1"/>
  <c r="V184" i="22"/>
  <c r="W184" i="22" s="1"/>
  <c r="V200" i="22"/>
  <c r="W200" i="22" s="1"/>
  <c r="V220" i="22"/>
  <c r="W220" i="22" s="1"/>
  <c r="V240" i="22"/>
  <c r="W240" i="22" s="1"/>
  <c r="Z37" i="22"/>
  <c r="AA37" i="22" s="1"/>
  <c r="Z53" i="22"/>
  <c r="AA53" i="22" s="1"/>
  <c r="Z69" i="22"/>
  <c r="AA69" i="22" s="1"/>
  <c r="Z85" i="22"/>
  <c r="AA85" i="22" s="1"/>
  <c r="Z101" i="22"/>
  <c r="AA101" i="22" s="1"/>
  <c r="V41" i="22"/>
  <c r="W41" i="22" s="1"/>
  <c r="V57" i="22"/>
  <c r="W57" i="22" s="1"/>
  <c r="V73" i="22"/>
  <c r="W73" i="22" s="1"/>
  <c r="V89" i="22"/>
  <c r="W89" i="22" s="1"/>
  <c r="V105" i="22"/>
  <c r="W105" i="22" s="1"/>
  <c r="V121" i="22"/>
  <c r="W121" i="22" s="1"/>
  <c r="V137" i="22"/>
  <c r="W137" i="22" s="1"/>
  <c r="V153" i="22"/>
  <c r="W153" i="22" s="1"/>
  <c r="V169" i="22"/>
  <c r="W169" i="22" s="1"/>
  <c r="V181" i="22"/>
  <c r="W181" i="22" s="1"/>
  <c r="V197" i="22"/>
  <c r="W197" i="22" s="1"/>
  <c r="V213" i="22"/>
  <c r="W213" i="22" s="1"/>
  <c r="V229" i="22"/>
  <c r="W229" i="22" s="1"/>
  <c r="V245" i="22"/>
  <c r="W245" i="22" s="1"/>
  <c r="V261" i="22"/>
  <c r="W261" i="22" s="1"/>
  <c r="V277" i="22"/>
  <c r="W277" i="22" s="1"/>
  <c r="V293" i="22"/>
  <c r="W293" i="22" s="1"/>
  <c r="V309" i="22"/>
  <c r="W309" i="22" s="1"/>
  <c r="V325" i="22"/>
  <c r="W325" i="22" s="1"/>
  <c r="V341" i="22"/>
  <c r="W341" i="22" s="1"/>
  <c r="V357" i="22"/>
  <c r="W357" i="22" s="1"/>
  <c r="V373" i="22"/>
  <c r="W373" i="22" s="1"/>
  <c r="V389" i="22"/>
  <c r="W389" i="22" s="1"/>
  <c r="R24" i="22"/>
  <c r="S24" i="22" s="1"/>
  <c r="R40" i="22"/>
  <c r="S40" i="22" s="1"/>
  <c r="R56" i="22"/>
  <c r="S56" i="22" s="1"/>
  <c r="Z25" i="22"/>
  <c r="AA25" i="22" s="1"/>
  <c r="Z42" i="22"/>
  <c r="AA42" i="22" s="1"/>
  <c r="Z62" i="22"/>
  <c r="AA62" i="22" s="1"/>
  <c r="Z78" i="22"/>
  <c r="AA78" i="22" s="1"/>
  <c r="Z102" i="22"/>
  <c r="AA102" i="22" s="1"/>
  <c r="Z118" i="22"/>
  <c r="AA118" i="22" s="1"/>
  <c r="Z134" i="22"/>
  <c r="AA134" i="22" s="1"/>
  <c r="Z150" i="22"/>
  <c r="AA150" i="22" s="1"/>
  <c r="Z166" i="22"/>
  <c r="AA166" i="22" s="1"/>
  <c r="Z182" i="22"/>
  <c r="AA182" i="22" s="1"/>
  <c r="Z198" i="22"/>
  <c r="AA198" i="22" s="1"/>
  <c r="Z214" i="22"/>
  <c r="AA214" i="22" s="1"/>
  <c r="Z230" i="22"/>
  <c r="AA230" i="22" s="1"/>
  <c r="Z246" i="22"/>
  <c r="AA246" i="22" s="1"/>
  <c r="Z262" i="22"/>
  <c r="AA262" i="22" s="1"/>
  <c r="Z278" i="22"/>
  <c r="AA278" i="22" s="1"/>
  <c r="Z294" i="22"/>
  <c r="AA294" i="22" s="1"/>
  <c r="Z310" i="22"/>
  <c r="AA310" i="22" s="1"/>
  <c r="Z326" i="22"/>
  <c r="AA326" i="22" s="1"/>
  <c r="Z342" i="22"/>
  <c r="AA342" i="22" s="1"/>
  <c r="Z358" i="22"/>
  <c r="AA358" i="22" s="1"/>
  <c r="Z374" i="22"/>
  <c r="AA374" i="22" s="1"/>
  <c r="Z390" i="22"/>
  <c r="AA390" i="22" s="1"/>
  <c r="V26" i="22"/>
  <c r="W26" i="22" s="1"/>
  <c r="V42" i="22"/>
  <c r="W42" i="22" s="1"/>
  <c r="V58" i="22"/>
  <c r="W58" i="22" s="1"/>
  <c r="V74" i="22"/>
  <c r="W74" i="22" s="1"/>
  <c r="V94" i="22"/>
  <c r="W94" i="22" s="1"/>
  <c r="V126" i="22"/>
  <c r="W126" i="22" s="1"/>
  <c r="V158" i="22"/>
  <c r="W158" i="22" s="1"/>
  <c r="V190" i="22"/>
  <c r="W190" i="22" s="1"/>
  <c r="Z51" i="22"/>
  <c r="AA51" i="22" s="1"/>
  <c r="Z87" i="22"/>
  <c r="AA87" i="22" s="1"/>
  <c r="Z119" i="22"/>
  <c r="AA119" i="22" s="1"/>
  <c r="Z151" i="22"/>
  <c r="AA151" i="22" s="1"/>
  <c r="Z183" i="22"/>
  <c r="AA183" i="22" s="1"/>
  <c r="Z215" i="22"/>
  <c r="AA215" i="22" s="1"/>
  <c r="Z247" i="22"/>
  <c r="AA247" i="22" s="1"/>
  <c r="Z279" i="22"/>
  <c r="AA279" i="22" s="1"/>
  <c r="Z311" i="22"/>
  <c r="AA311" i="22" s="1"/>
  <c r="Z343" i="22"/>
  <c r="AA343" i="22" s="1"/>
  <c r="Z375" i="22"/>
  <c r="AA375" i="22" s="1"/>
  <c r="V51" i="22"/>
  <c r="W51" i="22" s="1"/>
  <c r="V91" i="22"/>
  <c r="W91" i="22" s="1"/>
  <c r="V127" i="22"/>
  <c r="W127" i="22" s="1"/>
  <c r="V87" i="22"/>
  <c r="W87" i="22" s="1"/>
  <c r="V207" i="22"/>
  <c r="W207" i="22" s="1"/>
  <c r="V271" i="22"/>
  <c r="W271" i="22" s="1"/>
  <c r="V335" i="22"/>
  <c r="W335" i="22" s="1"/>
  <c r="V399" i="22"/>
  <c r="W399" i="22" s="1"/>
  <c r="R82" i="22"/>
  <c r="S82" i="22" s="1"/>
  <c r="R146" i="22"/>
  <c r="S146" i="22" s="1"/>
  <c r="R210" i="22"/>
  <c r="S210" i="22" s="1"/>
  <c r="R274" i="22"/>
  <c r="S274" i="22" s="1"/>
  <c r="R338" i="22"/>
  <c r="S338" i="22" s="1"/>
  <c r="V382" i="22"/>
  <c r="W382" i="22" s="1"/>
  <c r="R125" i="22"/>
  <c r="S125" i="22" s="1"/>
  <c r="R317" i="22"/>
  <c r="S317" i="22" s="1"/>
  <c r="V264" i="22"/>
  <c r="W264" i="22" s="1"/>
  <c r="V328" i="22"/>
  <c r="W328" i="22" s="1"/>
  <c r="V392" i="22"/>
  <c r="W392" i="22" s="1"/>
  <c r="R75" i="22"/>
  <c r="S75" i="22" s="1"/>
  <c r="R139" i="22"/>
  <c r="S139" i="22" s="1"/>
  <c r="R203" i="22"/>
  <c r="S203" i="22" s="1"/>
  <c r="R267" i="22"/>
  <c r="S267" i="22" s="1"/>
  <c r="R331" i="22"/>
  <c r="S331" i="22" s="1"/>
  <c r="R395" i="22"/>
  <c r="S395" i="22" s="1"/>
  <c r="V374" i="22"/>
  <c r="W374" i="22" s="1"/>
  <c r="R225" i="22"/>
  <c r="S225" i="22" s="1"/>
  <c r="R401" i="22"/>
  <c r="S401" i="22" s="1"/>
  <c r="R128" i="22"/>
  <c r="S128" i="22" s="1"/>
  <c r="R192" i="22"/>
  <c r="S192" i="22" s="1"/>
  <c r="R256" i="22"/>
  <c r="S256" i="22" s="1"/>
  <c r="R320" i="22"/>
  <c r="S320" i="22" s="1"/>
  <c r="R384" i="22"/>
  <c r="S384" i="22" s="1"/>
  <c r="R137" i="22"/>
  <c r="S137" i="22" s="1"/>
  <c r="R345" i="22"/>
  <c r="S345" i="22" s="1"/>
  <c r="R352" i="22"/>
  <c r="S352" i="22" s="1"/>
  <c r="V11" i="22"/>
  <c r="W11" i="22" s="1"/>
  <c r="V12" i="22"/>
  <c r="W12" i="22" s="1"/>
  <c r="V17" i="22"/>
  <c r="W17" i="22" s="1"/>
  <c r="V13" i="22"/>
  <c r="W13" i="22" s="1"/>
  <c r="V18" i="22"/>
  <c r="W18" i="22" s="1"/>
  <c r="V20" i="22"/>
  <c r="W20" i="22" s="1"/>
  <c r="V14" i="22"/>
  <c r="W14" i="22" s="1"/>
  <c r="V10" i="22"/>
  <c r="W10" i="22" s="1"/>
  <c r="V16" i="22"/>
  <c r="W16" i="22" s="1"/>
  <c r="V119" i="22"/>
  <c r="W119" i="22" s="1"/>
  <c r="V232" i="22"/>
  <c r="W232" i="22" s="1"/>
  <c r="V390" i="22"/>
  <c r="W390" i="22" s="1"/>
  <c r="V346" i="22"/>
  <c r="W346" i="22" s="1"/>
  <c r="V294" i="22"/>
  <c r="W294" i="22" s="1"/>
  <c r="V242" i="22"/>
  <c r="W242" i="22" s="1"/>
  <c r="V214" i="22"/>
  <c r="W214" i="22" s="1"/>
  <c r="V362" i="22"/>
  <c r="W362" i="22" s="1"/>
  <c r="V310" i="22"/>
  <c r="W310" i="22" s="1"/>
  <c r="V262" i="22"/>
  <c r="W262" i="22" s="1"/>
  <c r="V206" i="22"/>
  <c r="W206" i="22" s="1"/>
  <c r="V388" i="22"/>
  <c r="W388" i="22" s="1"/>
  <c r="V372" i="22"/>
  <c r="W372" i="22" s="1"/>
  <c r="V356" i="22"/>
  <c r="W356" i="22" s="1"/>
  <c r="V340" i="22"/>
  <c r="W340" i="22" s="1"/>
  <c r="V324" i="22"/>
  <c r="W324" i="22" s="1"/>
  <c r="V308" i="22"/>
  <c r="W308" i="22" s="1"/>
  <c r="V292" i="22"/>
  <c r="W292" i="22" s="1"/>
  <c r="V276" i="22"/>
  <c r="W276" i="22" s="1"/>
  <c r="V260" i="22"/>
  <c r="W260" i="22" s="1"/>
  <c r="V244" i="22"/>
  <c r="W244" i="22" s="1"/>
  <c r="V370" i="22"/>
  <c r="W370" i="22" s="1"/>
  <c r="V314" i="22"/>
  <c r="W314" i="22" s="1"/>
  <c r="V266" i="22"/>
  <c r="W266" i="22" s="1"/>
  <c r="V222" i="22"/>
  <c r="W222" i="22" s="1"/>
  <c r="V395" i="22"/>
  <c r="W395" i="22" s="1"/>
  <c r="V379" i="22"/>
  <c r="W379" i="22" s="1"/>
  <c r="V363" i="22"/>
  <c r="W363" i="22" s="1"/>
  <c r="V347" i="22"/>
  <c r="W347" i="22" s="1"/>
  <c r="V331" i="22"/>
  <c r="W331" i="22" s="1"/>
  <c r="V315" i="22"/>
  <c r="W315" i="22" s="1"/>
  <c r="V299" i="22"/>
  <c r="W299" i="22" s="1"/>
  <c r="V283" i="22"/>
  <c r="W283" i="22" s="1"/>
  <c r="V267" i="22"/>
  <c r="W267" i="22" s="1"/>
  <c r="V251" i="22"/>
  <c r="W251" i="22" s="1"/>
  <c r="V235" i="22"/>
  <c r="W235" i="22" s="1"/>
  <c r="V219" i="22"/>
  <c r="W219" i="22" s="1"/>
  <c r="V203" i="22"/>
  <c r="W203" i="22" s="1"/>
  <c r="V187" i="22"/>
  <c r="W187" i="22" s="1"/>
  <c r="V171" i="22"/>
  <c r="W171" i="22" s="1"/>
  <c r="V155" i="22"/>
  <c r="W155" i="22" s="1"/>
  <c r="V318" i="22"/>
  <c r="W318" i="22" s="1"/>
  <c r="V378" i="22"/>
  <c r="W378" i="22" s="1"/>
  <c r="V330" i="22"/>
  <c r="W330" i="22" s="1"/>
  <c r="V282" i="22"/>
  <c r="W282" i="22" s="1"/>
  <c r="V230" i="22"/>
  <c r="W230" i="22" s="1"/>
  <c r="V202" i="22"/>
  <c r="W202" i="22" s="1"/>
  <c r="V398" i="22"/>
  <c r="W398" i="22" s="1"/>
  <c r="V350" i="22"/>
  <c r="W350" i="22" s="1"/>
  <c r="V298" i="22"/>
  <c r="W298" i="22" s="1"/>
  <c r="V250" i="22"/>
  <c r="W250" i="22" s="1"/>
  <c r="V400" i="22"/>
  <c r="W400" i="22" s="1"/>
  <c r="V384" i="22"/>
  <c r="W384" i="22" s="1"/>
  <c r="V368" i="22"/>
  <c r="W368" i="22" s="1"/>
  <c r="V352" i="22"/>
  <c r="W352" i="22" s="1"/>
  <c r="V336" i="22"/>
  <c r="W336" i="22" s="1"/>
  <c r="V320" i="22"/>
  <c r="W320" i="22" s="1"/>
  <c r="V304" i="22"/>
  <c r="W304" i="22" s="1"/>
  <c r="V288" i="22"/>
  <c r="W288" i="22" s="1"/>
  <c r="V272" i="22"/>
  <c r="W272" i="22" s="1"/>
  <c r="V256" i="22"/>
  <c r="W256" i="22" s="1"/>
  <c r="V216" i="22"/>
  <c r="W216" i="22" s="1"/>
  <c r="V354" i="22"/>
  <c r="W354" i="22" s="1"/>
  <c r="V302" i="22"/>
  <c r="W302" i="22" s="1"/>
  <c r="V254" i="22"/>
  <c r="W254" i="22" s="1"/>
  <c r="V210" i="22"/>
  <c r="W210" i="22" s="1"/>
  <c r="V391" i="22"/>
  <c r="W391" i="22" s="1"/>
  <c r="V375" i="22"/>
  <c r="W375" i="22" s="1"/>
  <c r="V359" i="22"/>
  <c r="W359" i="22" s="1"/>
  <c r="V343" i="22"/>
  <c r="W343" i="22" s="1"/>
  <c r="V327" i="22"/>
  <c r="W327" i="22" s="1"/>
  <c r="V311" i="22"/>
  <c r="W311" i="22" s="1"/>
  <c r="V295" i="22"/>
  <c r="W295" i="22" s="1"/>
  <c r="V279" i="22"/>
  <c r="W279" i="22" s="1"/>
  <c r="V263" i="22"/>
  <c r="W263" i="22" s="1"/>
  <c r="V247" i="22"/>
  <c r="W247" i="22" s="1"/>
  <c r="V231" i="22"/>
  <c r="W231" i="22" s="1"/>
  <c r="V215" i="22"/>
  <c r="W215" i="22" s="1"/>
  <c r="V199" i="22"/>
  <c r="W199" i="22" s="1"/>
  <c r="V183" i="22"/>
  <c r="W183" i="22" s="1"/>
  <c r="V167" i="22"/>
  <c r="W167" i="22" s="1"/>
  <c r="V151" i="22"/>
  <c r="W151" i="22" s="1"/>
  <c r="V135" i="22"/>
  <c r="W135" i="22" s="1"/>
  <c r="V115" i="22"/>
  <c r="W115" i="22" s="1"/>
  <c r="V99" i="22"/>
  <c r="W99" i="22" s="1"/>
  <c r="V79" i="22"/>
  <c r="W79" i="22" s="1"/>
  <c r="V63" i="22"/>
  <c r="W63" i="22" s="1"/>
  <c r="V182" i="22"/>
  <c r="W182" i="22" s="1"/>
  <c r="V166" i="22"/>
  <c r="W166" i="22" s="1"/>
  <c r="V150" i="22"/>
  <c r="W150" i="22" s="1"/>
  <c r="V134" i="22"/>
  <c r="W134" i="22" s="1"/>
  <c r="V118" i="22"/>
  <c r="W118" i="22" s="1"/>
  <c r="V102" i="22"/>
  <c r="W102" i="22" s="1"/>
  <c r="V86" i="22"/>
  <c r="W86" i="22" s="1"/>
  <c r="V366" i="22"/>
  <c r="W366" i="22" s="1"/>
  <c r="V322" i="22"/>
  <c r="W322" i="22" s="1"/>
  <c r="V270" i="22"/>
  <c r="W270" i="22" s="1"/>
  <c r="V218" i="22"/>
  <c r="W218" i="22" s="1"/>
  <c r="V386" i="22"/>
  <c r="W386" i="22" s="1"/>
  <c r="V338" i="22"/>
  <c r="W338" i="22" s="1"/>
  <c r="V286" i="22"/>
  <c r="W286" i="22" s="1"/>
  <c r="V238" i="22"/>
  <c r="W238" i="22" s="1"/>
  <c r="V396" i="22"/>
  <c r="W396" i="22" s="1"/>
  <c r="V380" i="22"/>
  <c r="W380" i="22" s="1"/>
  <c r="V364" i="22"/>
  <c r="W364" i="22" s="1"/>
  <c r="V348" i="22"/>
  <c r="W348" i="22" s="1"/>
  <c r="V332" i="22"/>
  <c r="W332" i="22" s="1"/>
  <c r="V316" i="22"/>
  <c r="W316" i="22" s="1"/>
  <c r="V300" i="22"/>
  <c r="W300" i="22" s="1"/>
  <c r="V284" i="22"/>
  <c r="W284" i="22" s="1"/>
  <c r="V268" i="22"/>
  <c r="W268" i="22" s="1"/>
  <c r="V252" i="22"/>
  <c r="W252" i="22" s="1"/>
  <c r="V394" i="22"/>
  <c r="W394" i="22" s="1"/>
  <c r="V342" i="22"/>
  <c r="W342" i="22" s="1"/>
  <c r="V290" i="22"/>
  <c r="W290" i="22" s="1"/>
  <c r="V246" i="22"/>
  <c r="W246" i="22" s="1"/>
  <c r="V198" i="22"/>
  <c r="W198" i="22" s="1"/>
  <c r="V21" i="22"/>
  <c r="W21" i="22" s="1"/>
  <c r="V387" i="22"/>
  <c r="W387" i="22" s="1"/>
  <c r="V371" i="22"/>
  <c r="W371" i="22" s="1"/>
  <c r="V355" i="22"/>
  <c r="W355" i="22" s="1"/>
  <c r="V339" i="22"/>
  <c r="W339" i="22" s="1"/>
  <c r="V323" i="22"/>
  <c r="W323" i="22" s="1"/>
  <c r="V307" i="22"/>
  <c r="W307" i="22" s="1"/>
  <c r="V291" i="22"/>
  <c r="W291" i="22" s="1"/>
  <c r="V275" i="22"/>
  <c r="W275" i="22" s="1"/>
  <c r="V259" i="22"/>
  <c r="W259" i="22" s="1"/>
  <c r="V243" i="22"/>
  <c r="W243" i="22" s="1"/>
  <c r="V227" i="22"/>
  <c r="W227" i="22" s="1"/>
  <c r="V211" i="22"/>
  <c r="W211" i="22" s="1"/>
  <c r="V195" i="22"/>
  <c r="W195" i="22" s="1"/>
  <c r="V179" i="22"/>
  <c r="W179" i="22" s="1"/>
  <c r="V163" i="22"/>
  <c r="W163" i="22" s="1"/>
  <c r="V147" i="22"/>
  <c r="W147" i="22" s="1"/>
  <c r="V131" i="22"/>
  <c r="W131" i="22" s="1"/>
  <c r="V111" i="22"/>
  <c r="W111" i="22" s="1"/>
  <c r="V95" i="22"/>
  <c r="W95" i="22" s="1"/>
  <c r="V75" i="22"/>
  <c r="W75" i="22" s="1"/>
  <c r="V59" i="22"/>
  <c r="W59" i="22" s="1"/>
  <c r="V194" i="22"/>
  <c r="W194" i="22" s="1"/>
  <c r="V178" i="22"/>
  <c r="W178" i="22" s="1"/>
  <c r="V162" i="22"/>
  <c r="W162" i="22" s="1"/>
  <c r="V146" i="22"/>
  <c r="W146" i="22" s="1"/>
  <c r="V130" i="22"/>
  <c r="W130" i="22" s="1"/>
  <c r="V114" i="22"/>
  <c r="W114" i="22" s="1"/>
  <c r="V98" i="22"/>
  <c r="W98" i="22" s="1"/>
  <c r="R57" i="22"/>
  <c r="S57" i="22" s="1"/>
  <c r="R233" i="22"/>
  <c r="S233" i="22" s="1"/>
  <c r="V19" i="22"/>
  <c r="W19" i="22" s="1"/>
  <c r="V36" i="22"/>
  <c r="W36" i="22" s="1"/>
  <c r="V68" i="22"/>
  <c r="W68" i="22" s="1"/>
  <c r="V100" i="22"/>
  <c r="W100" i="22" s="1"/>
  <c r="V132" i="22"/>
  <c r="W132" i="22" s="1"/>
  <c r="V164" i="22"/>
  <c r="W164" i="22" s="1"/>
  <c r="V196" i="22"/>
  <c r="W196" i="22" s="1"/>
  <c r="V236" i="22"/>
  <c r="W236" i="22" s="1"/>
  <c r="V53" i="22"/>
  <c r="W53" i="22" s="1"/>
  <c r="V85" i="22"/>
  <c r="W85" i="22" s="1"/>
  <c r="V117" i="22"/>
  <c r="W117" i="22" s="1"/>
  <c r="V149" i="22"/>
  <c r="W149" i="22" s="1"/>
  <c r="V177" i="22"/>
  <c r="W177" i="22" s="1"/>
  <c r="V209" i="22"/>
  <c r="W209" i="22" s="1"/>
  <c r="V257" i="22"/>
  <c r="W257" i="22" s="1"/>
  <c r="V273" i="22"/>
  <c r="W273" i="22" s="1"/>
  <c r="V289" i="22"/>
  <c r="W289" i="22" s="1"/>
  <c r="V321" i="22"/>
  <c r="W321" i="22" s="1"/>
  <c r="V353" i="22"/>
  <c r="W353" i="22" s="1"/>
  <c r="V385" i="22"/>
  <c r="W385" i="22" s="1"/>
  <c r="R36" i="22"/>
  <c r="S36" i="22" s="1"/>
  <c r="R22" i="22"/>
  <c r="S22" i="22" s="1"/>
  <c r="V22" i="22"/>
  <c r="W22" i="22" s="1"/>
  <c r="V54" i="22"/>
  <c r="W54" i="22" s="1"/>
  <c r="V90" i="22"/>
  <c r="W90" i="22" s="1"/>
  <c r="V122" i="22"/>
  <c r="W122" i="22" s="1"/>
  <c r="V186" i="22"/>
  <c r="W186" i="22" s="1"/>
  <c r="V47" i="22"/>
  <c r="W47" i="22" s="1"/>
  <c r="V83" i="22"/>
  <c r="W83" i="22" s="1"/>
  <c r="V123" i="22"/>
  <c r="W123" i="22" s="1"/>
  <c r="V55" i="22"/>
  <c r="W55" i="22" s="1"/>
  <c r="V255" i="22"/>
  <c r="W255" i="22" s="1"/>
  <c r="V383" i="22"/>
  <c r="W383" i="22" s="1"/>
  <c r="R130" i="22"/>
  <c r="S130" i="22" s="1"/>
  <c r="R258" i="22"/>
  <c r="S258" i="22" s="1"/>
  <c r="R390" i="22"/>
  <c r="S390" i="22" s="1"/>
  <c r="R97" i="22"/>
  <c r="S97" i="22" s="1"/>
  <c r="V248" i="22"/>
  <c r="W248" i="22" s="1"/>
  <c r="V376" i="22"/>
  <c r="W376" i="22" s="1"/>
  <c r="R123" i="22"/>
  <c r="S123" i="22" s="1"/>
  <c r="R251" i="22"/>
  <c r="S251" i="22" s="1"/>
  <c r="R379" i="22"/>
  <c r="S379" i="22" s="1"/>
  <c r="R181" i="22"/>
  <c r="S181" i="22" s="1"/>
  <c r="R112" i="22"/>
  <c r="S112" i="22" s="1"/>
  <c r="R304" i="22"/>
  <c r="S304" i="22" s="1"/>
  <c r="Z12" i="22"/>
  <c r="AA12" i="22" s="1"/>
  <c r="Z16" i="22"/>
  <c r="AA16" i="22" s="1"/>
  <c r="Z20" i="22"/>
  <c r="AA20" i="22" s="1"/>
  <c r="Z11" i="22"/>
  <c r="AA11" i="22" s="1"/>
  <c r="Z17" i="22"/>
  <c r="AA17" i="22" s="1"/>
  <c r="Z13" i="22"/>
  <c r="AA13" i="22" s="1"/>
  <c r="Z18" i="22"/>
  <c r="AA18" i="22" s="1"/>
  <c r="Z14" i="22"/>
  <c r="AA14" i="22" s="1"/>
  <c r="Z19" i="22"/>
  <c r="AA19" i="22" s="1"/>
  <c r="Z15" i="22"/>
  <c r="AA15" i="22" s="1"/>
  <c r="Z27" i="22"/>
  <c r="AA27" i="22" s="1"/>
  <c r="Z64" i="22"/>
  <c r="AA64" i="22" s="1"/>
  <c r="Z108" i="22"/>
  <c r="AA108" i="22" s="1"/>
  <c r="Z112" i="22"/>
  <c r="AA112" i="22" s="1"/>
  <c r="Z116" i="22"/>
  <c r="AA116" i="22" s="1"/>
  <c r="Z120" i="22"/>
  <c r="AA120" i="22" s="1"/>
  <c r="Z124" i="22"/>
  <c r="AA124" i="22" s="1"/>
  <c r="Z128" i="22"/>
  <c r="AA128" i="22" s="1"/>
  <c r="Z132" i="22"/>
  <c r="AA132" i="22" s="1"/>
  <c r="Z136" i="22"/>
  <c r="AA136" i="22" s="1"/>
  <c r="Z140" i="22"/>
  <c r="AA140" i="22" s="1"/>
  <c r="Z144" i="22"/>
  <c r="AA144" i="22" s="1"/>
  <c r="Z148" i="22"/>
  <c r="AA148" i="22" s="1"/>
  <c r="Z152" i="22"/>
  <c r="AA152" i="22" s="1"/>
  <c r="Z156" i="22"/>
  <c r="AA156" i="22" s="1"/>
  <c r="Z160" i="22"/>
  <c r="AA160" i="22" s="1"/>
  <c r="Z164" i="22"/>
  <c r="AA164" i="22" s="1"/>
  <c r="Z168" i="22"/>
  <c r="AA168" i="22" s="1"/>
  <c r="Z172" i="22"/>
  <c r="AA172" i="22" s="1"/>
  <c r="Z176" i="22"/>
  <c r="AA176" i="22" s="1"/>
  <c r="Z180" i="22"/>
  <c r="AA180" i="22" s="1"/>
  <c r="Z184" i="22"/>
  <c r="AA184" i="22" s="1"/>
  <c r="Z188" i="22"/>
  <c r="AA188" i="22" s="1"/>
  <c r="Z192" i="22"/>
  <c r="AA192" i="22" s="1"/>
  <c r="Z196" i="22"/>
  <c r="AA196" i="22" s="1"/>
  <c r="Z200" i="22"/>
  <c r="AA200" i="22" s="1"/>
  <c r="Z204" i="22"/>
  <c r="AA204" i="22" s="1"/>
  <c r="Z208" i="22"/>
  <c r="AA208" i="22" s="1"/>
  <c r="Z212" i="22"/>
  <c r="AA212" i="22" s="1"/>
  <c r="Z216" i="22"/>
  <c r="AA216" i="22" s="1"/>
  <c r="Z220" i="22"/>
  <c r="AA220" i="22" s="1"/>
  <c r="Z224" i="22"/>
  <c r="AA224" i="22" s="1"/>
  <c r="Z228" i="22"/>
  <c r="AA228" i="22" s="1"/>
  <c r="Z232" i="22"/>
  <c r="AA232" i="22" s="1"/>
  <c r="Z236" i="22"/>
  <c r="AA236" i="22" s="1"/>
  <c r="Z240" i="22"/>
  <c r="AA240" i="22" s="1"/>
  <c r="Z244" i="22"/>
  <c r="AA244" i="22" s="1"/>
  <c r="Z248" i="22"/>
  <c r="AA248" i="22" s="1"/>
  <c r="Z252" i="22"/>
  <c r="AA252" i="22" s="1"/>
  <c r="Z256" i="22"/>
  <c r="AA256" i="22" s="1"/>
  <c r="Z260" i="22"/>
  <c r="AA260" i="22" s="1"/>
  <c r="Z264" i="22"/>
  <c r="AA264" i="22" s="1"/>
  <c r="Z32" i="22"/>
  <c r="AA32" i="22" s="1"/>
  <c r="Z109" i="22"/>
  <c r="AA109" i="22" s="1"/>
  <c r="Z125" i="22"/>
  <c r="AA125" i="22" s="1"/>
  <c r="Z141" i="22"/>
  <c r="AA141" i="22" s="1"/>
  <c r="Z157" i="22"/>
  <c r="AA157" i="22" s="1"/>
  <c r="Z173" i="22"/>
  <c r="AA173" i="22" s="1"/>
  <c r="Z189" i="22"/>
  <c r="AA189" i="22" s="1"/>
  <c r="Z205" i="22"/>
  <c r="AA205" i="22" s="1"/>
  <c r="Z221" i="22"/>
  <c r="AA221" i="22" s="1"/>
  <c r="Z237" i="22"/>
  <c r="AA237" i="22" s="1"/>
  <c r="Z253" i="22"/>
  <c r="AA253" i="22" s="1"/>
  <c r="Z268" i="22"/>
  <c r="AA268" i="22" s="1"/>
  <c r="Z276" i="22"/>
  <c r="AA276" i="22" s="1"/>
  <c r="Z284" i="22"/>
  <c r="AA284" i="22" s="1"/>
  <c r="Z292" i="22"/>
  <c r="AA292" i="22" s="1"/>
  <c r="Z300" i="22"/>
  <c r="AA300" i="22" s="1"/>
  <c r="Z308" i="22"/>
  <c r="AA308" i="22" s="1"/>
  <c r="Z316" i="22"/>
  <c r="AA316" i="22" s="1"/>
  <c r="Z324" i="22"/>
  <c r="AA324" i="22" s="1"/>
  <c r="Z332" i="22"/>
  <c r="AA332" i="22" s="1"/>
  <c r="Z340" i="22"/>
  <c r="AA340" i="22" s="1"/>
  <c r="Z348" i="22"/>
  <c r="AA348" i="22" s="1"/>
  <c r="Z356" i="22"/>
  <c r="AA356" i="22" s="1"/>
  <c r="Z364" i="22"/>
  <c r="AA364" i="22" s="1"/>
  <c r="Z372" i="22"/>
  <c r="AA372" i="22" s="1"/>
  <c r="Z380" i="22"/>
  <c r="AA380" i="22" s="1"/>
  <c r="Z388" i="22"/>
  <c r="AA388" i="22" s="1"/>
  <c r="Z396" i="22"/>
  <c r="AA396" i="22" s="1"/>
  <c r="Z113" i="22"/>
  <c r="AA113" i="22" s="1"/>
  <c r="Z129" i="22"/>
  <c r="AA129" i="22" s="1"/>
  <c r="Z145" i="22"/>
  <c r="AA145" i="22" s="1"/>
  <c r="Z161" i="22"/>
  <c r="AA161" i="22" s="1"/>
  <c r="Z177" i="22"/>
  <c r="AA177" i="22" s="1"/>
  <c r="Z193" i="22"/>
  <c r="AA193" i="22" s="1"/>
  <c r="Z209" i="22"/>
  <c r="AA209" i="22" s="1"/>
  <c r="Z225" i="22"/>
  <c r="AA225" i="22" s="1"/>
  <c r="Z241" i="22"/>
  <c r="AA241" i="22" s="1"/>
  <c r="Z257" i="22"/>
  <c r="AA257" i="22" s="1"/>
  <c r="Z269" i="22"/>
  <c r="AA269" i="22" s="1"/>
  <c r="Z277" i="22"/>
  <c r="AA277" i="22" s="1"/>
  <c r="Z285" i="22"/>
  <c r="AA285" i="22" s="1"/>
  <c r="Z293" i="22"/>
  <c r="AA293" i="22" s="1"/>
  <c r="Z301" i="22"/>
  <c r="AA301" i="22" s="1"/>
  <c r="Z309" i="22"/>
  <c r="AA309" i="22" s="1"/>
  <c r="Z317" i="22"/>
  <c r="AA317" i="22" s="1"/>
  <c r="Z325" i="22"/>
  <c r="AA325" i="22" s="1"/>
  <c r="Z333" i="22"/>
  <c r="AA333" i="22" s="1"/>
  <c r="Z341" i="22"/>
  <c r="AA341" i="22" s="1"/>
  <c r="Z349" i="22"/>
  <c r="AA349" i="22" s="1"/>
  <c r="Z357" i="22"/>
  <c r="AA357" i="22" s="1"/>
  <c r="Z365" i="22"/>
  <c r="AA365" i="22" s="1"/>
  <c r="Z373" i="22"/>
  <c r="AA373" i="22" s="1"/>
  <c r="Z381" i="22"/>
  <c r="AA381" i="22" s="1"/>
  <c r="Z389" i="22"/>
  <c r="AA389" i="22" s="1"/>
  <c r="Z397" i="22"/>
  <c r="AA397" i="22" s="1"/>
  <c r="Z117" i="22"/>
  <c r="AA117" i="22" s="1"/>
  <c r="Z133" i="22"/>
  <c r="AA133" i="22" s="1"/>
  <c r="Z149" i="22"/>
  <c r="AA149" i="22" s="1"/>
  <c r="Z165" i="22"/>
  <c r="AA165" i="22" s="1"/>
  <c r="Z181" i="22"/>
  <c r="AA181" i="22" s="1"/>
  <c r="Z197" i="22"/>
  <c r="AA197" i="22" s="1"/>
  <c r="Z213" i="22"/>
  <c r="AA213" i="22" s="1"/>
  <c r="Z229" i="22"/>
  <c r="AA229" i="22" s="1"/>
  <c r="Z245" i="22"/>
  <c r="AA245" i="22" s="1"/>
  <c r="Z261" i="22"/>
  <c r="AA261" i="22" s="1"/>
  <c r="Z272" i="22"/>
  <c r="AA272" i="22" s="1"/>
  <c r="Z280" i="22"/>
  <c r="AA280" i="22" s="1"/>
  <c r="Z288" i="22"/>
  <c r="AA288" i="22" s="1"/>
  <c r="Z296" i="22"/>
  <c r="AA296" i="22" s="1"/>
  <c r="Z304" i="22"/>
  <c r="AA304" i="22" s="1"/>
  <c r="Z312" i="22"/>
  <c r="AA312" i="22" s="1"/>
  <c r="Z320" i="22"/>
  <c r="AA320" i="22" s="1"/>
  <c r="Z328" i="22"/>
  <c r="AA328" i="22" s="1"/>
  <c r="Z336" i="22"/>
  <c r="AA336" i="22" s="1"/>
  <c r="Z344" i="22"/>
  <c r="AA344" i="22" s="1"/>
  <c r="Z352" i="22"/>
  <c r="AA352" i="22" s="1"/>
  <c r="Z360" i="22"/>
  <c r="AA360" i="22" s="1"/>
  <c r="Z368" i="22"/>
  <c r="AA368" i="22" s="1"/>
  <c r="Z376" i="22"/>
  <c r="AA376" i="22" s="1"/>
  <c r="Z384" i="22"/>
  <c r="AA384" i="22" s="1"/>
  <c r="Z392" i="22"/>
  <c r="AA392" i="22" s="1"/>
  <c r="Z400" i="22"/>
  <c r="AA400" i="22" s="1"/>
  <c r="Z10" i="22"/>
  <c r="AA10" i="22" s="1"/>
  <c r="Z137" i="22"/>
  <c r="AA137" i="22" s="1"/>
  <c r="Z201" i="22"/>
  <c r="AA201" i="22" s="1"/>
  <c r="Z265" i="22"/>
  <c r="AA265" i="22" s="1"/>
  <c r="Z297" i="22"/>
  <c r="AA297" i="22" s="1"/>
  <c r="Z329" i="22"/>
  <c r="AA329" i="22" s="1"/>
  <c r="Z361" i="22"/>
  <c r="AA361" i="22" s="1"/>
  <c r="Z393" i="22"/>
  <c r="AA393" i="22" s="1"/>
  <c r="Z121" i="22"/>
  <c r="AA121" i="22" s="1"/>
  <c r="Z289" i="22"/>
  <c r="AA289" i="22" s="1"/>
  <c r="Z353" i="22"/>
  <c r="AA353" i="22" s="1"/>
  <c r="Z68" i="22"/>
  <c r="AA68" i="22" s="1"/>
  <c r="Z153" i="22"/>
  <c r="AA153" i="22" s="1"/>
  <c r="Z217" i="22"/>
  <c r="AA217" i="22" s="1"/>
  <c r="Z273" i="22"/>
  <c r="AA273" i="22" s="1"/>
  <c r="Z305" i="22"/>
  <c r="AA305" i="22" s="1"/>
  <c r="Z337" i="22"/>
  <c r="AA337" i="22" s="1"/>
  <c r="Z369" i="22"/>
  <c r="AA369" i="22" s="1"/>
  <c r="Z401" i="22"/>
  <c r="AA401" i="22" s="1"/>
  <c r="Z185" i="22"/>
  <c r="AA185" i="22" s="1"/>
  <c r="Z105" i="22"/>
  <c r="AA105" i="22" s="1"/>
  <c r="Z169" i="22"/>
  <c r="AA169" i="22" s="1"/>
  <c r="Z233" i="22"/>
  <c r="AA233" i="22" s="1"/>
  <c r="Z281" i="22"/>
  <c r="AA281" i="22" s="1"/>
  <c r="Z313" i="22"/>
  <c r="AA313" i="22" s="1"/>
  <c r="Z345" i="22"/>
  <c r="AA345" i="22" s="1"/>
  <c r="Z377" i="22"/>
  <c r="AA377" i="22" s="1"/>
  <c r="Z249" i="22"/>
  <c r="AA249" i="22" s="1"/>
  <c r="Z321" i="22"/>
  <c r="AA321" i="22" s="1"/>
  <c r="Z385" i="22"/>
  <c r="AA385" i="22" s="1"/>
  <c r="Z52" i="22"/>
  <c r="AA52" i="22" s="1"/>
  <c r="Z98" i="22"/>
  <c r="AA98" i="22" s="1"/>
  <c r="Z48" i="22"/>
  <c r="AA48" i="22" s="1"/>
  <c r="Z21" i="22"/>
  <c r="AA21" i="22" s="1"/>
  <c r="Z79" i="22"/>
  <c r="AA79" i="22" s="1"/>
  <c r="Z399" i="22"/>
  <c r="AA399" i="22" s="1"/>
  <c r="Z383" i="22"/>
  <c r="AA383" i="22" s="1"/>
  <c r="Z367" i="22"/>
  <c r="AA367" i="22" s="1"/>
  <c r="Z351" i="22"/>
  <c r="AA351" i="22" s="1"/>
  <c r="Z335" i="22"/>
  <c r="AA335" i="22" s="1"/>
  <c r="Z319" i="22"/>
  <c r="AA319" i="22" s="1"/>
  <c r="Z303" i="22"/>
  <c r="AA303" i="22" s="1"/>
  <c r="Z287" i="22"/>
  <c r="AA287" i="22" s="1"/>
  <c r="Z271" i="22"/>
  <c r="AA271" i="22" s="1"/>
  <c r="Z255" i="22"/>
  <c r="AA255" i="22" s="1"/>
  <c r="Z239" i="22"/>
  <c r="AA239" i="22" s="1"/>
  <c r="Z223" i="22"/>
  <c r="AA223" i="22" s="1"/>
  <c r="Z207" i="22"/>
  <c r="AA207" i="22" s="1"/>
  <c r="Z191" i="22"/>
  <c r="AA191" i="22" s="1"/>
  <c r="Z175" i="22"/>
  <c r="AA175" i="22" s="1"/>
  <c r="Z159" i="22"/>
  <c r="AA159" i="22" s="1"/>
  <c r="Z143" i="22"/>
  <c r="AA143" i="22" s="1"/>
  <c r="Z127" i="22"/>
  <c r="AA127" i="22" s="1"/>
  <c r="Z111" i="22"/>
  <c r="AA111" i="22" s="1"/>
  <c r="Z95" i="22"/>
  <c r="AA95" i="22" s="1"/>
  <c r="Z75" i="22"/>
  <c r="AA75" i="22" s="1"/>
  <c r="Z59" i="22"/>
  <c r="AA59" i="22" s="1"/>
  <c r="Z39" i="22"/>
  <c r="AA39" i="22" s="1"/>
  <c r="Z22" i="22"/>
  <c r="AA22" i="22" s="1"/>
  <c r="Z90" i="22"/>
  <c r="AA90" i="22" s="1"/>
  <c r="Z84" i="22"/>
  <c r="AA84" i="22" s="1"/>
  <c r="Z47" i="22"/>
  <c r="AA47" i="22" s="1"/>
  <c r="Z395" i="22"/>
  <c r="AA395" i="22" s="1"/>
  <c r="Z379" i="22"/>
  <c r="AA379" i="22" s="1"/>
  <c r="Z363" i="22"/>
  <c r="AA363" i="22" s="1"/>
  <c r="Z347" i="22"/>
  <c r="AA347" i="22" s="1"/>
  <c r="Z331" i="22"/>
  <c r="AA331" i="22" s="1"/>
  <c r="Z315" i="22"/>
  <c r="AA315" i="22" s="1"/>
  <c r="Z299" i="22"/>
  <c r="AA299" i="22" s="1"/>
  <c r="Z283" i="22"/>
  <c r="AA283" i="22" s="1"/>
  <c r="Z267" i="22"/>
  <c r="AA267" i="22" s="1"/>
  <c r="Z251" i="22"/>
  <c r="AA251" i="22" s="1"/>
  <c r="Z235" i="22"/>
  <c r="AA235" i="22" s="1"/>
  <c r="Z219" i="22"/>
  <c r="AA219" i="22" s="1"/>
  <c r="Z203" i="22"/>
  <c r="AA203" i="22" s="1"/>
  <c r="Z187" i="22"/>
  <c r="AA187" i="22" s="1"/>
  <c r="Z171" i="22"/>
  <c r="AA171" i="22" s="1"/>
  <c r="Z155" i="22"/>
  <c r="AA155" i="22" s="1"/>
  <c r="Z139" i="22"/>
  <c r="AA139" i="22" s="1"/>
  <c r="Z123" i="22"/>
  <c r="AA123" i="22" s="1"/>
  <c r="Z107" i="22"/>
  <c r="AA107" i="22" s="1"/>
  <c r="Z91" i="22"/>
  <c r="AA91" i="22" s="1"/>
  <c r="Z71" i="22"/>
  <c r="AA71" i="22" s="1"/>
  <c r="Z55" i="22"/>
  <c r="AA55" i="22" s="1"/>
  <c r="Z34" i="22"/>
  <c r="AA34" i="22" s="1"/>
  <c r="V27" i="22"/>
  <c r="W27" i="22" s="1"/>
  <c r="V43" i="22"/>
  <c r="W43" i="22" s="1"/>
  <c r="Z40" i="22"/>
  <c r="AA40" i="22" s="1"/>
  <c r="Z72" i="22"/>
  <c r="AA72" i="22" s="1"/>
  <c r="Z96" i="22"/>
  <c r="AA96" i="22" s="1"/>
  <c r="V28" i="22"/>
  <c r="W28" i="22" s="1"/>
  <c r="V44" i="22"/>
  <c r="W44" i="22" s="1"/>
  <c r="V60" i="22"/>
  <c r="W60" i="22" s="1"/>
  <c r="V76" i="22"/>
  <c r="W76" i="22" s="1"/>
  <c r="V92" i="22"/>
  <c r="W92" i="22" s="1"/>
  <c r="V108" i="22"/>
  <c r="W108" i="22" s="1"/>
  <c r="V124" i="22"/>
  <c r="W124" i="22" s="1"/>
  <c r="V140" i="22"/>
  <c r="W140" i="22" s="1"/>
  <c r="V156" i="22"/>
  <c r="W156" i="22" s="1"/>
  <c r="V172" i="22"/>
  <c r="W172" i="22" s="1"/>
  <c r="V188" i="22"/>
  <c r="W188" i="22" s="1"/>
  <c r="V204" i="22"/>
  <c r="W204" i="22" s="1"/>
  <c r="V224" i="22"/>
  <c r="W224" i="22" s="1"/>
  <c r="Z35" i="22"/>
  <c r="AA35" i="22" s="1"/>
  <c r="Z41" i="22"/>
  <c r="AA41" i="22" s="1"/>
  <c r="Z57" i="22"/>
  <c r="AA57" i="22" s="1"/>
  <c r="Z73" i="22"/>
  <c r="AA73" i="22" s="1"/>
  <c r="Z89" i="22"/>
  <c r="AA89" i="22" s="1"/>
  <c r="V25" i="22"/>
  <c r="W25" i="22" s="1"/>
  <c r="V45" i="22"/>
  <c r="W45" i="22" s="1"/>
  <c r="V61" i="22"/>
  <c r="W61" i="22" s="1"/>
  <c r="V77" i="22"/>
  <c r="W77" i="22" s="1"/>
  <c r="V93" i="22"/>
  <c r="W93" i="22" s="1"/>
  <c r="V109" i="22"/>
  <c r="W109" i="22" s="1"/>
  <c r="V125" i="22"/>
  <c r="W125" i="22" s="1"/>
  <c r="V141" i="22"/>
  <c r="W141" i="22" s="1"/>
  <c r="V157" i="22"/>
  <c r="W157" i="22" s="1"/>
  <c r="V173" i="22"/>
  <c r="W173" i="22" s="1"/>
  <c r="V185" i="22"/>
  <c r="W185" i="22" s="1"/>
  <c r="V201" i="22"/>
  <c r="W201" i="22" s="1"/>
  <c r="V217" i="22"/>
  <c r="W217" i="22" s="1"/>
  <c r="V233" i="22"/>
  <c r="W233" i="22" s="1"/>
  <c r="V249" i="22"/>
  <c r="W249" i="22" s="1"/>
  <c r="V265" i="22"/>
  <c r="W265" i="22" s="1"/>
  <c r="V281" i="22"/>
  <c r="W281" i="22" s="1"/>
  <c r="V297" i="22"/>
  <c r="W297" i="22" s="1"/>
  <c r="V313" i="22"/>
  <c r="W313" i="22" s="1"/>
  <c r="V329" i="22"/>
  <c r="W329" i="22" s="1"/>
  <c r="V345" i="22"/>
  <c r="W345" i="22" s="1"/>
  <c r="V361" i="22"/>
  <c r="W361" i="22" s="1"/>
  <c r="V377" i="22"/>
  <c r="W377" i="22" s="1"/>
  <c r="V393" i="22"/>
  <c r="W393" i="22" s="1"/>
  <c r="R28" i="22"/>
  <c r="S28" i="22" s="1"/>
  <c r="R44" i="22"/>
  <c r="S44" i="22" s="1"/>
  <c r="R60" i="22"/>
  <c r="S60" i="22" s="1"/>
  <c r="Z29" i="22"/>
  <c r="AA29" i="22" s="1"/>
  <c r="Z46" i="22"/>
  <c r="AA46" i="22" s="1"/>
  <c r="Z66" i="22"/>
  <c r="AA66" i="22" s="1"/>
  <c r="Z82" i="22"/>
  <c r="AA82" i="22" s="1"/>
  <c r="Z106" i="22"/>
  <c r="AA106" i="22" s="1"/>
  <c r="Z122" i="22"/>
  <c r="AA122" i="22" s="1"/>
  <c r="Z138" i="22"/>
  <c r="AA138" i="22" s="1"/>
  <c r="Z154" i="22"/>
  <c r="AA154" i="22" s="1"/>
  <c r="Z170" i="22"/>
  <c r="AA170" i="22" s="1"/>
  <c r="Z186" i="22"/>
  <c r="AA186" i="22" s="1"/>
  <c r="Z202" i="22"/>
  <c r="AA202" i="22" s="1"/>
  <c r="Z218" i="22"/>
  <c r="AA218" i="22" s="1"/>
  <c r="Z234" i="22"/>
  <c r="AA234" i="22" s="1"/>
  <c r="Z250" i="22"/>
  <c r="AA250" i="22" s="1"/>
  <c r="Z266" i="22"/>
  <c r="AA266" i="22" s="1"/>
  <c r="Z282" i="22"/>
  <c r="AA282" i="22" s="1"/>
  <c r="Z298" i="22"/>
  <c r="AA298" i="22" s="1"/>
  <c r="Z314" i="22"/>
  <c r="AA314" i="22" s="1"/>
  <c r="Z330" i="22"/>
  <c r="AA330" i="22" s="1"/>
  <c r="Z346" i="22"/>
  <c r="AA346" i="22" s="1"/>
  <c r="Z362" i="22"/>
  <c r="AA362" i="22" s="1"/>
  <c r="Z378" i="22"/>
  <c r="AA378" i="22" s="1"/>
  <c r="Z394" i="22"/>
  <c r="AA394" i="22" s="1"/>
  <c r="V30" i="22"/>
  <c r="W30" i="22" s="1"/>
  <c r="V46" i="22"/>
  <c r="W46" i="22" s="1"/>
  <c r="V62" i="22"/>
  <c r="W62" i="22" s="1"/>
  <c r="V78" i="22"/>
  <c r="W78" i="22" s="1"/>
  <c r="V106" i="22"/>
  <c r="W106" i="22" s="1"/>
  <c r="V138" i="22"/>
  <c r="W138" i="22" s="1"/>
  <c r="V170" i="22"/>
  <c r="W170" i="22" s="1"/>
  <c r="Z26" i="22"/>
  <c r="AA26" i="22" s="1"/>
  <c r="Z63" i="22"/>
  <c r="AA63" i="22" s="1"/>
  <c r="Z99" i="22"/>
  <c r="AA99" i="22" s="1"/>
  <c r="Z131" i="22"/>
  <c r="AA131" i="22" s="1"/>
  <c r="Z163" i="22"/>
  <c r="AA163" i="22" s="1"/>
  <c r="Z195" i="22"/>
  <c r="AA195" i="22" s="1"/>
  <c r="Z227" i="22"/>
  <c r="AA227" i="22" s="1"/>
  <c r="Z259" i="22"/>
  <c r="AA259" i="22" s="1"/>
  <c r="Z291" i="22"/>
  <c r="AA291" i="22" s="1"/>
  <c r="Z323" i="22"/>
  <c r="AA323" i="22" s="1"/>
  <c r="Z355" i="22"/>
  <c r="AA355" i="22" s="1"/>
  <c r="Z387" i="22"/>
  <c r="AA387" i="22" s="1"/>
  <c r="V67" i="22"/>
  <c r="W67" i="22" s="1"/>
  <c r="V103" i="22"/>
  <c r="W103" i="22" s="1"/>
  <c r="V139" i="22"/>
  <c r="W139" i="22" s="1"/>
  <c r="V159" i="22"/>
  <c r="W159" i="22" s="1"/>
  <c r="V223" i="22"/>
  <c r="W223" i="22" s="1"/>
  <c r="V287" i="22"/>
  <c r="W287" i="22" s="1"/>
  <c r="V351" i="22"/>
  <c r="W351" i="22" s="1"/>
  <c r="R34" i="22"/>
  <c r="S34" i="22" s="1"/>
  <c r="R98" i="22"/>
  <c r="S98" i="22" s="1"/>
  <c r="R162" i="22"/>
  <c r="S162" i="22" s="1"/>
  <c r="R226" i="22"/>
  <c r="S226" i="22" s="1"/>
  <c r="R290" i="22"/>
  <c r="S290" i="22" s="1"/>
  <c r="R354" i="22"/>
  <c r="S354" i="22" s="1"/>
  <c r="V234" i="22"/>
  <c r="W234" i="22" s="1"/>
  <c r="R37" i="22"/>
  <c r="S37" i="22" s="1"/>
  <c r="R173" i="22"/>
  <c r="S173" i="22" s="1"/>
  <c r="R385" i="22"/>
  <c r="S385" i="22" s="1"/>
  <c r="V280" i="22"/>
  <c r="W280" i="22" s="1"/>
  <c r="V344" i="22"/>
  <c r="W344" i="22" s="1"/>
  <c r="R27" i="22"/>
  <c r="S27" i="22" s="1"/>
  <c r="R91" i="22"/>
  <c r="S91" i="22" s="1"/>
  <c r="R155" i="22"/>
  <c r="S155" i="22" s="1"/>
  <c r="R219" i="22"/>
  <c r="S219" i="22" s="1"/>
  <c r="R283" i="22"/>
  <c r="S283" i="22" s="1"/>
  <c r="R347" i="22"/>
  <c r="S347" i="22" s="1"/>
  <c r="V226" i="22"/>
  <c r="W226" i="22" s="1"/>
  <c r="R33" i="22"/>
  <c r="S33" i="22" s="1"/>
  <c r="R265" i="22"/>
  <c r="S265" i="22" s="1"/>
  <c r="R80" i="22"/>
  <c r="S80" i="22" s="1"/>
  <c r="R144" i="22"/>
  <c r="S144" i="22" s="1"/>
  <c r="R208" i="22"/>
  <c r="S208" i="22" s="1"/>
  <c r="R272" i="22"/>
  <c r="S272" i="22" s="1"/>
  <c r="R336" i="22"/>
  <c r="S336" i="22" s="1"/>
  <c r="R400" i="22"/>
  <c r="S400" i="22" s="1"/>
  <c r="V358" i="22"/>
  <c r="W358" i="22" s="1"/>
  <c r="R189" i="22"/>
  <c r="S189" i="22" s="1"/>
  <c r="R381" i="22"/>
  <c r="S381" i="22" s="1"/>
  <c r="N32" i="22"/>
  <c r="O32" i="22" s="1"/>
  <c r="N76" i="22"/>
  <c r="O76" i="22" s="1"/>
  <c r="N120" i="22"/>
  <c r="O120" i="22" s="1"/>
  <c r="N93" i="22"/>
  <c r="O93" i="22" s="1"/>
  <c r="N165" i="22"/>
  <c r="O165" i="22" s="1"/>
  <c r="N37" i="22"/>
  <c r="O37" i="22" s="1"/>
  <c r="N129" i="22"/>
  <c r="O129" i="22" s="1"/>
  <c r="N217" i="22"/>
  <c r="O217" i="22" s="1"/>
  <c r="N58" i="22"/>
  <c r="O58" i="22" s="1"/>
  <c r="N106" i="22"/>
  <c r="O106" i="22" s="1"/>
  <c r="N79" i="22"/>
  <c r="O79" i="22" s="1"/>
  <c r="N143" i="22"/>
  <c r="O143" i="22" s="1"/>
  <c r="N207" i="22"/>
  <c r="O207" i="22" s="1"/>
  <c r="N160" i="22"/>
  <c r="O160" i="22" s="1"/>
  <c r="N224" i="22"/>
  <c r="O224" i="22" s="1"/>
  <c r="N256" i="22"/>
  <c r="O256" i="22" s="1"/>
  <c r="N329" i="22"/>
  <c r="O329" i="22" s="1"/>
  <c r="N330" i="22"/>
  <c r="O330" i="22" s="1"/>
  <c r="N40" i="22"/>
  <c r="O40" i="22" s="1"/>
  <c r="N60" i="22"/>
  <c r="O60" i="22" s="1"/>
  <c r="N80" i="22"/>
  <c r="O80" i="22" s="1"/>
  <c r="N104" i="22"/>
  <c r="O104" i="22" s="1"/>
  <c r="N124" i="22"/>
  <c r="O124" i="22" s="1"/>
  <c r="N73" i="22"/>
  <c r="O73" i="22" s="1"/>
  <c r="N101" i="22"/>
  <c r="O101" i="22" s="1"/>
  <c r="N137" i="22"/>
  <c r="O137" i="22" s="1"/>
  <c r="N173" i="22"/>
  <c r="O173" i="22" s="1"/>
  <c r="N221" i="22"/>
  <c r="O221" i="22" s="1"/>
  <c r="N41" i="22"/>
  <c r="O41" i="22" s="1"/>
  <c r="N65" i="22"/>
  <c r="O65" i="22" s="1"/>
  <c r="N141" i="22"/>
  <c r="O141" i="22" s="1"/>
  <c r="N185" i="22"/>
  <c r="O185" i="22" s="1"/>
  <c r="N225" i="22"/>
  <c r="O225" i="22" s="1"/>
  <c r="N42" i="22"/>
  <c r="O42" i="22" s="1"/>
  <c r="N62" i="22"/>
  <c r="O62" i="22" s="1"/>
  <c r="N82" i="22"/>
  <c r="O82" i="22" s="1"/>
  <c r="N110" i="22"/>
  <c r="O110" i="22" s="1"/>
  <c r="N51" i="22"/>
  <c r="O51" i="22" s="1"/>
  <c r="N83" i="22"/>
  <c r="O83" i="22" s="1"/>
  <c r="N115" i="22"/>
  <c r="O115" i="22" s="1"/>
  <c r="N147" i="22"/>
  <c r="O147" i="22" s="1"/>
  <c r="N179" i="22"/>
  <c r="O179" i="22" s="1"/>
  <c r="N211" i="22"/>
  <c r="O211" i="22" s="1"/>
  <c r="N243" i="22"/>
  <c r="O243" i="22" s="1"/>
  <c r="N164" i="22"/>
  <c r="O164" i="22" s="1"/>
  <c r="N196" i="22"/>
  <c r="O196" i="22" s="1"/>
  <c r="N228" i="22"/>
  <c r="O228" i="22" s="1"/>
  <c r="N260" i="22"/>
  <c r="O260" i="22" s="1"/>
  <c r="N265" i="22"/>
  <c r="O265" i="22" s="1"/>
  <c r="N345" i="22"/>
  <c r="O345" i="22" s="1"/>
  <c r="N134" i="22"/>
  <c r="O134" i="22" s="1"/>
  <c r="N270" i="22"/>
  <c r="O270" i="22" s="1"/>
  <c r="N394" i="22"/>
  <c r="O394" i="22" s="1"/>
  <c r="N56" i="22"/>
  <c r="O56" i="22" s="1"/>
  <c r="N96" i="22"/>
  <c r="O96" i="22" s="1"/>
  <c r="N69" i="22"/>
  <c r="O69" i="22" s="1"/>
  <c r="N125" i="22"/>
  <c r="O125" i="22" s="1"/>
  <c r="N205" i="22"/>
  <c r="O205" i="22" s="1"/>
  <c r="N57" i="22"/>
  <c r="O57" i="22" s="1"/>
  <c r="N177" i="22"/>
  <c r="O177" i="22" s="1"/>
  <c r="N34" i="22"/>
  <c r="O34" i="22" s="1"/>
  <c r="N78" i="22"/>
  <c r="O78" i="22" s="1"/>
  <c r="N47" i="22"/>
  <c r="O47" i="22" s="1"/>
  <c r="N111" i="22"/>
  <c r="O111" i="22" s="1"/>
  <c r="N175" i="22"/>
  <c r="O175" i="22" s="1"/>
  <c r="N239" i="22"/>
  <c r="O239" i="22" s="1"/>
  <c r="N192" i="22"/>
  <c r="O192" i="22" s="1"/>
  <c r="N233" i="22"/>
  <c r="O233" i="22" s="1"/>
  <c r="N118" i="22"/>
  <c r="O118" i="22" s="1"/>
  <c r="N24" i="22"/>
  <c r="O24" i="22" s="1"/>
  <c r="N44" i="22"/>
  <c r="O44" i="22" s="1"/>
  <c r="N64" i="22"/>
  <c r="O64" i="22" s="1"/>
  <c r="N88" i="22"/>
  <c r="O88" i="22" s="1"/>
  <c r="N108" i="22"/>
  <c r="O108" i="22" s="1"/>
  <c r="N128" i="22"/>
  <c r="O128" i="22" s="1"/>
  <c r="N81" i="22"/>
  <c r="O81" i="22" s="1"/>
  <c r="N105" i="22"/>
  <c r="O105" i="22" s="1"/>
  <c r="N145" i="22"/>
  <c r="O145" i="22" s="1"/>
  <c r="N189" i="22"/>
  <c r="O189" i="22" s="1"/>
  <c r="N25" i="22"/>
  <c r="O25" i="22" s="1"/>
  <c r="N45" i="22"/>
  <c r="O45" i="22" s="1"/>
  <c r="N109" i="22"/>
  <c r="O109" i="22" s="1"/>
  <c r="N153" i="22"/>
  <c r="O153" i="22" s="1"/>
  <c r="N193" i="22"/>
  <c r="O193" i="22" s="1"/>
  <c r="N26" i="22"/>
  <c r="O26" i="22" s="1"/>
  <c r="N46" i="22"/>
  <c r="O46" i="22" s="1"/>
  <c r="N66" i="22"/>
  <c r="O66" i="22" s="1"/>
  <c r="N90" i="22"/>
  <c r="O90" i="22" s="1"/>
  <c r="N31" i="22"/>
  <c r="O31" i="22" s="1"/>
  <c r="N63" i="22"/>
  <c r="O63" i="22" s="1"/>
  <c r="N95" i="22"/>
  <c r="O95" i="22" s="1"/>
  <c r="N127" i="22"/>
  <c r="O127" i="22" s="1"/>
  <c r="N159" i="22"/>
  <c r="O159" i="22" s="1"/>
  <c r="N191" i="22"/>
  <c r="O191" i="22" s="1"/>
  <c r="N223" i="22"/>
  <c r="O223" i="22" s="1"/>
  <c r="N144" i="22"/>
  <c r="O144" i="22" s="1"/>
  <c r="N176" i="22"/>
  <c r="O176" i="22" s="1"/>
  <c r="N208" i="22"/>
  <c r="O208" i="22" s="1"/>
  <c r="N240" i="22"/>
  <c r="O240" i="22" s="1"/>
  <c r="N288" i="22"/>
  <c r="O288" i="22" s="1"/>
  <c r="N281" i="22"/>
  <c r="O281" i="22" s="1"/>
  <c r="N361" i="22"/>
  <c r="O361" i="22" s="1"/>
  <c r="N170" i="22"/>
  <c r="O170" i="22" s="1"/>
  <c r="N271" i="22"/>
  <c r="O271" i="22" s="1"/>
  <c r="N28" i="22"/>
  <c r="O28" i="22" s="1"/>
  <c r="N48" i="22"/>
  <c r="O48" i="22" s="1"/>
  <c r="N72" i="22"/>
  <c r="O72" i="22" s="1"/>
  <c r="N92" i="22"/>
  <c r="O92" i="22" s="1"/>
  <c r="N112" i="22"/>
  <c r="O112" i="22" s="1"/>
  <c r="N61" i="22"/>
  <c r="O61" i="22" s="1"/>
  <c r="N89" i="22"/>
  <c r="O89" i="22" s="1"/>
  <c r="N113" i="22"/>
  <c r="O113" i="22" s="1"/>
  <c r="N157" i="22"/>
  <c r="O157" i="22" s="1"/>
  <c r="N197" i="22"/>
  <c r="O197" i="22" s="1"/>
  <c r="N29" i="22"/>
  <c r="O29" i="22" s="1"/>
  <c r="N53" i="22"/>
  <c r="O53" i="22" s="1"/>
  <c r="N121" i="22"/>
  <c r="O121" i="22" s="1"/>
  <c r="N161" i="22"/>
  <c r="O161" i="22" s="1"/>
  <c r="N209" i="22"/>
  <c r="O209" i="22" s="1"/>
  <c r="N30" i="22"/>
  <c r="O30" i="22" s="1"/>
  <c r="N50" i="22"/>
  <c r="O50" i="22" s="1"/>
  <c r="N74" i="22"/>
  <c r="O74" i="22" s="1"/>
  <c r="N94" i="22"/>
  <c r="O94" i="22" s="1"/>
  <c r="N35" i="22"/>
  <c r="O35" i="22" s="1"/>
  <c r="N67" i="22"/>
  <c r="O67" i="22" s="1"/>
  <c r="N99" i="22"/>
  <c r="O99" i="22" s="1"/>
  <c r="N131" i="22"/>
  <c r="O131" i="22" s="1"/>
  <c r="N163" i="22"/>
  <c r="O163" i="22" s="1"/>
  <c r="N195" i="22"/>
  <c r="O195" i="22" s="1"/>
  <c r="N227" i="22"/>
  <c r="O227" i="22" s="1"/>
  <c r="N148" i="22"/>
  <c r="O148" i="22" s="1"/>
  <c r="N180" i="22"/>
  <c r="O180" i="22" s="1"/>
  <c r="N212" i="22"/>
  <c r="O212" i="22" s="1"/>
  <c r="N244" i="22"/>
  <c r="O244" i="22" s="1"/>
  <c r="N297" i="22"/>
  <c r="O297" i="22" s="1"/>
  <c r="N393" i="22"/>
  <c r="O393" i="22" s="1"/>
  <c r="N194" i="22"/>
  <c r="O194" i="22" s="1"/>
  <c r="N367" i="22"/>
  <c r="O367" i="22" s="1"/>
  <c r="N378" i="22"/>
  <c r="O378" i="22" s="1"/>
  <c r="N314" i="22"/>
  <c r="O314" i="22" s="1"/>
  <c r="N320" i="22"/>
  <c r="O320" i="22" s="1"/>
  <c r="N380" i="22"/>
  <c r="O380" i="22" s="1"/>
  <c r="N399" i="22"/>
  <c r="O399" i="22" s="1"/>
  <c r="N359" i="22"/>
  <c r="O359" i="22" s="1"/>
  <c r="N327" i="22"/>
  <c r="O327" i="22" s="1"/>
  <c r="N295" i="22"/>
  <c r="O295" i="22" s="1"/>
  <c r="N263" i="22"/>
  <c r="O263" i="22" s="1"/>
  <c r="N262" i="22"/>
  <c r="O262" i="22" s="1"/>
  <c r="N230" i="22"/>
  <c r="O230" i="22" s="1"/>
  <c r="N210" i="22"/>
  <c r="O210" i="22" s="1"/>
  <c r="N186" i="22"/>
  <c r="O186" i="22" s="1"/>
  <c r="N166" i="22"/>
  <c r="O166" i="22" s="1"/>
  <c r="N146" i="22"/>
  <c r="O146" i="22" s="1"/>
  <c r="N130" i="22"/>
  <c r="O130" i="22" s="1"/>
  <c r="N114" i="22"/>
  <c r="O114" i="22" s="1"/>
  <c r="N389" i="22"/>
  <c r="O389" i="22" s="1"/>
  <c r="N373" i="22"/>
  <c r="O373" i="22" s="1"/>
  <c r="N357" i="22"/>
  <c r="O357" i="22" s="1"/>
  <c r="N341" i="22"/>
  <c r="O341" i="22" s="1"/>
  <c r="N325" i="22"/>
  <c r="O325" i="22" s="1"/>
  <c r="N309" i="22"/>
  <c r="O309" i="22" s="1"/>
  <c r="N293" i="22"/>
  <c r="O293" i="22" s="1"/>
  <c r="N277" i="22"/>
  <c r="O277" i="22" s="1"/>
  <c r="N261" i="22"/>
  <c r="O261" i="22" s="1"/>
  <c r="N245" i="22"/>
  <c r="O245" i="22" s="1"/>
  <c r="N229" i="22"/>
  <c r="O229" i="22" s="1"/>
  <c r="N284" i="22"/>
  <c r="O284" i="22" s="1"/>
  <c r="N268" i="22"/>
  <c r="O268" i="22" s="1"/>
  <c r="N252" i="22"/>
  <c r="O252" i="22" s="1"/>
  <c r="N236" i="22"/>
  <c r="O236" i="22" s="1"/>
  <c r="N220" i="22"/>
  <c r="O220" i="22" s="1"/>
  <c r="N204" i="22"/>
  <c r="O204" i="22" s="1"/>
  <c r="N188" i="22"/>
  <c r="O188" i="22" s="1"/>
  <c r="N172" i="22"/>
  <c r="O172" i="22" s="1"/>
  <c r="N156" i="22"/>
  <c r="O156" i="22" s="1"/>
  <c r="N140" i="22"/>
  <c r="O140" i="22" s="1"/>
  <c r="N235" i="22"/>
  <c r="O235" i="22" s="1"/>
  <c r="N219" i="22"/>
  <c r="O219" i="22" s="1"/>
  <c r="N203" i="22"/>
  <c r="O203" i="22" s="1"/>
  <c r="N187" i="22"/>
  <c r="O187" i="22" s="1"/>
  <c r="N171" i="22"/>
  <c r="O171" i="22" s="1"/>
  <c r="N155" i="22"/>
  <c r="O155" i="22" s="1"/>
  <c r="N139" i="22"/>
  <c r="O139" i="22" s="1"/>
  <c r="N123" i="22"/>
  <c r="O123" i="22" s="1"/>
  <c r="N107" i="22"/>
  <c r="O107" i="22" s="1"/>
  <c r="N91" i="22"/>
  <c r="O91" i="22" s="1"/>
  <c r="N75" i="22"/>
  <c r="O75" i="22" s="1"/>
  <c r="N59" i="22"/>
  <c r="O59" i="22" s="1"/>
  <c r="N43" i="22"/>
  <c r="O43" i="22" s="1"/>
  <c r="N27" i="22"/>
  <c r="O27" i="22" s="1"/>
  <c r="N102" i="22"/>
  <c r="O102" i="22" s="1"/>
  <c r="N86" i="22"/>
  <c r="O86" i="22" s="1"/>
  <c r="N70" i="22"/>
  <c r="O70" i="22" s="1"/>
  <c r="N54" i="22"/>
  <c r="O54" i="22" s="1"/>
  <c r="N38" i="22"/>
  <c r="O38" i="22" s="1"/>
  <c r="N22" i="22"/>
  <c r="O22" i="22" s="1"/>
  <c r="N201" i="22"/>
  <c r="O201" i="22" s="1"/>
  <c r="N169" i="22"/>
  <c r="O169" i="22" s="1"/>
  <c r="N133" i="22"/>
  <c r="O133" i="22" s="1"/>
  <c r="N85" i="22"/>
  <c r="O85" i="22" s="1"/>
  <c r="N49" i="22"/>
  <c r="O49" i="22" s="1"/>
  <c r="N33" i="22"/>
  <c r="O33" i="22" s="1"/>
  <c r="N213" i="22"/>
  <c r="O213" i="22" s="1"/>
  <c r="N181" i="22"/>
  <c r="O181" i="22" s="1"/>
  <c r="N149" i="22"/>
  <c r="O149" i="22" s="1"/>
  <c r="N117" i="22"/>
  <c r="O117" i="22" s="1"/>
  <c r="N97" i="22"/>
  <c r="O97" i="22" s="1"/>
  <c r="N77" i="22"/>
  <c r="O77" i="22" s="1"/>
  <c r="N132" i="22"/>
  <c r="O132" i="22" s="1"/>
  <c r="N116" i="22"/>
  <c r="O116" i="22" s="1"/>
  <c r="N100" i="22"/>
  <c r="O100" i="22" s="1"/>
  <c r="N84" i="22"/>
  <c r="O84" i="22" s="1"/>
  <c r="N68" i="22"/>
  <c r="O68" i="22" s="1"/>
  <c r="N52" i="22"/>
  <c r="O52" i="22" s="1"/>
  <c r="N36" i="22"/>
  <c r="O36" i="22" s="1"/>
  <c r="N152" i="22"/>
  <c r="O152" i="22" s="1"/>
  <c r="N231" i="22"/>
  <c r="O231" i="22" s="1"/>
  <c r="N199" i="22"/>
  <c r="O199" i="22" s="1"/>
  <c r="N167" i="22"/>
  <c r="O167" i="22" s="1"/>
  <c r="N119" i="22"/>
  <c r="O119" i="22" s="1"/>
  <c r="N87" i="22"/>
  <c r="O87" i="22" s="1"/>
  <c r="N55" i="22"/>
  <c r="O55" i="22" s="1"/>
  <c r="N23" i="22"/>
  <c r="O23" i="22" s="1"/>
  <c r="N362" i="22"/>
  <c r="O362" i="22" s="1"/>
  <c r="N298" i="22"/>
  <c r="O298" i="22" s="1"/>
  <c r="N304" i="22"/>
  <c r="O304" i="22" s="1"/>
  <c r="N372" i="22"/>
  <c r="O372" i="22" s="1"/>
  <c r="N387" i="22"/>
  <c r="O387" i="22" s="1"/>
  <c r="N351" i="22"/>
  <c r="O351" i="22" s="1"/>
  <c r="N319" i="22"/>
  <c r="O319" i="22" s="1"/>
  <c r="N287" i="22"/>
  <c r="O287" i="22" s="1"/>
  <c r="N255" i="22"/>
  <c r="O255" i="22" s="1"/>
  <c r="N254" i="22"/>
  <c r="O254" i="22" s="1"/>
  <c r="N222" i="22"/>
  <c r="O222" i="22" s="1"/>
  <c r="N202" i="22"/>
  <c r="O202" i="22" s="1"/>
  <c r="N182" i="22"/>
  <c r="O182" i="22" s="1"/>
  <c r="N162" i="22"/>
  <c r="O162" i="22" s="1"/>
  <c r="N142" i="22"/>
  <c r="O142" i="22" s="1"/>
  <c r="N126" i="22"/>
  <c r="O126" i="22" s="1"/>
  <c r="N401" i="22"/>
  <c r="O401" i="22" s="1"/>
  <c r="N385" i="22"/>
  <c r="O385" i="22" s="1"/>
  <c r="N369" i="22"/>
  <c r="O369" i="22" s="1"/>
  <c r="N353" i="22"/>
  <c r="O353" i="22" s="1"/>
  <c r="N337" i="22"/>
  <c r="O337" i="22" s="1"/>
  <c r="N321" i="22"/>
  <c r="O321" i="22" s="1"/>
  <c r="N305" i="22"/>
  <c r="O305" i="22" s="1"/>
  <c r="N289" i="22"/>
  <c r="O289" i="22" s="1"/>
  <c r="N273" i="22"/>
  <c r="O273" i="22" s="1"/>
  <c r="N257" i="22"/>
  <c r="O257" i="22" s="1"/>
  <c r="N241" i="22"/>
  <c r="O241" i="22" s="1"/>
  <c r="N280" i="22"/>
  <c r="O280" i="22" s="1"/>
  <c r="N264" i="22"/>
  <c r="O264" i="22" s="1"/>
  <c r="N248" i="22"/>
  <c r="O248" i="22" s="1"/>
  <c r="N232" i="22"/>
  <c r="O232" i="22" s="1"/>
  <c r="N216" i="22"/>
  <c r="O216" i="22" s="1"/>
  <c r="N200" i="22"/>
  <c r="O200" i="22" s="1"/>
  <c r="N184" i="22"/>
  <c r="O184" i="22" s="1"/>
  <c r="N168" i="22"/>
  <c r="O168" i="22" s="1"/>
  <c r="N136" i="22"/>
  <c r="O136" i="22" s="1"/>
  <c r="N215" i="22"/>
  <c r="O215" i="22" s="1"/>
  <c r="N183" i="22"/>
  <c r="O183" i="22" s="1"/>
  <c r="N151" i="22"/>
  <c r="O151" i="22" s="1"/>
  <c r="N135" i="22"/>
  <c r="O135" i="22" s="1"/>
  <c r="N103" i="22"/>
  <c r="O103" i="22" s="1"/>
  <c r="N71" i="22"/>
  <c r="O71" i="22" s="1"/>
  <c r="N39" i="22"/>
  <c r="O39" i="22" s="1"/>
  <c r="N98" i="22"/>
  <c r="O98" i="22" s="1"/>
  <c r="N391" i="22"/>
  <c r="O391" i="22" s="1"/>
  <c r="N346" i="22"/>
  <c r="O346" i="22" s="1"/>
  <c r="N278" i="22"/>
  <c r="O278" i="22" s="1"/>
  <c r="N296" i="22"/>
  <c r="O296" i="22" s="1"/>
  <c r="N364" i="22"/>
  <c r="O364" i="22" s="1"/>
  <c r="N375" i="22"/>
  <c r="O375" i="22" s="1"/>
  <c r="N343" i="22"/>
  <c r="O343" i="22" s="1"/>
  <c r="N311" i="22"/>
  <c r="O311" i="22" s="1"/>
  <c r="N279" i="22"/>
  <c r="O279" i="22" s="1"/>
  <c r="N247" i="22"/>
  <c r="O247" i="22" s="1"/>
  <c r="N246" i="22"/>
  <c r="O246" i="22" s="1"/>
  <c r="N214" i="22"/>
  <c r="O214" i="22" s="1"/>
  <c r="N198" i="22"/>
  <c r="O198" i="22" s="1"/>
  <c r="N178" i="22"/>
  <c r="O178" i="22" s="1"/>
  <c r="N154" i="22"/>
  <c r="O154" i="22" s="1"/>
  <c r="N138" i="22"/>
  <c r="O138" i="22" s="1"/>
  <c r="N122" i="22"/>
  <c r="O122" i="22" s="1"/>
  <c r="N397" i="22"/>
  <c r="O397" i="22" s="1"/>
  <c r="N381" i="22"/>
  <c r="O381" i="22" s="1"/>
  <c r="N365" i="22"/>
  <c r="O365" i="22" s="1"/>
  <c r="N349" i="22"/>
  <c r="O349" i="22" s="1"/>
  <c r="N333" i="22"/>
  <c r="O333" i="22" s="1"/>
  <c r="N317" i="22"/>
  <c r="O317" i="22" s="1"/>
  <c r="N301" i="22"/>
  <c r="O301" i="22" s="1"/>
  <c r="N285" i="22"/>
  <c r="O285" i="22" s="1"/>
  <c r="N269" i="22"/>
  <c r="O269" i="22" s="1"/>
  <c r="N253" i="22"/>
  <c r="O253" i="22" s="1"/>
  <c r="N237" i="22"/>
  <c r="O237" i="22" s="1"/>
  <c r="N292" i="22"/>
  <c r="O292" i="22" s="1"/>
  <c r="N276" i="22"/>
  <c r="O276" i="22" s="1"/>
  <c r="N303" i="22"/>
  <c r="O303" i="22" s="1"/>
  <c r="N392" i="22"/>
  <c r="O392" i="22" s="1"/>
  <c r="N272" i="22"/>
  <c r="O272" i="22" s="1"/>
  <c r="N249" i="22"/>
  <c r="O249" i="22" s="1"/>
  <c r="N313" i="22"/>
  <c r="O313" i="22" s="1"/>
  <c r="N377" i="22"/>
  <c r="O377" i="22" s="1"/>
  <c r="N150" i="22"/>
  <c r="O150" i="22" s="1"/>
  <c r="N238" i="22"/>
  <c r="O238" i="22" s="1"/>
  <c r="N335" i="22"/>
  <c r="O335" i="22" s="1"/>
  <c r="N336" i="22"/>
  <c r="O336" i="22" s="1"/>
  <c r="N11" i="22"/>
  <c r="O11" i="22" s="1"/>
  <c r="N15" i="22"/>
  <c r="O15" i="22" s="1"/>
  <c r="N19" i="22"/>
  <c r="O19" i="22" s="1"/>
  <c r="N12" i="22"/>
  <c r="O12" i="22" s="1"/>
  <c r="N16" i="22"/>
  <c r="O16" i="22" s="1"/>
  <c r="N20" i="22"/>
  <c r="O20" i="22" s="1"/>
  <c r="N13" i="22"/>
  <c r="O13" i="22" s="1"/>
  <c r="N17" i="22"/>
  <c r="O17" i="22" s="1"/>
  <c r="N14" i="22"/>
  <c r="O14" i="22" s="1"/>
  <c r="N18" i="22"/>
  <c r="O18" i="22" s="1"/>
  <c r="N10" i="22"/>
  <c r="O10" i="22" s="1"/>
  <c r="N226" i="22"/>
  <c r="O226" i="22" s="1"/>
  <c r="N242" i="22"/>
  <c r="O242" i="22" s="1"/>
  <c r="N258" i="22"/>
  <c r="O258" i="22" s="1"/>
  <c r="N274" i="22"/>
  <c r="O274" i="22" s="1"/>
  <c r="N259" i="22"/>
  <c r="O259" i="22" s="1"/>
  <c r="N275" i="22"/>
  <c r="O275" i="22" s="1"/>
  <c r="N291" i="22"/>
  <c r="O291" i="22" s="1"/>
  <c r="N307" i="22"/>
  <c r="O307" i="22" s="1"/>
  <c r="N323" i="22"/>
  <c r="O323" i="22" s="1"/>
  <c r="N339" i="22"/>
  <c r="O339" i="22" s="1"/>
  <c r="N355" i="22"/>
  <c r="O355" i="22" s="1"/>
  <c r="N371" i="22"/>
  <c r="O371" i="22" s="1"/>
  <c r="N395" i="22"/>
  <c r="O395" i="22" s="1"/>
  <c r="N360" i="22"/>
  <c r="O360" i="22" s="1"/>
  <c r="N376" i="22"/>
  <c r="O376" i="22" s="1"/>
  <c r="N400" i="22"/>
  <c r="O400" i="22" s="1"/>
  <c r="N308" i="22"/>
  <c r="O308" i="22" s="1"/>
  <c r="N324" i="22"/>
  <c r="O324" i="22" s="1"/>
  <c r="N340" i="22"/>
  <c r="O340" i="22" s="1"/>
  <c r="N286" i="22"/>
  <c r="O286" i="22" s="1"/>
  <c r="N302" i="22"/>
  <c r="O302" i="22" s="1"/>
  <c r="N318" i="22"/>
  <c r="O318" i="22" s="1"/>
  <c r="N334" i="22"/>
  <c r="O334" i="22" s="1"/>
  <c r="N350" i="22"/>
  <c r="O350" i="22" s="1"/>
  <c r="N366" i="22"/>
  <c r="O366" i="22" s="1"/>
  <c r="N382" i="22"/>
  <c r="O382" i="22" s="1"/>
  <c r="N398" i="22"/>
  <c r="O398" i="22" s="1"/>
  <c r="N384" i="22"/>
  <c r="O384" i="22" s="1"/>
  <c r="N312" i="22"/>
  <c r="O312" i="22" s="1"/>
  <c r="N328" i="22"/>
  <c r="O328" i="22" s="1"/>
  <c r="N348" i="22"/>
  <c r="O348" i="22" s="1"/>
  <c r="N290" i="22"/>
  <c r="O290" i="22" s="1"/>
  <c r="N306" i="22"/>
  <c r="O306" i="22" s="1"/>
  <c r="N322" i="22"/>
  <c r="O322" i="22" s="1"/>
  <c r="N338" i="22"/>
  <c r="O338" i="22" s="1"/>
  <c r="N354" i="22"/>
  <c r="O354" i="22" s="1"/>
  <c r="N370" i="22"/>
  <c r="O370" i="22" s="1"/>
  <c r="N386" i="22"/>
  <c r="O386" i="22" s="1"/>
  <c r="N21" i="22"/>
  <c r="O21" i="22" s="1"/>
  <c r="N396" i="22"/>
  <c r="O396" i="22" s="1"/>
  <c r="N158" i="22"/>
  <c r="O158" i="22" s="1"/>
  <c r="N174" i="22"/>
  <c r="O174" i="22" s="1"/>
  <c r="N190" i="22"/>
  <c r="O190" i="22" s="1"/>
  <c r="N206" i="22"/>
  <c r="O206" i="22" s="1"/>
  <c r="N218" i="22"/>
  <c r="O218" i="22" s="1"/>
  <c r="N234" i="22"/>
  <c r="O234" i="22" s="1"/>
  <c r="N250" i="22"/>
  <c r="O250" i="22" s="1"/>
  <c r="N266" i="22"/>
  <c r="O266" i="22" s="1"/>
  <c r="N251" i="22"/>
  <c r="O251" i="22" s="1"/>
  <c r="N267" i="22"/>
  <c r="O267" i="22" s="1"/>
  <c r="N283" i="22"/>
  <c r="O283" i="22" s="1"/>
  <c r="N299" i="22"/>
  <c r="O299" i="22" s="1"/>
  <c r="N315" i="22"/>
  <c r="O315" i="22" s="1"/>
  <c r="N331" i="22"/>
  <c r="O331" i="22" s="1"/>
  <c r="N347" i="22"/>
  <c r="O347" i="22" s="1"/>
  <c r="N363" i="22"/>
  <c r="O363" i="22" s="1"/>
  <c r="N379" i="22"/>
  <c r="O379" i="22" s="1"/>
  <c r="N344" i="22"/>
  <c r="O344" i="22" s="1"/>
  <c r="N368" i="22"/>
  <c r="O368" i="22" s="1"/>
  <c r="N388" i="22"/>
  <c r="O388" i="22" s="1"/>
  <c r="N300" i="22"/>
  <c r="O300" i="22" s="1"/>
  <c r="N316" i="22"/>
  <c r="O316" i="22" s="1"/>
  <c r="N332" i="22"/>
  <c r="O332" i="22" s="1"/>
  <c r="N356" i="22"/>
  <c r="O356" i="22" s="1"/>
  <c r="N294" i="22"/>
  <c r="O294" i="22" s="1"/>
  <c r="N310" i="22"/>
  <c r="O310" i="22" s="1"/>
  <c r="N326" i="22"/>
  <c r="O326" i="22" s="1"/>
  <c r="N342" i="22"/>
  <c r="O342" i="22" s="1"/>
  <c r="N358" i="22"/>
  <c r="O358" i="22" s="1"/>
  <c r="N374" i="22"/>
  <c r="O374" i="22" s="1"/>
  <c r="N390" i="22"/>
  <c r="O390" i="22" s="1"/>
  <c r="N383" i="22"/>
  <c r="O383" i="22" s="1"/>
  <c r="N282" i="22"/>
  <c r="O282" i="22" s="1"/>
  <c r="O12" i="21"/>
  <c r="R12" i="21"/>
  <c r="O11" i="21"/>
  <c r="R11" i="21"/>
  <c r="O13" i="21"/>
  <c r="R13" i="21"/>
  <c r="O15" i="21"/>
  <c r="R15" i="21"/>
  <c r="O14" i="21"/>
  <c r="R14" i="21"/>
  <c r="O16" i="21"/>
  <c r="R16" i="21"/>
  <c r="O17" i="21"/>
  <c r="R17" i="21"/>
  <c r="R10" i="21"/>
  <c r="O10"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6A5B025-F236-439F-AF70-201BDDBCAA37}" keepAlive="1" name="Query - Excel_Data_for_Statistical_Analysis" description="Connection to the 'Excel_Data_for_Statistical_Analysis' query in the workbook." type="5" refreshedVersion="0" background="1">
    <dbPr connection="Provider=Microsoft.Mashup.OleDb.1;Data Source=$Workbook$;Location=Excel_Data_for_Statistical_Analysis;Extended Properties=&quot;&quot;" command="SELECT * FROM [Excel_Data_for_Statistical_Analysis]"/>
  </connection>
</connections>
</file>

<file path=xl/sharedStrings.xml><?xml version="1.0" encoding="utf-8"?>
<sst xmlns="http://schemas.openxmlformats.org/spreadsheetml/2006/main" count="5420" uniqueCount="604">
  <si>
    <t>observation_date</t>
  </si>
  <si>
    <t>year</t>
  </si>
  <si>
    <t>month</t>
  </si>
  <si>
    <t>total_retail_and_food_service_sales</t>
  </si>
  <si>
    <t>total_retail_mom_pct_change</t>
  </si>
  <si>
    <t>total_retail_yoy_pct_change</t>
  </si>
  <si>
    <t>clothing_and_accessories_sales</t>
  </si>
  <si>
    <t>clothing_mom_pct_change</t>
  </si>
  <si>
    <t>clothing_yoy_pct_change</t>
  </si>
  <si>
    <t>department_store_sales</t>
  </si>
  <si>
    <t>dept_store_mom_pct_change</t>
  </si>
  <si>
    <t>dept_store_yoy_pct_change</t>
  </si>
  <si>
    <t>food_service_sales</t>
  </si>
  <si>
    <t>food_service_mom_pct_change</t>
  </si>
  <si>
    <t>food_service_yoy_pct_change</t>
  </si>
  <si>
    <t>Department Store Sales</t>
  </si>
  <si>
    <t>Food Service Sales</t>
  </si>
  <si>
    <t>Clothing &amp; Accessories Sales</t>
  </si>
  <si>
    <t>Year</t>
  </si>
  <si>
    <t>Yearly Retail Sales by Category (1993-2024)</t>
  </si>
  <si>
    <t>Clothing &amp; Accessories Sales YoY % Change</t>
  </si>
  <si>
    <t>Department Store Sales YoY % Change</t>
  </si>
  <si>
    <t>Food Service Sales YoY % Change</t>
  </si>
  <si>
    <t>YoY % Change in Retail Sales by Category (1993–2024)</t>
  </si>
  <si>
    <t>period</t>
  </si>
  <si>
    <t>01-1993</t>
  </si>
  <si>
    <t>02-1993</t>
  </si>
  <si>
    <t>03-1993</t>
  </si>
  <si>
    <t>04-1993</t>
  </si>
  <si>
    <t>05-1993</t>
  </si>
  <si>
    <t>06-1993</t>
  </si>
  <si>
    <t>07-1993</t>
  </si>
  <si>
    <t>08-1993</t>
  </si>
  <si>
    <t>09-1993</t>
  </si>
  <si>
    <t>10-1993</t>
  </si>
  <si>
    <t>11-1993</t>
  </si>
  <si>
    <t>12-1993</t>
  </si>
  <si>
    <t>01-1994</t>
  </si>
  <si>
    <t>02-1994</t>
  </si>
  <si>
    <t>03-1994</t>
  </si>
  <si>
    <t>04-1994</t>
  </si>
  <si>
    <t>05-1994</t>
  </si>
  <si>
    <t>06-1994</t>
  </si>
  <si>
    <t>07-1994</t>
  </si>
  <si>
    <t>08-1994</t>
  </si>
  <si>
    <t>09-1994</t>
  </si>
  <si>
    <t>10-1994</t>
  </si>
  <si>
    <t>11-1994</t>
  </si>
  <si>
    <t>12-1994</t>
  </si>
  <si>
    <t>01-1995</t>
  </si>
  <si>
    <t>02-1995</t>
  </si>
  <si>
    <t>03-1995</t>
  </si>
  <si>
    <t>04-1995</t>
  </si>
  <si>
    <t>05-1995</t>
  </si>
  <si>
    <t>06-1995</t>
  </si>
  <si>
    <t>07-1995</t>
  </si>
  <si>
    <t>08-1995</t>
  </si>
  <si>
    <t>09-1995</t>
  </si>
  <si>
    <t>10-1995</t>
  </si>
  <si>
    <t>11-1995</t>
  </si>
  <si>
    <t>12-1995</t>
  </si>
  <si>
    <t>01-1996</t>
  </si>
  <si>
    <t>02-1996</t>
  </si>
  <si>
    <t>03-1996</t>
  </si>
  <si>
    <t>04-1996</t>
  </si>
  <si>
    <t>05-1996</t>
  </si>
  <si>
    <t>06-1996</t>
  </si>
  <si>
    <t>07-1996</t>
  </si>
  <si>
    <t>08-1996</t>
  </si>
  <si>
    <t>09-1996</t>
  </si>
  <si>
    <t>10-1996</t>
  </si>
  <si>
    <t>11-1996</t>
  </si>
  <si>
    <t>12-1996</t>
  </si>
  <si>
    <t>01-1997</t>
  </si>
  <si>
    <t>02-1997</t>
  </si>
  <si>
    <t>03-1997</t>
  </si>
  <si>
    <t>04-1997</t>
  </si>
  <si>
    <t>05-1997</t>
  </si>
  <si>
    <t>06-1997</t>
  </si>
  <si>
    <t>07-1997</t>
  </si>
  <si>
    <t>08-1997</t>
  </si>
  <si>
    <t>09-1997</t>
  </si>
  <si>
    <t>10-1997</t>
  </si>
  <si>
    <t>11-1997</t>
  </si>
  <si>
    <t>12-1997</t>
  </si>
  <si>
    <t>01-1998</t>
  </si>
  <si>
    <t>02-1998</t>
  </si>
  <si>
    <t>03-1998</t>
  </si>
  <si>
    <t>04-1998</t>
  </si>
  <si>
    <t>05-1998</t>
  </si>
  <si>
    <t>06-1998</t>
  </si>
  <si>
    <t>07-1998</t>
  </si>
  <si>
    <t>08-1998</t>
  </si>
  <si>
    <t>09-1998</t>
  </si>
  <si>
    <t>10-1998</t>
  </si>
  <si>
    <t>11-1998</t>
  </si>
  <si>
    <t>12-1998</t>
  </si>
  <si>
    <t>01-1999</t>
  </si>
  <si>
    <t>02-1999</t>
  </si>
  <si>
    <t>03-1999</t>
  </si>
  <si>
    <t>04-1999</t>
  </si>
  <si>
    <t>05-1999</t>
  </si>
  <si>
    <t>06-1999</t>
  </si>
  <si>
    <t>07-1999</t>
  </si>
  <si>
    <t>08-1999</t>
  </si>
  <si>
    <t>09-1999</t>
  </si>
  <si>
    <t>10-1999</t>
  </si>
  <si>
    <t>11-1999</t>
  </si>
  <si>
    <t>12-1999</t>
  </si>
  <si>
    <t>01-2000</t>
  </si>
  <si>
    <t>02-2000</t>
  </si>
  <si>
    <t>03-2000</t>
  </si>
  <si>
    <t>04-2000</t>
  </si>
  <si>
    <t>05-2000</t>
  </si>
  <si>
    <t>06-2000</t>
  </si>
  <si>
    <t>07-2000</t>
  </si>
  <si>
    <t>08-2000</t>
  </si>
  <si>
    <t>09-2000</t>
  </si>
  <si>
    <t>10-2000</t>
  </si>
  <si>
    <t>11-2000</t>
  </si>
  <si>
    <t>12-2000</t>
  </si>
  <si>
    <t>01-2001</t>
  </si>
  <si>
    <t>02-2001</t>
  </si>
  <si>
    <t>03-2001</t>
  </si>
  <si>
    <t>04-2001</t>
  </si>
  <si>
    <t>05-2001</t>
  </si>
  <si>
    <t>06-2001</t>
  </si>
  <si>
    <t>07-2001</t>
  </si>
  <si>
    <t>08-2001</t>
  </si>
  <si>
    <t>09-2001</t>
  </si>
  <si>
    <t>10-2001</t>
  </si>
  <si>
    <t>11-2001</t>
  </si>
  <si>
    <t>12-2001</t>
  </si>
  <si>
    <t>01-2002</t>
  </si>
  <si>
    <t>02-2002</t>
  </si>
  <si>
    <t>03-2002</t>
  </si>
  <si>
    <t>04-2002</t>
  </si>
  <si>
    <t>05-2002</t>
  </si>
  <si>
    <t>06-2002</t>
  </si>
  <si>
    <t>07-2002</t>
  </si>
  <si>
    <t>08-2002</t>
  </si>
  <si>
    <t>09-2002</t>
  </si>
  <si>
    <t>10-2002</t>
  </si>
  <si>
    <t>11-2002</t>
  </si>
  <si>
    <t>12-2002</t>
  </si>
  <si>
    <t>01-2003</t>
  </si>
  <si>
    <t>02-2003</t>
  </si>
  <si>
    <t>03-2003</t>
  </si>
  <si>
    <t>04-2003</t>
  </si>
  <si>
    <t>05-2003</t>
  </si>
  <si>
    <t>06-2003</t>
  </si>
  <si>
    <t>07-2003</t>
  </si>
  <si>
    <t>08-2003</t>
  </si>
  <si>
    <t>09-2003</t>
  </si>
  <si>
    <t>10-2003</t>
  </si>
  <si>
    <t>11-2003</t>
  </si>
  <si>
    <t>12-2003</t>
  </si>
  <si>
    <t>01-2004</t>
  </si>
  <si>
    <t>02-2004</t>
  </si>
  <si>
    <t>03-2004</t>
  </si>
  <si>
    <t>04-2004</t>
  </si>
  <si>
    <t>05-2004</t>
  </si>
  <si>
    <t>06-2004</t>
  </si>
  <si>
    <t>07-2004</t>
  </si>
  <si>
    <t>08-2004</t>
  </si>
  <si>
    <t>09-2004</t>
  </si>
  <si>
    <t>10-2004</t>
  </si>
  <si>
    <t>11-2004</t>
  </si>
  <si>
    <t>12-2004</t>
  </si>
  <si>
    <t>01-2005</t>
  </si>
  <si>
    <t>02-2005</t>
  </si>
  <si>
    <t>03-2005</t>
  </si>
  <si>
    <t>04-2005</t>
  </si>
  <si>
    <t>05-2005</t>
  </si>
  <si>
    <t>06-2005</t>
  </si>
  <si>
    <t>07-2005</t>
  </si>
  <si>
    <t>08-2005</t>
  </si>
  <si>
    <t>09-2005</t>
  </si>
  <si>
    <t>10-2005</t>
  </si>
  <si>
    <t>11-2005</t>
  </si>
  <si>
    <t>12-2005</t>
  </si>
  <si>
    <t>01-2006</t>
  </si>
  <si>
    <t>02-2006</t>
  </si>
  <si>
    <t>03-2006</t>
  </si>
  <si>
    <t>04-2006</t>
  </si>
  <si>
    <t>05-2006</t>
  </si>
  <si>
    <t>06-2006</t>
  </si>
  <si>
    <t>07-2006</t>
  </si>
  <si>
    <t>08-2006</t>
  </si>
  <si>
    <t>09-2006</t>
  </si>
  <si>
    <t>10-2006</t>
  </si>
  <si>
    <t>11-2006</t>
  </si>
  <si>
    <t>12-2006</t>
  </si>
  <si>
    <t>01-2007</t>
  </si>
  <si>
    <t>02-2007</t>
  </si>
  <si>
    <t>03-2007</t>
  </si>
  <si>
    <t>04-2007</t>
  </si>
  <si>
    <t>05-2007</t>
  </si>
  <si>
    <t>06-2007</t>
  </si>
  <si>
    <t>07-2007</t>
  </si>
  <si>
    <t>08-2007</t>
  </si>
  <si>
    <t>09-2007</t>
  </si>
  <si>
    <t>10-2007</t>
  </si>
  <si>
    <t>11-2007</t>
  </si>
  <si>
    <t>12-2007</t>
  </si>
  <si>
    <t>01-2008</t>
  </si>
  <si>
    <t>02-2008</t>
  </si>
  <si>
    <t>03-2008</t>
  </si>
  <si>
    <t>04-2008</t>
  </si>
  <si>
    <t>05-2008</t>
  </si>
  <si>
    <t>06-2008</t>
  </si>
  <si>
    <t>07-2008</t>
  </si>
  <si>
    <t>08-2008</t>
  </si>
  <si>
    <t>09-2008</t>
  </si>
  <si>
    <t>10-2008</t>
  </si>
  <si>
    <t>11-2008</t>
  </si>
  <si>
    <t>12-2008</t>
  </si>
  <si>
    <t>01-2009</t>
  </si>
  <si>
    <t>02-2009</t>
  </si>
  <si>
    <t>03-2009</t>
  </si>
  <si>
    <t>04-2009</t>
  </si>
  <si>
    <t>05-2009</t>
  </si>
  <si>
    <t>06-2009</t>
  </si>
  <si>
    <t>07-2009</t>
  </si>
  <si>
    <t>08-2009</t>
  </si>
  <si>
    <t>09-2009</t>
  </si>
  <si>
    <t>10-2009</t>
  </si>
  <si>
    <t>11-2009</t>
  </si>
  <si>
    <t>12-2009</t>
  </si>
  <si>
    <t>01-2010</t>
  </si>
  <si>
    <t>02-2010</t>
  </si>
  <si>
    <t>03-2010</t>
  </si>
  <si>
    <t>04-2010</t>
  </si>
  <si>
    <t>05-2010</t>
  </si>
  <si>
    <t>06-2010</t>
  </si>
  <si>
    <t>07-2010</t>
  </si>
  <si>
    <t>08-2010</t>
  </si>
  <si>
    <t>09-2010</t>
  </si>
  <si>
    <t>10-2010</t>
  </si>
  <si>
    <t>11-2010</t>
  </si>
  <si>
    <t>12-2010</t>
  </si>
  <si>
    <t>01-2011</t>
  </si>
  <si>
    <t>02-2011</t>
  </si>
  <si>
    <t>03-2011</t>
  </si>
  <si>
    <t>04-2011</t>
  </si>
  <si>
    <t>05-2011</t>
  </si>
  <si>
    <t>06-2011</t>
  </si>
  <si>
    <t>07-2011</t>
  </si>
  <si>
    <t>08-2011</t>
  </si>
  <si>
    <t>09-2011</t>
  </si>
  <si>
    <t>10-2011</t>
  </si>
  <si>
    <t>11-2011</t>
  </si>
  <si>
    <t>12-2011</t>
  </si>
  <si>
    <t>01-2012</t>
  </si>
  <si>
    <t>02-2012</t>
  </si>
  <si>
    <t>03-2012</t>
  </si>
  <si>
    <t>04-2012</t>
  </si>
  <si>
    <t>05-2012</t>
  </si>
  <si>
    <t>06-2012</t>
  </si>
  <si>
    <t>07-2012</t>
  </si>
  <si>
    <t>08-2012</t>
  </si>
  <si>
    <t>09-2012</t>
  </si>
  <si>
    <t>10-2012</t>
  </si>
  <si>
    <t>11-2012</t>
  </si>
  <si>
    <t>12-2012</t>
  </si>
  <si>
    <t>01-2013</t>
  </si>
  <si>
    <t>02-2013</t>
  </si>
  <si>
    <t>03-2013</t>
  </si>
  <si>
    <t>04-2013</t>
  </si>
  <si>
    <t>05-2013</t>
  </si>
  <si>
    <t>06-2013</t>
  </si>
  <si>
    <t>07-2013</t>
  </si>
  <si>
    <t>08-2013</t>
  </si>
  <si>
    <t>09-2013</t>
  </si>
  <si>
    <t>10-2013</t>
  </si>
  <si>
    <t>11-2013</t>
  </si>
  <si>
    <t>12-2013</t>
  </si>
  <si>
    <t>01-2014</t>
  </si>
  <si>
    <t>02-2014</t>
  </si>
  <si>
    <t>03-2014</t>
  </si>
  <si>
    <t>04-2014</t>
  </si>
  <si>
    <t>05-2014</t>
  </si>
  <si>
    <t>06-2014</t>
  </si>
  <si>
    <t>07-2014</t>
  </si>
  <si>
    <t>08-2014</t>
  </si>
  <si>
    <t>09-2014</t>
  </si>
  <si>
    <t>10-2014</t>
  </si>
  <si>
    <t>11-2014</t>
  </si>
  <si>
    <t>12-2014</t>
  </si>
  <si>
    <t>01-2015</t>
  </si>
  <si>
    <t>02-2015</t>
  </si>
  <si>
    <t>03-2015</t>
  </si>
  <si>
    <t>04-2015</t>
  </si>
  <si>
    <t>05-2015</t>
  </si>
  <si>
    <t>06-2015</t>
  </si>
  <si>
    <t>07-2015</t>
  </si>
  <si>
    <t>08-2015</t>
  </si>
  <si>
    <t>09-2015</t>
  </si>
  <si>
    <t>10-2015</t>
  </si>
  <si>
    <t>11-2015</t>
  </si>
  <si>
    <t>12-2015</t>
  </si>
  <si>
    <t>01-2016</t>
  </si>
  <si>
    <t>02-2016</t>
  </si>
  <si>
    <t>03-2016</t>
  </si>
  <si>
    <t>04-2016</t>
  </si>
  <si>
    <t>05-2016</t>
  </si>
  <si>
    <t>06-2016</t>
  </si>
  <si>
    <t>07-2016</t>
  </si>
  <si>
    <t>08-2016</t>
  </si>
  <si>
    <t>09-2016</t>
  </si>
  <si>
    <t>10-2016</t>
  </si>
  <si>
    <t>11-2016</t>
  </si>
  <si>
    <t>12-2016</t>
  </si>
  <si>
    <t>01-2017</t>
  </si>
  <si>
    <t>02-2017</t>
  </si>
  <si>
    <t>03-2017</t>
  </si>
  <si>
    <t>04-2017</t>
  </si>
  <si>
    <t>05-2017</t>
  </si>
  <si>
    <t>06-2017</t>
  </si>
  <si>
    <t>07-2017</t>
  </si>
  <si>
    <t>08-2017</t>
  </si>
  <si>
    <t>09-2017</t>
  </si>
  <si>
    <t>10-2017</t>
  </si>
  <si>
    <t>11-2017</t>
  </si>
  <si>
    <t>12-2017</t>
  </si>
  <si>
    <t>01-2018</t>
  </si>
  <si>
    <t>02-2018</t>
  </si>
  <si>
    <t>03-2018</t>
  </si>
  <si>
    <t>04-2018</t>
  </si>
  <si>
    <t>05-2018</t>
  </si>
  <si>
    <t>06-2018</t>
  </si>
  <si>
    <t>07-2018</t>
  </si>
  <si>
    <t>08-2018</t>
  </si>
  <si>
    <t>09-2018</t>
  </si>
  <si>
    <t>10-2018</t>
  </si>
  <si>
    <t>11-2018</t>
  </si>
  <si>
    <t>12-2018</t>
  </si>
  <si>
    <t>01-2019</t>
  </si>
  <si>
    <t>02-2019</t>
  </si>
  <si>
    <t>03-2019</t>
  </si>
  <si>
    <t>04-2019</t>
  </si>
  <si>
    <t>05-2019</t>
  </si>
  <si>
    <t>06-2019</t>
  </si>
  <si>
    <t>07-2019</t>
  </si>
  <si>
    <t>08-2019</t>
  </si>
  <si>
    <t>09-2019</t>
  </si>
  <si>
    <t>10-2019</t>
  </si>
  <si>
    <t>11-2019</t>
  </si>
  <si>
    <t>12-2019</t>
  </si>
  <si>
    <t>01-2020</t>
  </si>
  <si>
    <t>02-2020</t>
  </si>
  <si>
    <t>03-2020</t>
  </si>
  <si>
    <t>04-2020</t>
  </si>
  <si>
    <t>05-2020</t>
  </si>
  <si>
    <t>06-2020</t>
  </si>
  <si>
    <t>07-2020</t>
  </si>
  <si>
    <t>08-2020</t>
  </si>
  <si>
    <t>09-2020</t>
  </si>
  <si>
    <t>10-2020</t>
  </si>
  <si>
    <t>11-2020</t>
  </si>
  <si>
    <t>12-2020</t>
  </si>
  <si>
    <t>01-2021</t>
  </si>
  <si>
    <t>02-2021</t>
  </si>
  <si>
    <t>03-2021</t>
  </si>
  <si>
    <t>04-2021</t>
  </si>
  <si>
    <t>05-2021</t>
  </si>
  <si>
    <t>06-2021</t>
  </si>
  <si>
    <t>07-2021</t>
  </si>
  <si>
    <t>08-2021</t>
  </si>
  <si>
    <t>09-2021</t>
  </si>
  <si>
    <t>10-2021</t>
  </si>
  <si>
    <t>11-2021</t>
  </si>
  <si>
    <t>12-2021</t>
  </si>
  <si>
    <t>01-2022</t>
  </si>
  <si>
    <t>02-2022</t>
  </si>
  <si>
    <t>03-2022</t>
  </si>
  <si>
    <t>04-2022</t>
  </si>
  <si>
    <t>05-2022</t>
  </si>
  <si>
    <t>06-2022</t>
  </si>
  <si>
    <t>07-2022</t>
  </si>
  <si>
    <t>08-2022</t>
  </si>
  <si>
    <t>09-2022</t>
  </si>
  <si>
    <t>10-2022</t>
  </si>
  <si>
    <t>11-2022</t>
  </si>
  <si>
    <t>12-2022</t>
  </si>
  <si>
    <t>01-2023</t>
  </si>
  <si>
    <t>02-2023</t>
  </si>
  <si>
    <t>03-2023</t>
  </si>
  <si>
    <t>04-2023</t>
  </si>
  <si>
    <t>05-2023</t>
  </si>
  <si>
    <t>06-2023</t>
  </si>
  <si>
    <t>07-2023</t>
  </si>
  <si>
    <t>08-2023</t>
  </si>
  <si>
    <t>09-2023</t>
  </si>
  <si>
    <t>10-2023</t>
  </si>
  <si>
    <t>11-2023</t>
  </si>
  <si>
    <t>12-2023</t>
  </si>
  <si>
    <t>01-2024</t>
  </si>
  <si>
    <t>02-2024</t>
  </si>
  <si>
    <t>03-2024</t>
  </si>
  <si>
    <t>04-2024</t>
  </si>
  <si>
    <t>05-2024</t>
  </si>
  <si>
    <t>06-2024</t>
  </si>
  <si>
    <t>07-2024</t>
  </si>
  <si>
    <t>08-2024</t>
  </si>
  <si>
    <t>09-2024</t>
  </si>
  <si>
    <t>10-2024</t>
  </si>
  <si>
    <t>11-2024</t>
  </si>
  <si>
    <t>12-2024</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</si>
  <si>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</si>
  <si>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</si>
  <si>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</si>
  <si>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</si>
  <si>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</si>
  <si>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</si>
  <si>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</si>
  <si>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</si>
  <si>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</si>
  <si>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</si>
  <si>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</si>
  <si>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</si>
  <si>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</si>
  <si>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</si>
  <si>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</si>
  <si>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</si>
  <si>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</si>
  <si>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</si>
  <si>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</si>
  <si>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</si>
  <si>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</si>
  <si>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</si>
  <si>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</si>
  <si>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</si>
  <si>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</si>
  <si>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</si>
  <si>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clothing_and_accessories_sales</t>
  </si>
  <si>
    <t>Residuals</t>
  </si>
  <si>
    <t>id</t>
  </si>
  <si>
    <t>Dependent Variable</t>
  </si>
  <si>
    <t>Independent Variable 1</t>
  </si>
  <si>
    <t>Independent Variable 2</t>
  </si>
  <si>
    <t>Data Used for Regression (1993-2024)</t>
  </si>
  <si>
    <t>04-2025</t>
  </si>
  <si>
    <t>05-2025</t>
  </si>
  <si>
    <t>06-2025</t>
  </si>
  <si>
    <t>07-2025</t>
  </si>
  <si>
    <t>08-2025</t>
  </si>
  <si>
    <t>09-2025</t>
  </si>
  <si>
    <t>10-2025</t>
  </si>
  <si>
    <t>11-2025</t>
  </si>
  <si>
    <t>04-2026</t>
  </si>
  <si>
    <t>01-2025</t>
  </si>
  <si>
    <t>02-2025</t>
  </si>
  <si>
    <t>03-2025</t>
  </si>
  <si>
    <t>Forecast(clothing_and_accessories_sales)</t>
  </si>
  <si>
    <t>12-2025</t>
  </si>
  <si>
    <t>01-2026</t>
  </si>
  <si>
    <t>02-2026</t>
  </si>
  <si>
    <t>03-2026</t>
  </si>
  <si>
    <t>05-2026</t>
  </si>
  <si>
    <t>06-2026</t>
  </si>
  <si>
    <t>07-2026</t>
  </si>
  <si>
    <t>08-2026</t>
  </si>
  <si>
    <t>09-2026</t>
  </si>
  <si>
    <t>10-2026</t>
  </si>
  <si>
    <t>11-2026</t>
  </si>
  <si>
    <t>12-2026</t>
  </si>
  <si>
    <t>MAPE</t>
  </si>
  <si>
    <t>RMSE</t>
  </si>
  <si>
    <t>MAD</t>
  </si>
  <si>
    <t>2025 Holdout Data</t>
  </si>
  <si>
    <t>2025 Forecast Results</t>
  </si>
  <si>
    <t>Data Including COVID Impact</t>
  </si>
  <si>
    <t>Data With COVID Months Smoothed</t>
  </si>
  <si>
    <t>Lower Confidence Bound</t>
  </si>
  <si>
    <t>Upper Confidence Bound</t>
  </si>
  <si>
    <t>(Forecast Output Below)</t>
  </si>
  <si>
    <t>COVID Smoothed Data</t>
  </si>
  <si>
    <t>Data with COVID Months Smoothed</t>
  </si>
  <si>
    <t>Forecast(department_store_sales)</t>
  </si>
  <si>
    <t>Forecast(food_service_sales)</t>
  </si>
  <si>
    <t>Timeline</t>
  </si>
  <si>
    <t>Forecast(total_retail_and_food_service_sales)</t>
  </si>
  <si>
    <t>Category</t>
  </si>
  <si>
    <t>Food Service</t>
  </si>
  <si>
    <t>COVID Smoothed</t>
  </si>
  <si>
    <t>Mean Abs Deviation (MAD)</t>
  </si>
  <si>
    <t>Root Mean Square Error (RMSE)</t>
  </si>
  <si>
    <t>Forecast Summary</t>
  </si>
  <si>
    <t>Category-Level Sales Forecasts: Original vs COVID-Smoothed Data</t>
  </si>
  <si>
    <t>Month</t>
  </si>
  <si>
    <t>Regression Residual Outliers</t>
  </si>
  <si>
    <t>Clothing</t>
  </si>
  <si>
    <t>Original</t>
  </si>
  <si>
    <t>Sales Forecast</t>
  </si>
  <si>
    <t>Total Retail &amp; Food Service</t>
  </si>
  <si>
    <t>Clothing &amp; Accessories</t>
  </si>
  <si>
    <t>Department Store</t>
  </si>
  <si>
    <t>Downside impact</t>
  </si>
  <si>
    <t>Upside impact</t>
  </si>
  <si>
    <r>
      <t xml:space="preserve">Baseline forecast total
</t>
    </r>
    <r>
      <rPr>
        <b/>
        <sz val="9"/>
        <color theme="0"/>
        <rFont val="Aptos Narrow"/>
        <family val="2"/>
        <scheme val="minor"/>
      </rPr>
      <t>(Sep-2025 to Dec-2026)</t>
    </r>
  </si>
  <si>
    <r>
      <t xml:space="preserve">Lower forecast total
</t>
    </r>
    <r>
      <rPr>
        <b/>
        <sz val="9"/>
        <color theme="0"/>
        <rFont val="Aptos Narrow"/>
        <family val="2"/>
        <scheme val="minor"/>
      </rPr>
      <t>(confidence bound)</t>
    </r>
  </si>
  <si>
    <r>
      <t xml:space="preserve">Upper forecast total
</t>
    </r>
    <r>
      <rPr>
        <b/>
        <sz val="9"/>
        <color theme="0"/>
        <rFont val="Aptos Narrow"/>
        <family val="2"/>
        <scheme val="minor"/>
      </rPr>
      <t>(confidence bound)</t>
    </r>
  </si>
  <si>
    <t>Summary Table</t>
  </si>
  <si>
    <t>Shock-adjusted forecast total</t>
  </si>
  <si>
    <r>
      <t xml:space="preserve">Shock impact
</t>
    </r>
    <r>
      <rPr>
        <b/>
        <sz val="9"/>
        <color theme="0"/>
        <rFont val="Aptos Narrow"/>
        <family val="2"/>
        <scheme val="minor"/>
      </rPr>
      <t>(vs baseline)</t>
    </r>
  </si>
  <si>
    <r>
      <t xml:space="preserve">Percent impact
</t>
    </r>
    <r>
      <rPr>
        <b/>
        <sz val="9"/>
        <color theme="0"/>
        <rFont val="Aptos Narrow"/>
        <family val="2"/>
        <scheme val="minor"/>
      </rPr>
      <t>(shock)</t>
    </r>
  </si>
  <si>
    <r>
      <t xml:space="preserve">Forecast version 
</t>
    </r>
    <r>
      <rPr>
        <b/>
        <sz val="9"/>
        <color theme="0"/>
        <rFont val="Aptos Narrow"/>
        <family val="2"/>
        <scheme val="minor"/>
      </rPr>
      <t>(Original vs COVID‑Smoothed)</t>
    </r>
  </si>
  <si>
    <t>Forecast Version</t>
  </si>
  <si>
    <t>Shock %</t>
  </si>
  <si>
    <t>Impact Table</t>
  </si>
  <si>
    <t>Forecasted Sales Under Supply/Demand Constraints</t>
  </si>
  <si>
    <t>Mean Abs. Percentage Error (MAPE) (%)</t>
  </si>
  <si>
    <t>total_retail_12mo_volatility</t>
  </si>
  <si>
    <t>clothing_12mo_volatility</t>
  </si>
  <si>
    <t>dept_store_12mo_volatility</t>
  </si>
  <si>
    <t>food_service_12mo_volatility</t>
  </si>
  <si>
    <t>total_retail_volatility_index</t>
  </si>
  <si>
    <t>clothing_volatility_index</t>
  </si>
  <si>
    <t>dept_store_volatility_index</t>
  </si>
  <si>
    <t>food_service_volatility_index</t>
  </si>
  <si>
    <t>Total Retail baseline (2010–2019)</t>
  </si>
  <si>
    <t>Clothing baseline (2010–2019)</t>
  </si>
  <si>
    <t>Dept Store baseline (2010–2019)</t>
  </si>
  <si>
    <t>Food Service baseline (2010–2019)</t>
  </si>
  <si>
    <t>Log(total_retail_volatility_index)</t>
  </si>
  <si>
    <t>Log(clothing_volatility_index)</t>
  </si>
  <si>
    <t>Log(dept_store_volatility_index)</t>
  </si>
  <si>
    <t>Log(food_service_volatility_index)</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</si>
  <si>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</si>
  <si>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</si>
  <si>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</si>
  <si>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</si>
  <si>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</si>
  <si>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</si>
  <si>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</si>
  <si>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</si>
  <si>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</si>
  <si>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</si>
  <si>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</si>
  <si>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</si>
  <si>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</si>
  <si>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</si>
  <si>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</si>
  <si>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</si>
  <si>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</si>
  <si>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</si>
  <si>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</si>
  <si>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</si>
  <si>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</si>
  <si>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</si>
  <si>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</si>
  <si>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</si>
  <si>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</si>
  <si>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</si>
  <si>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</si>
  <si>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</si>
  <si>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</si>
  <si>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</si>
  <si>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</si>
  <si>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</si>
  <si>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Total Retail &amp; Food Service Sales</t>
  </si>
  <si>
    <t>Forecast Accuracy Summary Table</t>
  </si>
  <si>
    <t>Department Stores</t>
  </si>
  <si>
    <t>total_retail_3mo_volatility</t>
  </si>
  <si>
    <t>clothing_3mo_volatility</t>
  </si>
  <si>
    <t>dept_store_3mo_volatility</t>
  </si>
  <si>
    <t>food_service_3mo_volatility</t>
  </si>
  <si>
    <t>12-Month Volatility Index by Category</t>
  </si>
  <si>
    <t>3-Month Volatility Index by Category</t>
  </si>
  <si>
    <t>(Normalized to 2010–2019 Baseline = 1.0)</t>
  </si>
  <si>
    <t>Supply/Demand Reduction:</t>
  </si>
  <si>
    <t>Baseline Forecast</t>
  </si>
  <si>
    <t>Shock-Adjusted Forecast</t>
  </si>
  <si>
    <t>Regression Analysis – Clothing &amp; Accessories as Dependent Variable</t>
  </si>
  <si>
    <t>Sales Trends and Category Comparison (Pivot Analysis)</t>
  </si>
  <si>
    <t>Yearly Retail Sales by Category, Including Total (1993-2024)</t>
  </si>
  <si>
    <t>Sheet Name</t>
  </si>
  <si>
    <t>Purpose</t>
  </si>
  <si>
    <t>Sales_By_Category_Charts</t>
  </si>
  <si>
    <t>Pivot-based charts and tables showing long-term retail sales trends by category (seasonally adjusted).</t>
  </si>
  <si>
    <t>Forecast_Summary</t>
  </si>
  <si>
    <t>Forecast accuracy metrics (MAPE, RMSE, MAD) and comparative charts for Original vs. COVID-Smoothed models.</t>
  </si>
  <si>
    <t>12_Month_Volatility_Index</t>
  </si>
  <si>
    <t>Long-term volatility trends normalized to a 2010–2019 baseline, showing persistent disruptions.</t>
  </si>
  <si>
    <t>3_Month_Volatility_Index</t>
  </si>
  <si>
    <t>Short-term volatility measure highlighting sharp pandemic-era spikes and quick normalization.</t>
  </si>
  <si>
    <t>Scenario_Supply_Constraint</t>
  </si>
  <si>
    <t>Interactive calculator modeling 0–35% supply/demand reductions and visualizing shock impacts.</t>
  </si>
  <si>
    <t>Data_Source</t>
  </si>
  <si>
    <t>Cleaned, merged data from the U.S. Census MRTS via FRED (seasonally adjusted). Used as the foundation for all analyses.</t>
  </si>
  <si>
    <t>(Hidden forecast sheets)</t>
  </si>
  <si>
    <t>Usage Notes</t>
  </si>
  <si>
    <r>
      <t xml:space="preserve">All values are </t>
    </r>
    <r>
      <rPr>
        <b/>
        <sz val="11"/>
        <color theme="1"/>
        <rFont val="Aptos Narrow"/>
        <family val="2"/>
        <scheme val="minor"/>
      </rPr>
      <t>seasonally adjusted</t>
    </r>
    <r>
      <rPr>
        <sz val="11"/>
        <color theme="1"/>
        <rFont val="Aptos Narrow"/>
        <family val="2"/>
        <scheme val="minor"/>
      </rPr>
      <t xml:space="preserve"> and expressed in </t>
    </r>
    <r>
      <rPr>
        <b/>
        <sz val="11"/>
        <color theme="1"/>
        <rFont val="Aptos Narrow"/>
        <family val="2"/>
        <scheme val="minor"/>
      </rPr>
      <t>USD millions</t>
    </r>
    <r>
      <rPr>
        <sz val="11"/>
        <color theme="1"/>
        <rFont val="Aptos Narrow"/>
        <family val="2"/>
        <scheme val="minor"/>
      </rPr>
      <t>.</t>
    </r>
  </si>
  <si>
    <r>
      <t xml:space="preserve">Forecasts extend from </t>
    </r>
    <r>
      <rPr>
        <b/>
        <sz val="11"/>
        <color theme="1"/>
        <rFont val="Aptos Narrow"/>
        <family val="2"/>
        <scheme val="minor"/>
      </rPr>
      <t>Sep 2025 to Dec 2026</t>
    </r>
    <r>
      <rPr>
        <sz val="11"/>
        <color theme="1"/>
        <rFont val="Aptos Narrow"/>
        <family val="2"/>
        <scheme val="minor"/>
      </rPr>
      <t xml:space="preserve"> using Excel’s ETS smoothing algorithm.</t>
    </r>
  </si>
  <si>
    <r>
      <t xml:space="preserve">Confidence intervals represent </t>
    </r>
    <r>
      <rPr>
        <b/>
        <sz val="11"/>
        <color theme="1"/>
        <rFont val="Aptos Narrow"/>
        <family val="2"/>
        <scheme val="minor"/>
      </rPr>
      <t>95% bounds</t>
    </r>
    <r>
      <rPr>
        <sz val="11"/>
        <color theme="1"/>
        <rFont val="Aptos Narrow"/>
        <family val="2"/>
        <scheme val="minor"/>
      </rPr>
      <t xml:space="preserve"> from Excel’s forecast model.</t>
    </r>
  </si>
  <si>
    <t>Hidden sheets can be revealed if detailed forecast data is required for validation.</t>
  </si>
  <si>
    <t>Workbook Overview</t>
  </si>
  <si>
    <r>
      <t xml:space="preserve">This workbook accompanies the report </t>
    </r>
    <r>
      <rPr>
        <i/>
        <sz val="11"/>
        <color rgb="FF000000"/>
        <rFont val="Aptos Narrow"/>
        <family val="2"/>
        <scheme val="minor"/>
      </rPr>
      <t>“Industry-Level Forecasting and Volatility Analysis.”</t>
    </r>
  </si>
  <si>
    <t>Each sheet reflects a distinct stage of analysis, from exploration to scenario modeling.</t>
  </si>
  <si>
    <t>Sheet Descriptions</t>
  </si>
  <si>
    <t>Regression output analyzing relationships between categories, with residual plot for model fit.</t>
  </si>
  <si>
    <t>Contain auto-generated forecast outputs used for chart links, along with intermediate MAPE, RMSE, and MAD calculations for each model. These are retained to verify the accuracy metrics reported in the Forecast Summary and ensure full reproducibility of results.</t>
  </si>
  <si>
    <r>
      <t xml:space="preserve">It contains supporting data, models, and visuals developed for </t>
    </r>
    <r>
      <rPr>
        <i/>
        <sz val="11"/>
        <color rgb="FF000000"/>
        <rFont val="Aptos Narrow"/>
        <family val="2"/>
        <scheme val="minor"/>
      </rPr>
      <t>Nationwide Apparel Retailer Inc.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</si>
</sst>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0.0000"/>
    <numFmt numFmtId="167" formatCode="0.0%"/>
    <numFmt numFmtId="168" formatCode="0.000"/>
  </numFmts>
  <fonts count="31"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b/>
      <sz val="14"/>
      <color rgb="FF595959"/>
      <name val="Aptos Narrow"/>
      <family val="2"/>
      <scheme val="minor"/>
    </font>
    <font>
      <i/>
      <sz val="11"/>
      <color theme="1"/>
      <name val="Aptos Narrow"/>
      <family val="2"/>
      <scheme val="minor"/>
    </font>
    <font>
      <b/>
      <sz val="14"/>
      <color theme="1"/>
      <name val="Aptos Narrow"/>
      <family val="2"/>
      <scheme val="minor"/>
    </font>
    <font>
      <sz val="8"/>
      <name val="Aptos Narrow"/>
      <family val="2"/>
      <scheme val="minor"/>
    </font>
    <font>
      <sz val="11"/>
      <color rgb="FFC00000"/>
      <name val="Aptos Narrow"/>
      <family val="2"/>
      <scheme val="minor"/>
    </font>
    <font>
      <b/>
      <sz val="14"/>
      <color rgb="FF00B050"/>
      <name val="Aptos Narrow"/>
      <family val="2"/>
      <scheme val="minor"/>
    </font>
    <font>
      <b/>
      <sz val="11"/>
      <color rgb="FFC00000"/>
      <name val="Aptos Narrow"/>
      <family val="2"/>
      <scheme val="minor"/>
    </font>
    <font>
      <i/>
      <sz val="11"/>
      <color rgb="FFFF0000"/>
      <name val="Aptos Narrow"/>
      <family val="2"/>
      <scheme val="minor"/>
    </font>
    <font>
      <sz val="11"/>
      <color rgb="FF3F3F76"/>
      <name val="Aptos Narrow"/>
      <family val="2"/>
      <scheme val="minor"/>
    </font>
    <font>
      <b/>
      <sz val="12"/>
      <color theme="0"/>
      <name val="Aptos Narrow"/>
      <family val="2"/>
      <scheme val="minor"/>
    </font>
    <font>
      <b/>
      <sz val="12"/>
      <color theme="1"/>
      <name val="Aptos Narrow"/>
      <family val="2"/>
      <scheme val="minor"/>
    </font>
    <font>
      <b/>
      <u/>
      <sz val="18"/>
      <color theme="1"/>
      <name val="Aptos Narrow"/>
      <family val="2"/>
      <scheme val="minor"/>
    </font>
    <font>
      <b/>
      <sz val="14"/>
      <color theme="0"/>
      <name val="Aptos Narrow"/>
      <family val="2"/>
      <scheme val="minor"/>
    </font>
    <font>
      <sz val="11"/>
      <name val="Aptos Narrow"/>
      <family val="2"/>
      <scheme val="minor"/>
    </font>
    <font>
      <b/>
      <sz val="11"/>
      <name val="Aptos Narrow"/>
      <family val="2"/>
      <scheme val="minor"/>
    </font>
    <font>
      <b/>
      <i/>
      <sz val="11"/>
      <color theme="1"/>
      <name val="Aptos Narrow"/>
      <family val="2"/>
      <scheme val="minor"/>
    </font>
    <font>
      <b/>
      <sz val="14"/>
      <name val="Aptos Narrow"/>
      <family val="2"/>
      <scheme val="minor"/>
    </font>
    <font>
      <b/>
      <i/>
      <sz val="12"/>
      <color theme="1"/>
      <name val="Aptos Narrow"/>
      <family val="2"/>
      <scheme val="minor"/>
    </font>
    <font>
      <b/>
      <sz val="14"/>
      <color theme="7" tint="0.59999389629810485"/>
      <name val="Aptos Narrow"/>
      <family val="2"/>
      <scheme val="minor"/>
    </font>
    <font>
      <b/>
      <sz val="14"/>
      <color theme="8" tint="0.59999389629810485"/>
      <name val="Aptos Narrow"/>
      <family val="2"/>
      <scheme val="minor"/>
    </font>
    <font>
      <b/>
      <sz val="14"/>
      <color theme="9" tint="0.59999389629810485"/>
      <name val="Aptos Narrow"/>
      <family val="2"/>
      <scheme val="minor"/>
    </font>
    <font>
      <b/>
      <sz val="14"/>
      <color theme="5" tint="0.59999389629810485"/>
      <name val="Aptos Narrow"/>
      <family val="2"/>
      <scheme val="minor"/>
    </font>
    <font>
      <b/>
      <sz val="9"/>
      <color theme="0"/>
      <name val="Aptos Narrow"/>
      <family val="2"/>
      <scheme val="minor"/>
    </font>
    <font>
      <b/>
      <sz val="12"/>
      <name val="Aptos Narrow"/>
      <family val="2"/>
      <scheme val="minor"/>
    </font>
    <font>
      <i/>
      <sz val="11"/>
      <color rgb="FF000000"/>
      <name val="Aptos Narrow"/>
      <family val="2"/>
      <scheme val="minor"/>
    </font>
    <font>
      <b/>
      <u/>
      <sz val="18"/>
      <color rgb="FF000000"/>
      <name val="Aptos Narrow"/>
      <family val="2"/>
      <scheme val="minor"/>
    </font>
    <font>
      <sz val="11"/>
      <color rgb="FF000000"/>
      <name val="Aptos Narrow"/>
      <family val="2"/>
      <scheme val="minor"/>
    </font>
  </fonts>
  <fills count="17">
    <fill>
      <patternFill patternType="none"/>
    </fill>
    <fill>
      <patternFill patternType="gray125"/>
    </fill>
    <fill>
      <patternFill patternType="solid">
        <fgColor rgb="FFFFFFCC"/>
      </patternFill>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rgb="FFFFCC99"/>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rgb="FFFFFF99"/>
        <bgColor indexed="64"/>
      </patternFill>
    </fill>
    <fill>
      <patternFill patternType="solid">
        <fgColor rgb="FFFFFFCC"/>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1" tint="0.34998626667073579"/>
        <bgColor indexed="64"/>
      </patternFill>
    </fill>
  </fills>
  <borders count="65">
    <border>
      <left/>
      <right/>
      <top/>
      <bottom/>
      <diagonal/>
    </border>
    <border>
      <left style="thin">
        <color rgb="FFB2B2B2"/>
      </left>
      <right style="thin">
        <color rgb="FFB2B2B2"/>
      </right>
      <top style="thin">
        <color rgb="FFB2B2B2"/>
      </top>
      <bottom style="thin">
        <color rgb="FFB2B2B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medium">
        <color indexed="64"/>
      </left>
      <right style="medium">
        <color indexed="64"/>
      </right>
      <top/>
      <bottom style="double">
        <color indexed="64"/>
      </bottom>
      <diagonal/>
    </border>
  </borders>
  <cellStyleXfs count="5">
    <xf numFmtId="0" fontId="0" fillId="0" borderId="0"/>
    <xf numFmtId="0" fontId="1" fillId="2" borderId="1" applyNumberFormat="0" applyFont="0" applyAlignment="0" applyProtection="0"/>
    <xf numFmtId="43" fontId="1" fillId="0" borderId="0" applyFont="0" applyFill="0" applyBorder="0" applyAlignment="0" applyProtection="0"/>
    <xf numFmtId="9" fontId="1" fillId="0" borderId="0" applyFont="0" applyFill="0" applyBorder="0" applyAlignment="0" applyProtection="0"/>
    <xf numFmtId="0" fontId="12" fillId="7" borderId="36" applyNumberFormat="0" applyAlignment="0" applyProtection="0"/>
  </cellStyleXfs>
  <cellXfs count="262">
    <xf numFmtId="0" fontId="0" fillId="0" borderId="0" xfId="0"/>
    <xf numFmtId="14" fontId="0" fillId="0" borderId="0" xfId="0" applyNumberFormat="1"/>
    <xf numFmtId="22" fontId="0" fillId="0" borderId="0" xfId="0" applyNumberFormat="1"/>
    <xf numFmtId="0" fontId="0" fillId="0" borderId="2" xfId="0" applyBorder="1"/>
    <xf numFmtId="0" fontId="0" fillId="0" borderId="3" xfId="0" applyBorder="1"/>
    <xf numFmtId="0" fontId="0" fillId="0" borderId="4" xfId="0" applyBorder="1"/>
    <xf numFmtId="2" fontId="0" fillId="0" borderId="0" xfId="0" applyNumberFormat="1"/>
    <xf numFmtId="1" fontId="0" fillId="0" borderId="0" xfId="0" applyNumberFormat="1"/>
    <xf numFmtId="0" fontId="0" fillId="0" borderId="0" xfId="0" applyFill="1" applyBorder="1" applyAlignment="1"/>
    <xf numFmtId="0" fontId="0" fillId="0" borderId="12" xfId="0" applyFill="1" applyBorder="1" applyAlignment="1"/>
    <xf numFmtId="0" fontId="5" fillId="0" borderId="13" xfId="0" applyFont="1" applyFill="1" applyBorder="1" applyAlignment="1">
      <alignment horizontal="center"/>
    </xf>
    <xf numFmtId="0" fontId="5" fillId="0" borderId="13" xfId="0" applyFont="1" applyFill="1" applyBorder="1" applyAlignment="1">
      <alignment horizontal="centerContinuous"/>
    </xf>
    <xf numFmtId="166" fontId="0" fillId="0" borderId="0" xfId="0" applyNumberFormat="1" applyFill="1" applyBorder="1" applyAlignment="1"/>
    <xf numFmtId="166" fontId="0" fillId="0" borderId="12" xfId="0" applyNumberFormat="1" applyFill="1" applyBorder="1" applyAlignment="1"/>
    <xf numFmtId="0" fontId="0" fillId="2" borderId="1" xfId="1" applyFont="1" applyAlignment="1"/>
    <xf numFmtId="0" fontId="3" fillId="0" borderId="0" xfId="0" applyFont="1"/>
    <xf numFmtId="0" fontId="0" fillId="0" borderId="14" xfId="0" applyBorder="1"/>
    <xf numFmtId="0" fontId="3" fillId="0" borderId="14" xfId="0" applyFont="1" applyBorder="1"/>
    <xf numFmtId="0" fontId="3" fillId="0" borderId="0" xfId="0" applyFont="1" applyBorder="1" applyAlignment="1">
      <alignment horizontal="right"/>
    </xf>
    <xf numFmtId="0" fontId="8" fillId="0" borderId="0" xfId="0" applyFont="1"/>
    <xf numFmtId="164" fontId="2" fillId="3" borderId="0" xfId="0" applyNumberFormat="1" applyFont="1" applyFill="1"/>
    <xf numFmtId="1" fontId="2" fillId="3" borderId="0" xfId="0" applyNumberFormat="1" applyFont="1" applyFill="1"/>
    <xf numFmtId="0" fontId="2" fillId="3" borderId="0" xfId="0" applyFont="1" applyFill="1"/>
    <xf numFmtId="0" fontId="3" fillId="5" borderId="20" xfId="0" applyFont="1" applyFill="1" applyBorder="1"/>
    <xf numFmtId="0" fontId="0" fillId="5" borderId="19" xfId="0" applyFill="1" applyBorder="1"/>
    <xf numFmtId="0" fontId="3" fillId="4" borderId="20" xfId="0" applyFont="1" applyFill="1" applyBorder="1"/>
    <xf numFmtId="1" fontId="0" fillId="4" borderId="19" xfId="0" applyNumberFormat="1" applyFill="1" applyBorder="1"/>
    <xf numFmtId="0" fontId="0" fillId="5" borderId="20" xfId="0" applyFill="1" applyBorder="1"/>
    <xf numFmtId="1" fontId="0" fillId="4" borderId="20" xfId="0" applyNumberFormat="1" applyFill="1" applyBorder="1"/>
    <xf numFmtId="0" fontId="0" fillId="0" borderId="0" xfId="0" applyBorder="1"/>
    <xf numFmtId="2" fontId="0" fillId="0" borderId="0" xfId="0" applyNumberFormat="1" applyBorder="1"/>
    <xf numFmtId="22" fontId="0" fillId="0" borderId="0" xfId="0" applyNumberFormat="1" applyBorder="1"/>
    <xf numFmtId="1" fontId="0" fillId="0" borderId="0" xfId="0" applyNumberFormat="1" applyBorder="1"/>
    <xf numFmtId="0" fontId="6" fillId="0" borderId="23" xfId="0" applyFont="1" applyBorder="1"/>
    <xf numFmtId="0" fontId="6" fillId="0" borderId="25" xfId="0" applyFont="1" applyBorder="1" applyAlignment="1">
      <alignment horizontal="center"/>
    </xf>
    <xf numFmtId="0" fontId="0" fillId="0" borderId="23" xfId="0" applyBorder="1"/>
    <xf numFmtId="0" fontId="3" fillId="0" borderId="17" xfId="0" applyFont="1" applyFill="1" applyBorder="1"/>
    <xf numFmtId="166" fontId="0" fillId="0" borderId="16" xfId="0" applyNumberFormat="1" applyBorder="1"/>
    <xf numFmtId="0" fontId="3" fillId="0" borderId="15" xfId="0" applyFont="1" applyFill="1" applyBorder="1"/>
    <xf numFmtId="166" fontId="0" fillId="0" borderId="21" xfId="0" applyNumberFormat="1" applyBorder="1"/>
    <xf numFmtId="2" fontId="0" fillId="0" borderId="21" xfId="0" applyNumberFormat="1" applyBorder="1"/>
    <xf numFmtId="0" fontId="3" fillId="0" borderId="33" xfId="0" applyFont="1" applyFill="1" applyBorder="1"/>
    <xf numFmtId="0" fontId="6" fillId="6" borderId="11" xfId="0" applyFont="1" applyFill="1" applyBorder="1" applyAlignment="1"/>
    <xf numFmtId="0" fontId="0" fillId="6" borderId="11" xfId="0" applyFill="1" applyBorder="1"/>
    <xf numFmtId="0" fontId="0" fillId="6" borderId="26" xfId="0" applyFill="1" applyBorder="1"/>
    <xf numFmtId="0" fontId="0" fillId="6" borderId="0" xfId="0" applyFill="1" applyBorder="1"/>
    <xf numFmtId="0" fontId="0" fillId="6" borderId="12" xfId="0" applyFill="1" applyBorder="1"/>
    <xf numFmtId="0" fontId="0" fillId="6" borderId="31" xfId="0" applyFill="1" applyBorder="1"/>
    <xf numFmtId="22" fontId="0" fillId="6" borderId="12" xfId="0" applyNumberFormat="1" applyFill="1" applyBorder="1"/>
    <xf numFmtId="1" fontId="0" fillId="6" borderId="12" xfId="0" applyNumberFormat="1" applyFill="1" applyBorder="1"/>
    <xf numFmtId="2" fontId="0" fillId="0" borderId="29" xfId="0" applyNumberFormat="1" applyBorder="1"/>
    <xf numFmtId="166" fontId="9" fillId="0" borderId="34" xfId="0" applyNumberFormat="1" applyFont="1" applyBorder="1"/>
    <xf numFmtId="2" fontId="9" fillId="0" borderId="32" xfId="0" applyNumberFormat="1" applyFont="1" applyBorder="1"/>
    <xf numFmtId="2" fontId="9" fillId="0" borderId="35" xfId="0" applyNumberFormat="1" applyFont="1" applyBorder="1"/>
    <xf numFmtId="166" fontId="9" fillId="0" borderId="32" xfId="0" applyNumberFormat="1" applyFont="1" applyBorder="1"/>
    <xf numFmtId="1" fontId="0" fillId="3" borderId="0" xfId="0" applyNumberFormat="1" applyFill="1"/>
    <xf numFmtId="0" fontId="0" fillId="0" borderId="0" xfId="0" applyFill="1" applyBorder="1"/>
    <xf numFmtId="0" fontId="11" fillId="0" borderId="0" xfId="0" applyFont="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2" fontId="0" fillId="0" borderId="9" xfId="0" applyNumberFormat="1" applyBorder="1"/>
    <xf numFmtId="2" fontId="0" fillId="0" borderId="10" xfId="0" applyNumberFormat="1" applyBorder="1"/>
    <xf numFmtId="0" fontId="3" fillId="0" borderId="0" xfId="0" applyFont="1" applyBorder="1" applyAlignment="1">
      <alignment horizontal="center" vertical="center" wrapText="1"/>
    </xf>
    <xf numFmtId="0" fontId="3" fillId="5" borderId="18" xfId="0" applyFont="1" applyFill="1" applyBorder="1"/>
    <xf numFmtId="17" fontId="0" fillId="0" borderId="21" xfId="0" applyNumberFormat="1" applyFill="1" applyBorder="1"/>
    <xf numFmtId="17" fontId="0" fillId="0" borderId="22" xfId="0" applyNumberFormat="1" applyFill="1" applyBorder="1"/>
    <xf numFmtId="22" fontId="0" fillId="3" borderId="0" xfId="0" applyNumberFormat="1" applyFill="1"/>
    <xf numFmtId="0" fontId="0" fillId="5" borderId="22" xfId="0" applyFill="1" applyBorder="1"/>
    <xf numFmtId="22" fontId="2" fillId="3" borderId="0" xfId="0" applyNumberFormat="1" applyFont="1" applyFill="1"/>
    <xf numFmtId="0" fontId="6" fillId="0" borderId="0" xfId="0" applyFont="1"/>
    <xf numFmtId="0" fontId="15" fillId="0" borderId="0" xfId="0" applyFont="1"/>
    <xf numFmtId="0" fontId="5" fillId="0" borderId="0" xfId="0" applyFont="1"/>
    <xf numFmtId="165" fontId="17" fillId="0" borderId="15" xfId="2" applyNumberFormat="1" applyFont="1" applyFill="1" applyBorder="1"/>
    <xf numFmtId="0" fontId="0" fillId="8" borderId="15" xfId="0" applyFill="1" applyBorder="1"/>
    <xf numFmtId="0" fontId="0" fillId="9" borderId="15" xfId="0" applyFill="1" applyBorder="1"/>
    <xf numFmtId="0" fontId="0" fillId="10" borderId="15" xfId="0" applyFill="1" applyBorder="1"/>
    <xf numFmtId="0" fontId="0" fillId="4" borderId="15" xfId="0" applyFill="1" applyBorder="1"/>
    <xf numFmtId="0" fontId="0" fillId="0" borderId="0" xfId="0" applyFont="1"/>
    <xf numFmtId="0" fontId="0" fillId="0" borderId="0" xfId="0" applyFont="1" applyBorder="1"/>
    <xf numFmtId="0" fontId="0" fillId="0" borderId="0" xfId="0" applyFont="1" applyAlignment="1">
      <alignment horizontal="right"/>
    </xf>
    <xf numFmtId="1" fontId="0" fillId="0" borderId="0" xfId="0" applyNumberFormat="1" applyFont="1" applyBorder="1" applyAlignment="1">
      <alignment horizontal="left"/>
    </xf>
    <xf numFmtId="9" fontId="1" fillId="0" borderId="0" xfId="3" applyFont="1"/>
    <xf numFmtId="9" fontId="1" fillId="0" borderId="0" xfId="3" applyFont="1" applyAlignment="1">
      <alignment horizontal="right"/>
    </xf>
    <xf numFmtId="165" fontId="1" fillId="0" borderId="15" xfId="2" applyNumberFormat="1" applyFont="1" applyFill="1" applyBorder="1"/>
    <xf numFmtId="9" fontId="1" fillId="0" borderId="0" xfId="3" applyFont="1" applyBorder="1" applyAlignment="1">
      <alignment horizontal="right"/>
    </xf>
    <xf numFmtId="1" fontId="0" fillId="0" borderId="0" xfId="0" applyNumberFormat="1" applyFont="1" applyFill="1"/>
    <xf numFmtId="0" fontId="0" fillId="0" borderId="0" xfId="0" applyFont="1" applyFill="1"/>
    <xf numFmtId="22" fontId="0" fillId="0" borderId="0" xfId="0" applyNumberFormat="1" applyFont="1" applyFill="1"/>
    <xf numFmtId="22" fontId="0" fillId="3" borderId="15" xfId="0" applyNumberFormat="1" applyFont="1" applyFill="1" applyBorder="1"/>
    <xf numFmtId="0" fontId="0" fillId="8" borderId="15" xfId="0" applyFont="1" applyFill="1" applyBorder="1" applyAlignment="1">
      <alignment horizontal="center"/>
    </xf>
    <xf numFmtId="0" fontId="0" fillId="9" borderId="15" xfId="0" applyFont="1" applyFill="1" applyBorder="1" applyAlignment="1">
      <alignment horizontal="center"/>
    </xf>
    <xf numFmtId="0" fontId="0" fillId="10" borderId="15" xfId="0" applyFont="1" applyFill="1" applyBorder="1" applyAlignment="1">
      <alignment horizontal="center"/>
    </xf>
    <xf numFmtId="0" fontId="0" fillId="4" borderId="15" xfId="0" applyFont="1" applyFill="1" applyBorder="1" applyAlignment="1">
      <alignment horizontal="center"/>
    </xf>
    <xf numFmtId="0" fontId="19" fillId="0" borderId="0" xfId="0" applyFont="1" applyAlignment="1">
      <alignment vertical="center"/>
    </xf>
    <xf numFmtId="0" fontId="13" fillId="11" borderId="38" xfId="0" applyFont="1" applyFill="1" applyBorder="1" applyAlignment="1">
      <alignment horizontal="center" vertical="center"/>
    </xf>
    <xf numFmtId="0" fontId="13" fillId="11" borderId="39" xfId="0" applyFont="1" applyFill="1" applyBorder="1" applyAlignment="1">
      <alignment horizontal="center" vertical="center" wrapText="1"/>
    </xf>
    <xf numFmtId="0" fontId="13" fillId="11" borderId="40" xfId="0" applyFont="1" applyFill="1" applyBorder="1" applyAlignment="1">
      <alignment horizontal="center" vertical="center" wrapText="1"/>
    </xf>
    <xf numFmtId="0" fontId="3" fillId="8" borderId="41" xfId="0" applyFont="1" applyFill="1" applyBorder="1"/>
    <xf numFmtId="0" fontId="3" fillId="9" borderId="41" xfId="0" applyFont="1" applyFill="1" applyBorder="1"/>
    <xf numFmtId="0" fontId="3" fillId="10" borderId="41" xfId="0" applyFont="1" applyFill="1" applyBorder="1"/>
    <xf numFmtId="0" fontId="3" fillId="4" borderId="41" xfId="0" applyFont="1" applyFill="1" applyBorder="1"/>
    <xf numFmtId="165" fontId="17" fillId="0" borderId="41" xfId="2" applyNumberFormat="1" applyFont="1" applyFill="1" applyBorder="1"/>
    <xf numFmtId="165" fontId="17" fillId="0" borderId="42" xfId="2" applyNumberFormat="1" applyFont="1" applyFill="1" applyBorder="1"/>
    <xf numFmtId="165" fontId="17" fillId="0" borderId="43" xfId="2" applyNumberFormat="1" applyFont="1" applyFill="1" applyBorder="1"/>
    <xf numFmtId="165" fontId="17" fillId="0" borderId="32" xfId="2" applyNumberFormat="1" applyFont="1" applyFill="1" applyBorder="1"/>
    <xf numFmtId="165" fontId="17" fillId="0" borderId="44" xfId="2" applyNumberFormat="1" applyFont="1" applyFill="1" applyBorder="1"/>
    <xf numFmtId="0" fontId="14" fillId="0" borderId="0" xfId="0" applyFont="1" applyFill="1" applyBorder="1" applyAlignment="1">
      <alignment horizontal="center" vertical="center" wrapText="1"/>
    </xf>
    <xf numFmtId="0" fontId="18" fillId="0" borderId="0" xfId="4" applyFont="1" applyFill="1" applyBorder="1" applyAlignment="1">
      <alignment horizontal="center" vertical="center"/>
    </xf>
    <xf numFmtId="0" fontId="21" fillId="0" borderId="0" xfId="0" applyFont="1" applyAlignment="1">
      <alignment vertical="center"/>
    </xf>
    <xf numFmtId="0" fontId="14" fillId="0" borderId="0" xfId="0" applyFont="1" applyAlignment="1">
      <alignment horizontal="left" vertical="center"/>
    </xf>
    <xf numFmtId="0" fontId="0" fillId="0" borderId="0" xfId="0" applyFont="1" applyAlignment="1">
      <alignment horizontal="center" vertical="center" wrapText="1"/>
    </xf>
    <xf numFmtId="22" fontId="0" fillId="0" borderId="0" xfId="0" applyNumberFormat="1" applyFont="1" applyFill="1" applyAlignment="1">
      <alignment horizontal="center" vertical="center" wrapText="1"/>
    </xf>
    <xf numFmtId="1" fontId="0" fillId="0" borderId="0" xfId="0" applyNumberFormat="1" applyFont="1" applyFill="1" applyAlignment="1">
      <alignment horizontal="center" vertical="center" wrapText="1"/>
    </xf>
    <xf numFmtId="0" fontId="0" fillId="0" borderId="0" xfId="0" applyFont="1" applyFill="1" applyAlignment="1">
      <alignment horizontal="center" vertical="center" wrapText="1"/>
    </xf>
    <xf numFmtId="0" fontId="3" fillId="0" borderId="0" xfId="0" applyFont="1" applyAlignment="1">
      <alignment wrapText="1"/>
    </xf>
    <xf numFmtId="14" fontId="0" fillId="0" borderId="0" xfId="0" applyNumberFormat="1" applyFill="1"/>
    <xf numFmtId="0" fontId="0" fillId="0" borderId="0" xfId="0" applyFill="1"/>
    <xf numFmtId="0" fontId="3" fillId="0" borderId="0" xfId="0" applyFont="1" applyFill="1" applyAlignment="1">
      <alignment wrapText="1"/>
    </xf>
    <xf numFmtId="0" fontId="3" fillId="0" borderId="15" xfId="0" applyFont="1" applyFill="1" applyBorder="1" applyAlignment="1">
      <alignment wrapText="1"/>
    </xf>
    <xf numFmtId="0" fontId="3" fillId="8" borderId="15" xfId="0" applyFont="1" applyFill="1" applyBorder="1" applyAlignment="1">
      <alignment wrapText="1"/>
    </xf>
    <xf numFmtId="0" fontId="3" fillId="8" borderId="15" xfId="0" applyFont="1" applyFill="1" applyBorder="1" applyAlignment="1">
      <alignment horizontal="left" vertical="center" wrapText="1"/>
    </xf>
    <xf numFmtId="0" fontId="3" fillId="10" borderId="15" xfId="0" applyFont="1" applyFill="1" applyBorder="1" applyAlignment="1">
      <alignment wrapText="1"/>
    </xf>
    <xf numFmtId="0" fontId="3" fillId="10" borderId="15" xfId="0" applyFont="1" applyFill="1" applyBorder="1" applyAlignment="1">
      <alignment horizontal="left" vertical="center" wrapText="1"/>
    </xf>
    <xf numFmtId="0" fontId="3" fillId="4" borderId="15" xfId="0" applyFont="1" applyFill="1" applyBorder="1" applyAlignment="1">
      <alignment wrapText="1"/>
    </xf>
    <xf numFmtId="0" fontId="3" fillId="4" borderId="15" xfId="0" applyFont="1" applyFill="1" applyBorder="1" applyAlignment="1">
      <alignment horizontal="left" vertical="center" wrapText="1"/>
    </xf>
    <xf numFmtId="0" fontId="0" fillId="0" borderId="15" xfId="0" applyFill="1" applyBorder="1"/>
    <xf numFmtId="0" fontId="3" fillId="8" borderId="15" xfId="0" applyFont="1" applyFill="1" applyBorder="1" applyAlignment="1">
      <alignment horizontal="center" vertical="center" wrapText="1"/>
    </xf>
    <xf numFmtId="166" fontId="3" fillId="8" borderId="15" xfId="0" applyNumberFormat="1" applyFont="1" applyFill="1" applyBorder="1" applyAlignment="1">
      <alignment horizontal="center" vertical="center" wrapText="1"/>
    </xf>
    <xf numFmtId="166" fontId="3" fillId="10" borderId="15" xfId="0" applyNumberFormat="1" applyFont="1" applyFill="1" applyBorder="1" applyAlignment="1">
      <alignment horizontal="center" vertical="center" wrapText="1"/>
    </xf>
    <xf numFmtId="0" fontId="3" fillId="4" borderId="15" xfId="0" applyFont="1" applyFill="1" applyBorder="1" applyAlignment="1">
      <alignment horizontal="center" vertical="center" wrapText="1"/>
    </xf>
    <xf numFmtId="166" fontId="3" fillId="4" borderId="15" xfId="0" applyNumberFormat="1" applyFont="1" applyFill="1" applyBorder="1" applyAlignment="1">
      <alignment horizontal="center" vertical="center" wrapText="1"/>
    </xf>
    <xf numFmtId="0" fontId="5" fillId="0" borderId="0" xfId="0" applyFont="1" applyAlignment="1">
      <alignment horizontal="left" vertical="center"/>
    </xf>
    <xf numFmtId="22" fontId="0" fillId="0" borderId="15" xfId="0" applyNumberFormat="1" applyBorder="1"/>
    <xf numFmtId="0" fontId="3" fillId="0" borderId="15" xfId="0" applyFont="1" applyBorder="1"/>
    <xf numFmtId="0" fontId="4" fillId="0" borderId="0" xfId="0" applyFont="1" applyBorder="1" applyAlignment="1">
      <alignment horizontal="center" vertical="center" readingOrder="1"/>
    </xf>
    <xf numFmtId="0" fontId="3" fillId="9" borderId="43" xfId="0" applyFont="1" applyFill="1" applyBorder="1"/>
    <xf numFmtId="0" fontId="0" fillId="9" borderId="32" xfId="0" applyFill="1" applyBorder="1"/>
    <xf numFmtId="0" fontId="0" fillId="9" borderId="32" xfId="0" applyFont="1" applyFill="1" applyBorder="1" applyAlignment="1">
      <alignment horizontal="center"/>
    </xf>
    <xf numFmtId="9" fontId="27" fillId="13" borderId="51" xfId="3" applyFont="1" applyFill="1" applyBorder="1" applyAlignment="1">
      <alignment horizontal="center" vertical="center" wrapText="1"/>
    </xf>
    <xf numFmtId="0" fontId="3" fillId="9" borderId="15" xfId="0" applyFont="1" applyFill="1" applyBorder="1" applyAlignment="1">
      <alignment horizontal="center" vertical="center" wrapText="1"/>
    </xf>
    <xf numFmtId="166" fontId="3" fillId="9" borderId="15" xfId="0" applyNumberFormat="1" applyFont="1" applyFill="1" applyBorder="1" applyAlignment="1">
      <alignment horizontal="center" vertical="center" wrapText="1"/>
    </xf>
    <xf numFmtId="0" fontId="3" fillId="9" borderId="15" xfId="0" applyFont="1" applyFill="1" applyBorder="1" applyAlignment="1">
      <alignment wrapText="1"/>
    </xf>
    <xf numFmtId="0" fontId="3" fillId="9" borderId="15" xfId="0" applyFont="1" applyFill="1" applyBorder="1" applyAlignment="1">
      <alignment horizontal="left" vertical="center" wrapText="1"/>
    </xf>
    <xf numFmtId="0" fontId="5" fillId="0" borderId="0" xfId="0" applyFont="1" applyFill="1" applyAlignment="1">
      <alignment horizontal="left" vertical="center"/>
    </xf>
    <xf numFmtId="0" fontId="3" fillId="0" borderId="0" xfId="0" applyFont="1" applyFill="1" applyBorder="1" applyAlignment="1">
      <alignment horizontal="center" vertical="center" wrapText="1"/>
    </xf>
    <xf numFmtId="166" fontId="3" fillId="0" borderId="0" xfId="0" applyNumberFormat="1" applyFont="1" applyFill="1" applyBorder="1" applyAlignment="1">
      <alignment horizontal="center" vertical="center" wrapText="1"/>
    </xf>
    <xf numFmtId="0" fontId="3" fillId="0" borderId="0" xfId="0" applyFont="1" applyFill="1" applyBorder="1" applyAlignment="1">
      <alignment wrapText="1"/>
    </xf>
    <xf numFmtId="0" fontId="21" fillId="0" borderId="0" xfId="0" applyFont="1"/>
    <xf numFmtId="168" fontId="0" fillId="0" borderId="15" xfId="0" applyNumberFormat="1" applyBorder="1"/>
    <xf numFmtId="0" fontId="28" fillId="0" borderId="0" xfId="0" applyFont="1"/>
    <xf numFmtId="165" fontId="2" fillId="0" borderId="15" xfId="2" applyNumberFormat="1" applyFont="1" applyFill="1" applyBorder="1"/>
    <xf numFmtId="167" fontId="1" fillId="0" borderId="42" xfId="3" applyNumberFormat="1" applyFont="1" applyFill="1" applyBorder="1"/>
    <xf numFmtId="165" fontId="1" fillId="0" borderId="32" xfId="2" applyNumberFormat="1" applyFont="1" applyFill="1" applyBorder="1"/>
    <xf numFmtId="165" fontId="2" fillId="0" borderId="32" xfId="2" applyNumberFormat="1" applyFont="1" applyFill="1" applyBorder="1"/>
    <xf numFmtId="167" fontId="1" fillId="0" borderId="44" xfId="3" applyNumberFormat="1" applyFont="1" applyFill="1" applyBorder="1"/>
    <xf numFmtId="165" fontId="1" fillId="3" borderId="15" xfId="2" applyNumberFormat="1" applyFont="1" applyFill="1" applyBorder="1"/>
    <xf numFmtId="165" fontId="2" fillId="3" borderId="15" xfId="2" applyNumberFormat="1" applyFont="1" applyFill="1" applyBorder="1"/>
    <xf numFmtId="165" fontId="17" fillId="3" borderId="15" xfId="2" applyNumberFormat="1" applyFont="1" applyFill="1" applyBorder="1"/>
    <xf numFmtId="167" fontId="1" fillId="3" borderId="42" xfId="3" applyNumberFormat="1" applyFont="1" applyFill="1" applyBorder="1"/>
    <xf numFmtId="2" fontId="0" fillId="0" borderId="15" xfId="3" applyNumberFormat="1" applyFont="1" applyFill="1" applyBorder="1"/>
    <xf numFmtId="43" fontId="0" fillId="0" borderId="15" xfId="2" applyFont="1" applyFill="1" applyBorder="1"/>
    <xf numFmtId="43" fontId="0" fillId="0" borderId="42" xfId="2" applyFont="1" applyFill="1" applyBorder="1"/>
    <xf numFmtId="2" fontId="0" fillId="0" borderId="32" xfId="3" applyNumberFormat="1" applyFont="1" applyFill="1" applyBorder="1"/>
    <xf numFmtId="43" fontId="0" fillId="0" borderId="32" xfId="2" applyFont="1" applyFill="1" applyBorder="1"/>
    <xf numFmtId="43" fontId="0" fillId="0" borderId="44" xfId="2" applyFont="1" applyFill="1" applyBorder="1"/>
    <xf numFmtId="2" fontId="0" fillId="3" borderId="15" xfId="3" applyNumberFormat="1" applyFont="1" applyFill="1" applyBorder="1"/>
    <xf numFmtId="43" fontId="0" fillId="3" borderId="15" xfId="2" applyFont="1" applyFill="1" applyBorder="1"/>
    <xf numFmtId="43" fontId="0" fillId="3" borderId="42" xfId="2" applyFont="1" applyFill="1" applyBorder="1"/>
    <xf numFmtId="0" fontId="3" fillId="0" borderId="0" xfId="0" applyFont="1" applyBorder="1" applyAlignment="1">
      <alignment horizontal="center" vertical="center"/>
    </xf>
    <xf numFmtId="0" fontId="3" fillId="0" borderId="0" xfId="0" applyFont="1" applyBorder="1" applyAlignment="1">
      <alignment vertical="center" wrapText="1"/>
    </xf>
    <xf numFmtId="17" fontId="0" fillId="0" borderId="0" xfId="0" applyNumberFormat="1" applyBorder="1" applyAlignment="1">
      <alignment vertical="center" wrapText="1"/>
    </xf>
    <xf numFmtId="0" fontId="0" fillId="0" borderId="0" xfId="0" applyBorder="1" applyAlignment="1">
      <alignment vertical="center" wrapText="1"/>
    </xf>
    <xf numFmtId="10" fontId="0" fillId="0" borderId="0" xfId="0" applyNumberFormat="1" applyBorder="1" applyAlignment="1">
      <alignment vertical="center" wrapText="1"/>
    </xf>
    <xf numFmtId="0" fontId="13" fillId="11" borderId="39" xfId="0" applyFont="1" applyFill="1" applyBorder="1" applyAlignment="1">
      <alignment horizontal="center" vertical="center"/>
    </xf>
    <xf numFmtId="0" fontId="0" fillId="14" borderId="15" xfId="0" applyFont="1" applyFill="1" applyBorder="1"/>
    <xf numFmtId="165" fontId="17" fillId="0" borderId="0" xfId="2" applyNumberFormat="1" applyFont="1" applyFill="1" applyBorder="1"/>
    <xf numFmtId="0" fontId="3" fillId="0" borderId="15" xfId="0" applyFont="1" applyBorder="1" applyAlignment="1">
      <alignment horizontal="center"/>
    </xf>
    <xf numFmtId="14" fontId="0" fillId="0" borderId="0" xfId="0" applyNumberFormat="1" applyFont="1" applyFill="1" applyBorder="1"/>
    <xf numFmtId="0" fontId="0" fillId="0" borderId="0" xfId="0" applyFont="1" applyFill="1" applyBorder="1"/>
    <xf numFmtId="1" fontId="0" fillId="0" borderId="0" xfId="0" applyNumberFormat="1" applyFont="1" applyBorder="1"/>
    <xf numFmtId="0" fontId="0" fillId="0" borderId="15" xfId="0" applyFont="1" applyBorder="1"/>
    <xf numFmtId="0" fontId="13" fillId="0" borderId="0" xfId="0" applyFont="1" applyFill="1" applyBorder="1" applyAlignment="1">
      <alignment horizontal="center" vertical="center" wrapText="1"/>
    </xf>
    <xf numFmtId="0" fontId="18" fillId="8" borderId="62" xfId="0" applyFont="1" applyFill="1" applyBorder="1" applyAlignment="1">
      <alignment horizontal="center" vertical="center" wrapText="1"/>
    </xf>
    <xf numFmtId="0" fontId="18" fillId="8" borderId="63" xfId="0" applyFont="1" applyFill="1" applyBorder="1" applyAlignment="1">
      <alignment horizontal="center" vertical="center" wrapText="1"/>
    </xf>
    <xf numFmtId="0" fontId="18" fillId="8" borderId="61" xfId="0" applyFont="1" applyFill="1" applyBorder="1" applyAlignment="1">
      <alignment horizontal="center" vertical="center" wrapText="1"/>
    </xf>
    <xf numFmtId="0" fontId="18" fillId="4" borderId="62" xfId="0" applyFont="1" applyFill="1" applyBorder="1" applyAlignment="1">
      <alignment horizontal="center" vertical="center" wrapText="1"/>
    </xf>
    <xf numFmtId="0" fontId="18" fillId="4" borderId="63" xfId="0" applyFont="1" applyFill="1" applyBorder="1" applyAlignment="1">
      <alignment horizontal="center" vertical="center" wrapText="1"/>
    </xf>
    <xf numFmtId="0" fontId="18" fillId="4" borderId="61" xfId="0" applyFont="1" applyFill="1" applyBorder="1" applyAlignment="1">
      <alignment horizontal="center" vertical="center" wrapText="1"/>
    </xf>
    <xf numFmtId="0" fontId="18" fillId="10" borderId="62" xfId="0" applyFont="1" applyFill="1" applyBorder="1" applyAlignment="1">
      <alignment horizontal="center" vertical="center" wrapText="1"/>
    </xf>
    <xf numFmtId="0" fontId="18" fillId="10" borderId="63" xfId="0" applyFont="1" applyFill="1" applyBorder="1" applyAlignment="1">
      <alignment horizontal="center" vertical="center" wrapText="1"/>
    </xf>
    <xf numFmtId="0" fontId="18" fillId="10" borderId="61" xfId="0" applyFont="1" applyFill="1" applyBorder="1" applyAlignment="1">
      <alignment horizontal="center" vertical="center" wrapText="1"/>
    </xf>
    <xf numFmtId="0" fontId="18" fillId="9" borderId="62" xfId="0" applyFont="1" applyFill="1" applyBorder="1" applyAlignment="1">
      <alignment horizontal="center" vertical="center" wrapText="1"/>
    </xf>
    <xf numFmtId="0" fontId="18" fillId="9" borderId="63" xfId="0" applyFont="1" applyFill="1" applyBorder="1" applyAlignment="1">
      <alignment horizontal="center" vertical="center" wrapText="1"/>
    </xf>
    <xf numFmtId="0" fontId="18" fillId="9" borderId="61" xfId="0" applyFont="1" applyFill="1" applyBorder="1" applyAlignment="1">
      <alignment horizontal="center" vertical="center" wrapText="1"/>
    </xf>
    <xf numFmtId="165" fontId="17" fillId="15" borderId="30" xfId="2" applyNumberFormat="1" applyFont="1" applyFill="1" applyBorder="1"/>
    <xf numFmtId="165" fontId="17" fillId="15" borderId="22" xfId="2" applyNumberFormat="1" applyFont="1" applyFill="1" applyBorder="1"/>
    <xf numFmtId="165" fontId="17" fillId="15" borderId="50" xfId="2" applyNumberFormat="1" applyFont="1" applyFill="1" applyBorder="1"/>
    <xf numFmtId="22" fontId="18" fillId="15" borderId="49" xfId="0" applyNumberFormat="1" applyFont="1" applyFill="1" applyBorder="1" applyAlignment="1">
      <alignment horizontal="center"/>
    </xf>
    <xf numFmtId="22" fontId="18" fillId="0" borderId="46" xfId="0" applyNumberFormat="1" applyFont="1" applyFill="1" applyBorder="1" applyAlignment="1">
      <alignment horizontal="center"/>
    </xf>
    <xf numFmtId="22" fontId="18" fillId="0" borderId="47" xfId="0" applyNumberFormat="1" applyFont="1" applyFill="1" applyBorder="1" applyAlignment="1">
      <alignment horizontal="center"/>
    </xf>
    <xf numFmtId="0" fontId="6" fillId="0" borderId="15" xfId="0" applyFont="1" applyBorder="1" applyAlignment="1">
      <alignment horizontal="center"/>
    </xf>
    <xf numFmtId="0" fontId="18" fillId="3" borderId="48" xfId="0" applyFont="1" applyFill="1" applyBorder="1" applyAlignment="1">
      <alignment horizontal="center"/>
    </xf>
    <xf numFmtId="0" fontId="18" fillId="3" borderId="52" xfId="0" applyFont="1" applyFill="1" applyBorder="1" applyAlignment="1">
      <alignment horizontal="center"/>
    </xf>
    <xf numFmtId="0" fontId="18" fillId="3" borderId="64" xfId="0" applyFont="1" applyFill="1" applyBorder="1" applyAlignment="1">
      <alignment horizontal="center"/>
    </xf>
    <xf numFmtId="0" fontId="16" fillId="11" borderId="17" xfId="0" applyFont="1" applyFill="1" applyBorder="1" applyAlignment="1">
      <alignment horizontal="center"/>
    </xf>
    <xf numFmtId="0" fontId="16" fillId="11" borderId="56" xfId="0" applyFont="1" applyFill="1" applyBorder="1" applyAlignment="1">
      <alignment horizontal="center"/>
    </xf>
    <xf numFmtId="0" fontId="16" fillId="11" borderId="18" xfId="0" applyFont="1" applyFill="1" applyBorder="1" applyAlignment="1">
      <alignment horizontal="center"/>
    </xf>
    <xf numFmtId="0" fontId="25" fillId="11" borderId="57" xfId="0" applyFont="1" applyFill="1" applyBorder="1" applyAlignment="1">
      <alignment horizontal="center"/>
    </xf>
    <xf numFmtId="0" fontId="25" fillId="11" borderId="11" xfId="0" applyFont="1" applyFill="1" applyBorder="1" applyAlignment="1">
      <alignment horizontal="center"/>
    </xf>
    <xf numFmtId="0" fontId="25" fillId="11" borderId="45" xfId="0" applyFont="1" applyFill="1" applyBorder="1" applyAlignment="1">
      <alignment horizontal="center"/>
    </xf>
    <xf numFmtId="0" fontId="23" fillId="11" borderId="23" xfId="0" applyFont="1" applyFill="1" applyBorder="1" applyAlignment="1">
      <alignment horizontal="center"/>
    </xf>
    <xf numFmtId="0" fontId="23" fillId="11" borderId="11" xfId="0" applyFont="1" applyFill="1" applyBorder="1" applyAlignment="1">
      <alignment horizontal="center"/>
    </xf>
    <xf numFmtId="0" fontId="23" fillId="11" borderId="45" xfId="0" applyFont="1" applyFill="1" applyBorder="1" applyAlignment="1">
      <alignment horizontal="center"/>
    </xf>
    <xf numFmtId="0" fontId="3" fillId="0" borderId="15" xfId="0" applyFont="1" applyBorder="1" applyAlignment="1">
      <alignment horizontal="center"/>
    </xf>
    <xf numFmtId="0" fontId="22" fillId="11" borderId="57" xfId="0" applyFont="1" applyFill="1" applyBorder="1" applyAlignment="1">
      <alignment horizontal="center"/>
    </xf>
    <xf numFmtId="0" fontId="22" fillId="11" borderId="11" xfId="0" applyFont="1" applyFill="1" applyBorder="1" applyAlignment="1">
      <alignment horizontal="center"/>
    </xf>
    <xf numFmtId="0" fontId="22" fillId="11" borderId="26" xfId="0" applyFont="1" applyFill="1" applyBorder="1" applyAlignment="1">
      <alignment horizontal="center"/>
    </xf>
    <xf numFmtId="0" fontId="24" fillId="11" borderId="57" xfId="0" applyFont="1" applyFill="1" applyBorder="1" applyAlignment="1">
      <alignment horizontal="center"/>
    </xf>
    <xf numFmtId="0" fontId="24" fillId="11" borderId="11" xfId="0" applyFont="1" applyFill="1" applyBorder="1" applyAlignment="1">
      <alignment horizontal="center"/>
    </xf>
    <xf numFmtId="0" fontId="24" fillId="11" borderId="45" xfId="0" applyFont="1" applyFill="1" applyBorder="1" applyAlignment="1">
      <alignment horizontal="center"/>
    </xf>
    <xf numFmtId="0" fontId="20" fillId="9" borderId="53" xfId="0" applyFont="1" applyFill="1" applyBorder="1" applyAlignment="1">
      <alignment horizontal="center"/>
    </xf>
    <xf numFmtId="0" fontId="20" fillId="9" borderId="54" xfId="0" applyFont="1" applyFill="1" applyBorder="1" applyAlignment="1">
      <alignment horizontal="center"/>
    </xf>
    <xf numFmtId="0" fontId="20" fillId="9" borderId="55" xfId="0" applyFont="1" applyFill="1" applyBorder="1" applyAlignment="1">
      <alignment horizontal="center"/>
    </xf>
    <xf numFmtId="0" fontId="0" fillId="3" borderId="15" xfId="0" applyFont="1" applyFill="1" applyBorder="1" applyAlignment="1">
      <alignment horizontal="center" vertical="center"/>
    </xf>
    <xf numFmtId="0" fontId="20" fillId="8" borderId="58" xfId="0" applyFont="1" applyFill="1" applyBorder="1" applyAlignment="1">
      <alignment horizontal="center"/>
    </xf>
    <xf numFmtId="0" fontId="20" fillId="8" borderId="59" xfId="0" applyFont="1" applyFill="1" applyBorder="1" applyAlignment="1">
      <alignment horizontal="center"/>
    </xf>
    <xf numFmtId="0" fontId="20" fillId="8" borderId="60" xfId="0" applyFont="1" applyFill="1" applyBorder="1" applyAlignment="1">
      <alignment horizontal="center"/>
    </xf>
    <xf numFmtId="0" fontId="20" fillId="4" borderId="58" xfId="0" applyFont="1" applyFill="1" applyBorder="1" applyAlignment="1">
      <alignment horizontal="center"/>
    </xf>
    <xf numFmtId="0" fontId="20" fillId="4" borderId="59" xfId="0" applyFont="1" applyFill="1" applyBorder="1" applyAlignment="1">
      <alignment horizontal="center"/>
    </xf>
    <xf numFmtId="0" fontId="20" fillId="4" borderId="60" xfId="0" applyFont="1" applyFill="1" applyBorder="1" applyAlignment="1">
      <alignment horizontal="center"/>
    </xf>
    <xf numFmtId="0" fontId="20" fillId="10" borderId="53" xfId="0" applyFont="1" applyFill="1" applyBorder="1" applyAlignment="1">
      <alignment horizontal="center"/>
    </xf>
    <xf numFmtId="0" fontId="20" fillId="10" borderId="54" xfId="0" applyFont="1" applyFill="1" applyBorder="1" applyAlignment="1">
      <alignment horizontal="center"/>
    </xf>
    <xf numFmtId="0" fontId="20" fillId="10" borderId="55" xfId="0" applyFont="1" applyFill="1" applyBorder="1" applyAlignment="1">
      <alignment horizontal="center"/>
    </xf>
    <xf numFmtId="0" fontId="6" fillId="0" borderId="24" xfId="0" applyFont="1" applyBorder="1" applyAlignment="1">
      <alignment horizontal="center"/>
    </xf>
    <xf numFmtId="0" fontId="6" fillId="0" borderId="25" xfId="0" applyFont="1" applyBorder="1" applyAlignment="1">
      <alignment horizontal="center"/>
    </xf>
    <xf numFmtId="0" fontId="3" fillId="0" borderId="27" xfId="0" applyFont="1" applyBorder="1" applyAlignment="1">
      <alignment horizontal="center" vertical="center" textRotation="90" wrapText="1"/>
    </xf>
    <xf numFmtId="0" fontId="3" fillId="0" borderId="28" xfId="0" applyFont="1" applyBorder="1" applyAlignment="1">
      <alignment horizontal="center" vertical="center" textRotation="90" wrapText="1"/>
    </xf>
    <xf numFmtId="0" fontId="3" fillId="0" borderId="30" xfId="0" applyFont="1" applyBorder="1" applyAlignment="1">
      <alignment horizontal="center" vertical="center" textRotation="90" wrapText="1"/>
    </xf>
    <xf numFmtId="0" fontId="6" fillId="3" borderId="0" xfId="0" applyFont="1" applyFill="1" applyBorder="1" applyAlignment="1">
      <alignment horizontal="center"/>
    </xf>
    <xf numFmtId="0" fontId="10" fillId="0" borderId="14" xfId="0" applyFont="1" applyBorder="1" applyAlignment="1">
      <alignment horizontal="center"/>
    </xf>
    <xf numFmtId="9" fontId="20" fillId="12" borderId="37" xfId="3" applyFont="1" applyFill="1" applyBorder="1" applyAlignment="1" applyProtection="1">
      <alignment horizontal="center" vertical="center"/>
      <protection locked="0"/>
    </xf>
    <xf numFmtId="0" fontId="3" fillId="0" borderId="15" xfId="0" applyFont="1" applyBorder="1" applyAlignment="1">
      <alignment horizontal="center" vertical="center"/>
    </xf>
    <xf numFmtId="0" fontId="3" fillId="0" borderId="15" xfId="0" applyFont="1" applyBorder="1" applyAlignment="1">
      <alignment horizontal="center" vertical="center" wrapText="1"/>
    </xf>
    <xf numFmtId="0" fontId="0" fillId="0" borderId="15" xfId="0" applyBorder="1" applyAlignment="1">
      <alignment horizontal="left"/>
    </xf>
    <xf numFmtId="165" fontId="0" fillId="0" borderId="15" xfId="0" applyNumberFormat="1" applyBorder="1"/>
    <xf numFmtId="0" fontId="0" fillId="0" borderId="15" xfId="0" applyBorder="1"/>
    <xf numFmtId="2" fontId="0" fillId="0" borderId="15" xfId="0" applyNumberFormat="1" applyBorder="1"/>
    <xf numFmtId="0" fontId="16" fillId="16" borderId="15" xfId="0" applyFont="1" applyFill="1" applyBorder="1" applyAlignment="1">
      <alignment horizontal="center" vertical="center" readingOrder="1"/>
    </xf>
    <xf numFmtId="0" fontId="16" fillId="16" borderId="17" xfId="0" applyFont="1" applyFill="1" applyBorder="1" applyAlignment="1">
      <alignment horizontal="center" vertical="center" readingOrder="1"/>
    </xf>
    <xf numFmtId="0" fontId="16" fillId="16" borderId="56" xfId="0" applyFont="1" applyFill="1" applyBorder="1" applyAlignment="1">
      <alignment horizontal="center" vertical="center" readingOrder="1"/>
    </xf>
    <xf numFmtId="0" fontId="16" fillId="16" borderId="18" xfId="0" applyFont="1" applyFill="1" applyBorder="1" applyAlignment="1">
      <alignment horizontal="center" vertical="center" readingOrder="1"/>
    </xf>
    <xf numFmtId="0" fontId="0" fillId="0" borderId="0" xfId="0" applyAlignment="1">
      <alignment horizontal="left" vertical="center" indent="1"/>
    </xf>
    <xf numFmtId="0" fontId="29" fillId="0" borderId="0" xfId="0" applyFont="1"/>
    <xf numFmtId="0" fontId="30" fillId="0" borderId="0" xfId="0" applyFont="1"/>
    <xf numFmtId="0" fontId="19" fillId="0" borderId="0" xfId="0" applyFont="1"/>
    <xf numFmtId="0" fontId="0" fillId="0" borderId="0" xfId="0" applyAlignment="1">
      <alignment horizontal="left" vertical="center"/>
    </xf>
    <xf numFmtId="0" fontId="0" fillId="0" borderId="15" xfId="0" applyBorder="1" applyAlignment="1">
      <alignment horizontal="left" vertical="center" wrapText="1" indent="1"/>
    </xf>
    <xf numFmtId="0" fontId="3" fillId="0" borderId="15" xfId="0" applyFont="1" applyBorder="1" applyAlignment="1">
      <alignment horizontal="left" vertical="center" wrapText="1" indent="1"/>
    </xf>
    <xf numFmtId="0" fontId="5" fillId="0" borderId="15" xfId="0" applyFont="1" applyBorder="1" applyAlignment="1">
      <alignment horizontal="left" vertical="center" wrapText="1" indent="1"/>
    </xf>
    <xf numFmtId="0" fontId="3" fillId="14" borderId="15" xfId="0" applyFont="1" applyFill="1" applyBorder="1" applyAlignment="1">
      <alignment horizontal="center" vertical="center" wrapText="1"/>
    </xf>
  </cellXfs>
  <cellStyles count="5">
    <cellStyle name="Comma" xfId="2" builtinId="3"/>
    <cellStyle name="Input" xfId="4" builtinId="20"/>
    <cellStyle name="Normal" xfId="0" builtinId="0"/>
    <cellStyle name="Note" xfId="1" builtinId="10"/>
    <cellStyle name="Percent" xfId="3" builtinId="5"/>
  </cellStyles>
  <dxfs count="27">
    <dxf>
      <font>
        <color rgb="FFFF0000"/>
      </font>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19" formatCode="m/d/yyyy"/>
    </dxf>
    <dxf>
      <numFmt numFmtId="2" formatCode="0.00"/>
    </dxf>
    <dxf>
      <numFmt numFmtId="2" formatCode="0.00"/>
    </dxf>
    <dxf>
      <numFmt numFmtId="27" formatCode="m/d/yyyy\ h:mm"/>
    </dxf>
    <dxf>
      <numFmt numFmtId="2" formatCode="0.00"/>
    </dxf>
    <dxf>
      <numFmt numFmtId="27" formatCode="m/d/yyyy\ h:mm"/>
    </dxf>
  </dxfs>
  <tableStyles count="0" defaultTableStyle="TableStyleMedium2" defaultPivotStyle="PivotStyleLight16"/>
  <colors>
    <mruColors>
      <color rgb="FFFFFFCC"/>
      <color rgb="FFF5F4DB"/>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32.xml"/><Relationship Id="rId1" Type="http://schemas.microsoft.com/office/2011/relationships/chartStyle" Target="style3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Yearly Retail Sales by Category (1993-2024)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030432904747666"/>
          <c:y val="9.2782971092568473E-2"/>
          <c:w val="0.81648891989767103"/>
          <c:h val="0.68789610745902874"/>
        </c:manualLayout>
      </c:layout>
      <c:lineChart>
        <c:grouping val="standard"/>
        <c:varyColors val="0"/>
        <c:ser>
          <c:idx val="0"/>
          <c:order val="0"/>
          <c:tx>
            <c:strRef>
              <c:f>Sales_By_Category_Charts!$M$5</c:f>
              <c:strCache>
                <c:ptCount val="1"/>
                <c:pt idx="0">
                  <c:v>Clothing &amp; Accessories Sales</c:v>
                </c:pt>
              </c:strCache>
            </c:strRef>
          </c:tx>
          <c:spPr>
            <a:ln w="28575" cap="rnd">
              <a:solidFill>
                <a:schemeClr val="accent2"/>
              </a:solidFill>
              <a:round/>
            </a:ln>
            <a:effectLst/>
          </c:spPr>
          <c:marker>
            <c:symbol val="none"/>
          </c:marker>
          <c:cat>
            <c:numRef>
              <c:f>Sales_By_Category_Charts!$L$6:$L$37</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Sales_By_Category_Charts!$M$6:$M$37</c:f>
              <c:numCache>
                <c:formatCode>_(* #,##0_);_(* \(#,##0\);_(* "-"??_);_(@_)</c:formatCode>
                <c:ptCount val="32"/>
                <c:pt idx="0">
                  <c:v>121136</c:v>
                </c:pt>
                <c:pt idx="1">
                  <c:v>124960</c:v>
                </c:pt>
                <c:pt idx="2">
                  <c:v>127527</c:v>
                </c:pt>
                <c:pt idx="3">
                  <c:v>132747</c:v>
                </c:pt>
                <c:pt idx="4">
                  <c:v>136310</c:v>
                </c:pt>
                <c:pt idx="5">
                  <c:v>144960</c:v>
                </c:pt>
                <c:pt idx="6">
                  <c:v>155196</c:v>
                </c:pt>
                <c:pt idx="7">
                  <c:v>162937</c:v>
                </c:pt>
                <c:pt idx="8">
                  <c:v>163443</c:v>
                </c:pt>
                <c:pt idx="9">
                  <c:v>167854</c:v>
                </c:pt>
                <c:pt idx="10">
                  <c:v>173939</c:v>
                </c:pt>
                <c:pt idx="11">
                  <c:v>184810</c:v>
                </c:pt>
                <c:pt idx="12">
                  <c:v>195356</c:v>
                </c:pt>
                <c:pt idx="13">
                  <c:v>207996</c:v>
                </c:pt>
                <c:pt idx="14">
                  <c:v>216063</c:v>
                </c:pt>
                <c:pt idx="15">
                  <c:v>211669</c:v>
                </c:pt>
                <c:pt idx="16">
                  <c:v>199739</c:v>
                </c:pt>
                <c:pt idx="17">
                  <c:v>207911</c:v>
                </c:pt>
                <c:pt idx="18">
                  <c:v>222539</c:v>
                </c:pt>
                <c:pt idx="19">
                  <c:v>233229</c:v>
                </c:pt>
                <c:pt idx="20">
                  <c:v>239346</c:v>
                </c:pt>
                <c:pt idx="21">
                  <c:v>244898</c:v>
                </c:pt>
                <c:pt idx="22">
                  <c:v>250427</c:v>
                </c:pt>
                <c:pt idx="23">
                  <c:v>252985</c:v>
                </c:pt>
                <c:pt idx="24">
                  <c:v>254795</c:v>
                </c:pt>
                <c:pt idx="25">
                  <c:v>259587</c:v>
                </c:pt>
                <c:pt idx="26">
                  <c:v>260964</c:v>
                </c:pt>
                <c:pt idx="27">
                  <c:v>195481</c:v>
                </c:pt>
                <c:pt idx="28">
                  <c:v>281045</c:v>
                </c:pt>
                <c:pt idx="29">
                  <c:v>293008</c:v>
                </c:pt>
                <c:pt idx="30">
                  <c:v>296375</c:v>
                </c:pt>
                <c:pt idx="31">
                  <c:v>302343</c:v>
                </c:pt>
              </c:numCache>
            </c:numRef>
          </c:val>
          <c:smooth val="0"/>
          <c:extLst>
            <c:ext xmlns:c16="http://schemas.microsoft.com/office/drawing/2014/chart" uri="{C3380CC4-5D6E-409C-BE32-E72D297353CC}">
              <c16:uniqueId val="{00000000-BD70-4D85-83BF-00BAC2C4D723}"/>
            </c:ext>
          </c:extLst>
        </c:ser>
        <c:ser>
          <c:idx val="1"/>
          <c:order val="1"/>
          <c:tx>
            <c:strRef>
              <c:f>Sales_By_Category_Charts!$N$5</c:f>
              <c:strCache>
                <c:ptCount val="1"/>
                <c:pt idx="0">
                  <c:v>Department Store Sales</c:v>
                </c:pt>
              </c:strCache>
            </c:strRef>
          </c:tx>
          <c:spPr>
            <a:ln w="28575" cap="rnd">
              <a:solidFill>
                <a:schemeClr val="accent3"/>
              </a:solidFill>
              <a:round/>
            </a:ln>
            <a:effectLst/>
          </c:spPr>
          <c:marker>
            <c:symbol val="none"/>
          </c:marker>
          <c:cat>
            <c:numRef>
              <c:f>Sales_By_Category_Charts!$L$6:$L$37</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Sales_By_Category_Charts!$N$6:$N$37</c:f>
              <c:numCache>
                <c:formatCode>_(* #,##0_);_(* \(#,##0\);_(* "-"??_);_(@_)</c:formatCode>
                <c:ptCount val="32"/>
                <c:pt idx="0">
                  <c:v>366942</c:v>
                </c:pt>
                <c:pt idx="1">
                  <c:v>376595</c:v>
                </c:pt>
                <c:pt idx="2">
                  <c:v>382915</c:v>
                </c:pt>
                <c:pt idx="3">
                  <c:v>392620</c:v>
                </c:pt>
                <c:pt idx="4">
                  <c:v>401887</c:v>
                </c:pt>
                <c:pt idx="5">
                  <c:v>408991</c:v>
                </c:pt>
                <c:pt idx="6">
                  <c:v>426019</c:v>
                </c:pt>
                <c:pt idx="7">
                  <c:v>436086</c:v>
                </c:pt>
                <c:pt idx="8">
                  <c:v>455284</c:v>
                </c:pt>
                <c:pt idx="9">
                  <c:v>457447</c:v>
                </c:pt>
                <c:pt idx="10">
                  <c:v>466576</c:v>
                </c:pt>
                <c:pt idx="11">
                  <c:v>481130</c:v>
                </c:pt>
                <c:pt idx="12">
                  <c:v>500258</c:v>
                </c:pt>
                <c:pt idx="13">
                  <c:v>517610</c:v>
                </c:pt>
                <c:pt idx="14">
                  <c:v>539710</c:v>
                </c:pt>
                <c:pt idx="15">
                  <c:v>559883</c:v>
                </c:pt>
                <c:pt idx="16">
                  <c:v>560495</c:v>
                </c:pt>
                <c:pt idx="17">
                  <c:v>572667</c:v>
                </c:pt>
                <c:pt idx="18">
                  <c:v>601063</c:v>
                </c:pt>
                <c:pt idx="19">
                  <c:v>619210</c:v>
                </c:pt>
                <c:pt idx="20">
                  <c:v>634021</c:v>
                </c:pt>
                <c:pt idx="21">
                  <c:v>662550</c:v>
                </c:pt>
                <c:pt idx="22">
                  <c:v>679610</c:v>
                </c:pt>
                <c:pt idx="23">
                  <c:v>692182</c:v>
                </c:pt>
                <c:pt idx="24">
                  <c:v>721884</c:v>
                </c:pt>
                <c:pt idx="25">
                  <c:v>743083</c:v>
                </c:pt>
                <c:pt idx="26">
                  <c:v>767582</c:v>
                </c:pt>
                <c:pt idx="27">
                  <c:v>840300</c:v>
                </c:pt>
                <c:pt idx="28">
                  <c:v>882728</c:v>
                </c:pt>
                <c:pt idx="29">
                  <c:v>948362</c:v>
                </c:pt>
                <c:pt idx="30">
                  <c:v>971517</c:v>
                </c:pt>
                <c:pt idx="31">
                  <c:v>990098</c:v>
                </c:pt>
              </c:numCache>
            </c:numRef>
          </c:val>
          <c:smooth val="0"/>
          <c:extLst>
            <c:ext xmlns:c16="http://schemas.microsoft.com/office/drawing/2014/chart" uri="{C3380CC4-5D6E-409C-BE32-E72D297353CC}">
              <c16:uniqueId val="{00000001-BD70-4D85-83BF-00BAC2C4D723}"/>
            </c:ext>
          </c:extLst>
        </c:ser>
        <c:ser>
          <c:idx val="2"/>
          <c:order val="2"/>
          <c:tx>
            <c:strRef>
              <c:f>Sales_By_Category_Charts!$O$5</c:f>
              <c:strCache>
                <c:ptCount val="1"/>
                <c:pt idx="0">
                  <c:v>Food Service Sales</c:v>
                </c:pt>
              </c:strCache>
            </c:strRef>
          </c:tx>
          <c:spPr>
            <a:ln w="28575" cap="rnd">
              <a:solidFill>
                <a:schemeClr val="accent4"/>
              </a:solidFill>
              <a:round/>
            </a:ln>
            <a:effectLst/>
          </c:spPr>
          <c:marker>
            <c:symbol val="none"/>
          </c:marker>
          <c:cat>
            <c:numRef>
              <c:f>Sales_By_Category_Charts!$L$6:$L$37</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Sales_By_Category_Charts!$O$6:$O$37</c:f>
              <c:numCache>
                <c:formatCode>_(* #,##0_);_(* \(#,##0\);_(* "-"??_);_(@_)</c:formatCode>
                <c:ptCount val="32"/>
                <c:pt idx="0">
                  <c:v>53215</c:v>
                </c:pt>
                <c:pt idx="1">
                  <c:v>62182</c:v>
                </c:pt>
                <c:pt idx="2">
                  <c:v>70555</c:v>
                </c:pt>
                <c:pt idx="3">
                  <c:v>74319</c:v>
                </c:pt>
                <c:pt idx="4">
                  <c:v>75966</c:v>
                </c:pt>
                <c:pt idx="5">
                  <c:v>80979</c:v>
                </c:pt>
                <c:pt idx="6">
                  <c:v>85368</c:v>
                </c:pt>
                <c:pt idx="7">
                  <c:v>88663</c:v>
                </c:pt>
                <c:pt idx="8">
                  <c:v>86312</c:v>
                </c:pt>
                <c:pt idx="9">
                  <c:v>89487</c:v>
                </c:pt>
                <c:pt idx="10">
                  <c:v>90820</c:v>
                </c:pt>
                <c:pt idx="11">
                  <c:v>97830</c:v>
                </c:pt>
                <c:pt idx="12">
                  <c:v>104341</c:v>
                </c:pt>
                <c:pt idx="13">
                  <c:v>108377</c:v>
                </c:pt>
                <c:pt idx="14">
                  <c:v>108407</c:v>
                </c:pt>
                <c:pt idx="15">
                  <c:v>107111</c:v>
                </c:pt>
                <c:pt idx="16">
                  <c:v>96432</c:v>
                </c:pt>
                <c:pt idx="17">
                  <c:v>98076</c:v>
                </c:pt>
                <c:pt idx="18">
                  <c:v>100354</c:v>
                </c:pt>
                <c:pt idx="19">
                  <c:v>102261</c:v>
                </c:pt>
                <c:pt idx="20">
                  <c:v>102274</c:v>
                </c:pt>
                <c:pt idx="21">
                  <c:v>101264</c:v>
                </c:pt>
                <c:pt idx="22">
                  <c:v>99048</c:v>
                </c:pt>
                <c:pt idx="23">
                  <c:v>92630</c:v>
                </c:pt>
                <c:pt idx="24">
                  <c:v>91247</c:v>
                </c:pt>
                <c:pt idx="25">
                  <c:v>92806</c:v>
                </c:pt>
                <c:pt idx="26">
                  <c:v>89659</c:v>
                </c:pt>
                <c:pt idx="27">
                  <c:v>72939</c:v>
                </c:pt>
                <c:pt idx="28">
                  <c:v>92777</c:v>
                </c:pt>
                <c:pt idx="29">
                  <c:v>91697</c:v>
                </c:pt>
                <c:pt idx="30">
                  <c:v>90630</c:v>
                </c:pt>
                <c:pt idx="31">
                  <c:v>90917</c:v>
                </c:pt>
              </c:numCache>
            </c:numRef>
          </c:val>
          <c:smooth val="0"/>
          <c:extLst>
            <c:ext xmlns:c16="http://schemas.microsoft.com/office/drawing/2014/chart" uri="{C3380CC4-5D6E-409C-BE32-E72D297353CC}">
              <c16:uniqueId val="{00000002-BD70-4D85-83BF-00BAC2C4D723}"/>
            </c:ext>
          </c:extLst>
        </c:ser>
        <c:dLbls>
          <c:showLegendKey val="0"/>
          <c:showVal val="0"/>
          <c:showCatName val="0"/>
          <c:showSerName val="0"/>
          <c:showPercent val="0"/>
          <c:showBubbleSize val="0"/>
        </c:dLbls>
        <c:smooth val="0"/>
        <c:axId val="406602767"/>
        <c:axId val="136516416"/>
      </c:lineChart>
      <c:catAx>
        <c:axId val="40660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16416"/>
        <c:crosses val="autoZero"/>
        <c:auto val="1"/>
        <c:lblAlgn val="ctr"/>
        <c:lblOffset val="100"/>
        <c:noMultiLvlLbl val="0"/>
      </c:catAx>
      <c:valAx>
        <c:axId val="136516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a:t>
                </a:r>
                <a:r>
                  <a:rPr lang="en-US" baseline="0"/>
                  <a:t> Yearly Sales (in Millions $USD)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02767"/>
        <c:crosses val="autoZero"/>
        <c:crossBetween val="between"/>
      </c:valAx>
      <c:spPr>
        <a:noFill/>
        <a:ln>
          <a:noFill/>
        </a:ln>
        <a:effectLst/>
      </c:spPr>
    </c:plotArea>
    <c:legend>
      <c:legendPos val="r"/>
      <c:layout>
        <c:manualLayout>
          <c:xMode val="edge"/>
          <c:yMode val="edge"/>
          <c:x val="0.17554230108995952"/>
          <c:y val="9.4785421974610512E-2"/>
          <c:w val="0.25092140181506439"/>
          <c:h val="0.11598068640078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Clothing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Clothing_CS_Forecast_Output!$B$1</c:f>
              <c:strCache>
                <c:ptCount val="1"/>
                <c:pt idx="0">
                  <c:v>clothing_and_accessories_sales</c:v>
                </c:pt>
              </c:strCache>
            </c:strRef>
          </c:tx>
          <c:spPr>
            <a:ln w="28575" cap="rnd">
              <a:solidFill>
                <a:schemeClr val="accent1"/>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Clothing_CS_Forecast_Output!$B$2:$B$409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22669.5</c:v>
                </c:pt>
                <c:pt idx="327">
                  <c:v>22612</c:v>
                </c:pt>
                <c:pt idx="328">
                  <c:v>22812</c:v>
                </c:pt>
                <c:pt idx="329">
                  <c:v>23280.5</c:v>
                </c:pt>
                <c:pt idx="330">
                  <c:v>23088.5</c:v>
                </c:pt>
                <c:pt idx="331">
                  <c:v>22893.5</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45A1-4C55-B0D7-8DA1BEB303C7}"/>
            </c:ext>
          </c:extLst>
        </c:ser>
        <c:ser>
          <c:idx val="1"/>
          <c:order val="1"/>
          <c:tx>
            <c:strRef>
              <c:f>Clothing_CS_Forecast_Output!$C$1</c:f>
              <c:strCache>
                <c:ptCount val="1"/>
                <c:pt idx="0">
                  <c:v>Forecast(clothing_and_accessories_sales)</c:v>
                </c:pt>
              </c:strCache>
            </c:strRef>
          </c:tx>
          <c:spPr>
            <a:ln w="25400" cap="rnd">
              <a:solidFill>
                <a:schemeClr val="accent2"/>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Clothing_CS_Forecast_Output!$C$2:$C$409</c:f>
              <c:numCache>
                <c:formatCode>General</c:formatCode>
                <c:ptCount val="408"/>
                <c:pt idx="383">
                  <c:v>25836</c:v>
                </c:pt>
                <c:pt idx="384">
                  <c:v>25681.407519414999</c:v>
                </c:pt>
                <c:pt idx="385">
                  <c:v>25835.729014447719</c:v>
                </c:pt>
                <c:pt idx="386">
                  <c:v>25135.599497591065</c:v>
                </c:pt>
                <c:pt idx="387">
                  <c:v>25638.415562871556</c:v>
                </c:pt>
                <c:pt idx="388">
                  <c:v>25489.968966088458</c:v>
                </c:pt>
                <c:pt idx="389">
                  <c:v>25337.383382290376</c:v>
                </c:pt>
                <c:pt idx="390">
                  <c:v>25507.859647172842</c:v>
                </c:pt>
                <c:pt idx="391">
                  <c:v>25790.96662294001</c:v>
                </c:pt>
                <c:pt idx="392">
                  <c:v>25262.760621054433</c:v>
                </c:pt>
                <c:pt idx="393">
                  <c:v>25644.997687498137</c:v>
                </c:pt>
                <c:pt idx="394">
                  <c:v>25546.268346379278</c:v>
                </c:pt>
                <c:pt idx="395">
                  <c:v>25602.446427724641</c:v>
                </c:pt>
                <c:pt idx="396">
                  <c:v>25756.007676157093</c:v>
                </c:pt>
                <c:pt idx="397">
                  <c:v>25881.4823855082</c:v>
                </c:pt>
                <c:pt idx="398">
                  <c:v>26175.952797970247</c:v>
                </c:pt>
                <c:pt idx="399">
                  <c:v>26002.658480654918</c:v>
                </c:pt>
                <c:pt idx="400">
                  <c:v>25961.931482072359</c:v>
                </c:pt>
                <c:pt idx="401">
                  <c:v>25907.306639053291</c:v>
                </c:pt>
                <c:pt idx="402">
                  <c:v>25901.942344052397</c:v>
                </c:pt>
                <c:pt idx="403">
                  <c:v>26019.955064710201</c:v>
                </c:pt>
                <c:pt idx="404">
                  <c:v>25903.94558778717</c:v>
                </c:pt>
                <c:pt idx="405">
                  <c:v>26280.968281576985</c:v>
                </c:pt>
                <c:pt idx="406">
                  <c:v>26456.209455089858</c:v>
                </c:pt>
                <c:pt idx="407">
                  <c:v>26424.078879460496</c:v>
                </c:pt>
              </c:numCache>
            </c:numRef>
          </c:val>
          <c:smooth val="0"/>
          <c:extLst>
            <c:ext xmlns:c16="http://schemas.microsoft.com/office/drawing/2014/chart" uri="{C3380CC4-5D6E-409C-BE32-E72D297353CC}">
              <c16:uniqueId val="{00000001-45A1-4C55-B0D7-8DA1BEB303C7}"/>
            </c:ext>
          </c:extLst>
        </c:ser>
        <c:ser>
          <c:idx val="2"/>
          <c:order val="2"/>
          <c:tx>
            <c:strRef>
              <c:f>Clothing_CS_Forecast_Output!$D$1</c:f>
              <c:strCache>
                <c:ptCount val="1"/>
                <c:pt idx="0">
                  <c:v>Lower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Clothing_CS_Forecast_Output!$D$2:$D$409</c:f>
              <c:numCache>
                <c:formatCode>General</c:formatCode>
                <c:ptCount val="408"/>
                <c:pt idx="383" formatCode="0.00">
                  <c:v>25836</c:v>
                </c:pt>
                <c:pt idx="384" formatCode="0.00">
                  <c:v>24833.022319808224</c:v>
                </c:pt>
                <c:pt idx="385" formatCode="0.00">
                  <c:v>24886.445493805233</c:v>
                </c:pt>
                <c:pt idx="386" formatCode="0.00">
                  <c:v>24094.809262025265</c:v>
                </c:pt>
                <c:pt idx="387" formatCode="0.00">
                  <c:v>24513.215926325283</c:v>
                </c:pt>
                <c:pt idx="388" formatCode="0.00">
                  <c:v>24285.963000578919</c:v>
                </c:pt>
                <c:pt idx="389" formatCode="0.00">
                  <c:v>24059.136855731405</c:v>
                </c:pt>
                <c:pt idx="390" formatCode="0.00">
                  <c:v>24159.183587241729</c:v>
                </c:pt>
                <c:pt idx="391" formatCode="0.00">
                  <c:v>24375.102716905549</c:v>
                </c:pt>
                <c:pt idx="392" formatCode="0.00">
                  <c:v>23782.508588623965</c:v>
                </c:pt>
                <c:pt idx="393" formatCode="0.00">
                  <c:v>24102.806067933208</c:v>
                </c:pt>
                <c:pt idx="394" formatCode="0.00">
                  <c:v>23944.301188241709</c:v>
                </c:pt>
                <c:pt idx="395" formatCode="0.00">
                  <c:v>23942.633525041143</c:v>
                </c:pt>
                <c:pt idx="396" formatCode="0.00">
                  <c:v>24040.083225762803</c:v>
                </c:pt>
                <c:pt idx="397" formatCode="0.00">
                  <c:v>24111.015283892</c:v>
                </c:pt>
                <c:pt idx="398" formatCode="0.00">
                  <c:v>24352.37076615417</c:v>
                </c:pt>
                <c:pt idx="399" formatCode="0.00">
                  <c:v>24127.26754393068</c:v>
                </c:pt>
                <c:pt idx="400" formatCode="0.00">
                  <c:v>24035.93189386497</c:v>
                </c:pt>
                <c:pt idx="401" formatCode="0.00">
                  <c:v>23931.806041493219</c:v>
                </c:pt>
                <c:pt idx="402" formatCode="0.00">
                  <c:v>23877.966752149714</c:v>
                </c:pt>
                <c:pt idx="403" formatCode="0.00">
                  <c:v>23948.458115578302</c:v>
                </c:pt>
                <c:pt idx="404" formatCode="0.00">
                  <c:v>23785.816391678025</c:v>
                </c:pt>
                <c:pt idx="405" formatCode="0.00">
                  <c:v>24117.038134928465</c:v>
                </c:pt>
                <c:pt idx="406" formatCode="0.00">
                  <c:v>24247.257618976033</c:v>
                </c:pt>
                <c:pt idx="407" formatCode="0.00">
                  <c:v>24170.837584123066</c:v>
                </c:pt>
              </c:numCache>
            </c:numRef>
          </c:val>
          <c:smooth val="0"/>
          <c:extLst>
            <c:ext xmlns:c16="http://schemas.microsoft.com/office/drawing/2014/chart" uri="{C3380CC4-5D6E-409C-BE32-E72D297353CC}">
              <c16:uniqueId val="{00000002-45A1-4C55-B0D7-8DA1BEB303C7}"/>
            </c:ext>
          </c:extLst>
        </c:ser>
        <c:ser>
          <c:idx val="3"/>
          <c:order val="3"/>
          <c:tx>
            <c:strRef>
              <c:f>Clothing_CS_Forecast_Output!$E$1</c:f>
              <c:strCache>
                <c:ptCount val="1"/>
                <c:pt idx="0">
                  <c:v>Upper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Clothing_CS_Forecast_Output!$E$2:$E$409</c:f>
              <c:numCache>
                <c:formatCode>General</c:formatCode>
                <c:ptCount val="408"/>
                <c:pt idx="383" formatCode="0.00">
                  <c:v>25836</c:v>
                </c:pt>
                <c:pt idx="384" formatCode="0.00">
                  <c:v>26529.792719021774</c:v>
                </c:pt>
                <c:pt idx="385" formatCode="0.00">
                  <c:v>26785.012535090205</c:v>
                </c:pt>
                <c:pt idx="386" formatCode="0.00">
                  <c:v>26176.389733156866</c:v>
                </c:pt>
                <c:pt idx="387" formatCode="0.00">
                  <c:v>26763.615199417829</c:v>
                </c:pt>
                <c:pt idx="388" formatCode="0.00">
                  <c:v>26693.974931597997</c:v>
                </c:pt>
                <c:pt idx="389" formatCode="0.00">
                  <c:v>26615.629908849347</c:v>
                </c:pt>
                <c:pt idx="390" formatCode="0.00">
                  <c:v>26856.535707103954</c:v>
                </c:pt>
                <c:pt idx="391" formatCode="0.00">
                  <c:v>27206.830528974471</c:v>
                </c:pt>
                <c:pt idx="392" formatCode="0.00">
                  <c:v>26743.012653484901</c:v>
                </c:pt>
                <c:pt idx="393" formatCode="0.00">
                  <c:v>27187.189307063065</c:v>
                </c:pt>
                <c:pt idx="394" formatCode="0.00">
                  <c:v>27148.235504516848</c:v>
                </c:pt>
                <c:pt idx="395" formatCode="0.00">
                  <c:v>27262.259330408138</c:v>
                </c:pt>
                <c:pt idx="396" formatCode="0.00">
                  <c:v>27471.932126551383</c:v>
                </c:pt>
                <c:pt idx="397" formatCode="0.00">
                  <c:v>27651.949487124399</c:v>
                </c:pt>
                <c:pt idx="398" formatCode="0.00">
                  <c:v>27999.534829786324</c:v>
                </c:pt>
                <c:pt idx="399" formatCode="0.00">
                  <c:v>27878.049417379156</c:v>
                </c:pt>
                <c:pt idx="400" formatCode="0.00">
                  <c:v>27887.931070279748</c:v>
                </c:pt>
                <c:pt idx="401" formatCode="0.00">
                  <c:v>27882.807236613364</c:v>
                </c:pt>
                <c:pt idx="402" formatCode="0.00">
                  <c:v>27925.91793595508</c:v>
                </c:pt>
                <c:pt idx="403" formatCode="0.00">
                  <c:v>28091.452013842099</c:v>
                </c:pt>
                <c:pt idx="404" formatCode="0.00">
                  <c:v>28022.074783896314</c:v>
                </c:pt>
                <c:pt idx="405" formatCode="0.00">
                  <c:v>28444.898428225504</c:v>
                </c:pt>
                <c:pt idx="406" formatCode="0.00">
                  <c:v>28665.161291203684</c:v>
                </c:pt>
                <c:pt idx="407" formatCode="0.00">
                  <c:v>28677.320174797926</c:v>
                </c:pt>
              </c:numCache>
            </c:numRef>
          </c:val>
          <c:smooth val="0"/>
          <c:extLst>
            <c:ext xmlns:c16="http://schemas.microsoft.com/office/drawing/2014/chart" uri="{C3380CC4-5D6E-409C-BE32-E72D297353CC}">
              <c16:uniqueId val="{00000003-45A1-4C55-B0D7-8DA1BEB303C7}"/>
            </c:ext>
          </c:extLst>
        </c:ser>
        <c:dLbls>
          <c:showLegendKey val="0"/>
          <c:showVal val="0"/>
          <c:showCatName val="0"/>
          <c:showSerName val="0"/>
          <c:showPercent val="0"/>
          <c:showBubbleSize val="0"/>
        </c:dLbls>
        <c:smooth val="0"/>
        <c:axId val="340027536"/>
        <c:axId val="340019376"/>
      </c:lineChart>
      <c:catAx>
        <c:axId val="3400275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9376"/>
        <c:crosses val="autoZero"/>
        <c:auto val="1"/>
        <c:lblAlgn val="ctr"/>
        <c:lblOffset val="100"/>
        <c:noMultiLvlLbl val="0"/>
      </c:catAx>
      <c:valAx>
        <c:axId val="340019376"/>
        <c:scaling>
          <c:orientation val="minMax"/>
          <c:max val="4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7536"/>
        <c:crosses val="autoZero"/>
        <c:crossBetween val="between"/>
      </c:valAx>
      <c:spPr>
        <a:noFill/>
        <a:ln>
          <a:noFill/>
        </a:ln>
        <a:effectLst/>
      </c:spPr>
    </c:plotArea>
    <c:legend>
      <c:legendPos val="b"/>
      <c:layout>
        <c:manualLayout>
          <c:xMode val="edge"/>
          <c:yMode val="edge"/>
          <c:x val="6.6513771621920764E-2"/>
          <c:y val="0.89682414698162727"/>
          <c:w val="0.91098504253233403"/>
          <c:h val="7.93663292088488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Department Store </a:t>
            </a:r>
            <a:r>
              <a:rPr lang="en-US" sz="1400" b="0" i="0" u="none" strike="noStrike" kern="1200" spc="0" baseline="0">
                <a:solidFill>
                  <a:sysClr val="windowText" lastClr="000000">
                    <a:lumMod val="65000"/>
                    <a:lumOff val="35000"/>
                  </a:sysClr>
                </a:solidFill>
              </a:rPr>
              <a:t>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DeptStore_Forecast_Output!$B$1</c:f>
              <c:strCache>
                <c:ptCount val="1"/>
                <c:pt idx="0">
                  <c:v>department_store_sales</c:v>
                </c:pt>
              </c:strCache>
            </c:strRef>
          </c:tx>
          <c:spPr>
            <a:ln w="28575" cap="rnd">
              <a:solidFill>
                <a:schemeClr val="accent1"/>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81129</c:v>
                </c:pt>
                <c:pt idx="327">
                  <c:v>70473</c:v>
                </c:pt>
                <c:pt idx="328">
                  <c:v>71627</c:v>
                </c:pt>
                <c:pt idx="329">
                  <c:v>70404</c:v>
                </c:pt>
                <c:pt idx="330">
                  <c:v>70602</c:v>
                </c:pt>
                <c:pt idx="331">
                  <c:v>69584</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E13A-429E-AA45-3D651B6FE25E}"/>
            </c:ext>
          </c:extLst>
        </c:ser>
        <c:ser>
          <c:idx val="1"/>
          <c:order val="1"/>
          <c:tx>
            <c:strRef>
              <c:f>DeptStore_Forecast_Output!$C$1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DeptStore_Forecast_Output!$C$2:$C$409</c:f>
              <c:numCache>
                <c:formatCode>General</c:formatCode>
                <c:ptCount val="408"/>
                <c:pt idx="383">
                  <c:v>84099</c:v>
                </c:pt>
                <c:pt idx="384">
                  <c:v>84231.256796035232</c:v>
                </c:pt>
                <c:pt idx="385">
                  <c:v>84363.513592070463</c:v>
                </c:pt>
                <c:pt idx="386">
                  <c:v>84495.770388105695</c:v>
                </c:pt>
                <c:pt idx="387">
                  <c:v>84628.027184140927</c:v>
                </c:pt>
                <c:pt idx="388">
                  <c:v>84760.283980176158</c:v>
                </c:pt>
                <c:pt idx="389">
                  <c:v>84892.54077621139</c:v>
                </c:pt>
                <c:pt idx="390">
                  <c:v>85024.797572246622</c:v>
                </c:pt>
                <c:pt idx="391">
                  <c:v>85157.054368281853</c:v>
                </c:pt>
                <c:pt idx="392">
                  <c:v>85289.311164317085</c:v>
                </c:pt>
                <c:pt idx="393">
                  <c:v>85421.567960352317</c:v>
                </c:pt>
                <c:pt idx="394">
                  <c:v>85553.824756387548</c:v>
                </c:pt>
                <c:pt idx="395">
                  <c:v>85686.08155242278</c:v>
                </c:pt>
                <c:pt idx="396">
                  <c:v>85818.338348457997</c:v>
                </c:pt>
                <c:pt idx="397">
                  <c:v>85950.595144493229</c:v>
                </c:pt>
                <c:pt idx="398">
                  <c:v>86082.851940528461</c:v>
                </c:pt>
                <c:pt idx="399">
                  <c:v>86215.108736563692</c:v>
                </c:pt>
                <c:pt idx="400">
                  <c:v>86347.365532598924</c:v>
                </c:pt>
                <c:pt idx="401">
                  <c:v>86479.622328634156</c:v>
                </c:pt>
                <c:pt idx="402">
                  <c:v>86611.879124669387</c:v>
                </c:pt>
                <c:pt idx="403">
                  <c:v>86744.135920704619</c:v>
                </c:pt>
                <c:pt idx="404">
                  <c:v>86876.392716739851</c:v>
                </c:pt>
                <c:pt idx="405">
                  <c:v>87008.649512775082</c:v>
                </c:pt>
                <c:pt idx="406">
                  <c:v>87140.906308810314</c:v>
                </c:pt>
                <c:pt idx="407">
                  <c:v>87273.163104845546</c:v>
                </c:pt>
              </c:numCache>
            </c:numRef>
          </c:val>
          <c:smooth val="0"/>
          <c:extLst>
            <c:ext xmlns:c16="http://schemas.microsoft.com/office/drawing/2014/chart" uri="{C3380CC4-5D6E-409C-BE32-E72D297353CC}">
              <c16:uniqueId val="{00000001-E13A-429E-AA45-3D651B6FE25E}"/>
            </c:ext>
          </c:extLst>
        </c:ser>
        <c:ser>
          <c:idx val="2"/>
          <c:order val="2"/>
          <c:tx>
            <c:strRef>
              <c:f>DeptStore_Forecast_Output!$D$1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DeptStore_Forecast_Output!$D$2:$D$409</c:f>
              <c:numCache>
                <c:formatCode>General</c:formatCode>
                <c:ptCount val="408"/>
                <c:pt idx="383" formatCode="0.00">
                  <c:v>84099</c:v>
                </c:pt>
                <c:pt idx="384" formatCode="0.00">
                  <c:v>80826.500687573076</c:v>
                </c:pt>
                <c:pt idx="385" formatCode="0.00">
                  <c:v>79550.868250860643</c:v>
                </c:pt>
                <c:pt idx="386" formatCode="0.00">
                  <c:v>78600.524902260426</c:v>
                </c:pt>
                <c:pt idx="387" formatCode="0.00">
                  <c:v>77818.513264838781</c:v>
                </c:pt>
                <c:pt idx="388" formatCode="0.00">
                  <c:v>77143.96861109059</c:v>
                </c:pt>
                <c:pt idx="389" formatCode="0.00">
                  <c:v>76545.668159733672</c:v>
                </c:pt>
                <c:pt idx="390" formatCode="0.00">
                  <c:v>76005.065257764814</c:v>
                </c:pt>
                <c:pt idx="391" formatCode="0.00">
                  <c:v>75510.078228905186</c:v>
                </c:pt>
                <c:pt idx="392" formatCode="0.00">
                  <c:v>75052.31753890049</c:v>
                </c:pt>
                <c:pt idx="393" formatCode="0.00">
                  <c:v>74625.676900833991</c:v>
                </c:pt>
                <c:pt idx="394" formatCode="0.00">
                  <c:v>74225.54829149961</c:v>
                </c:pt>
                <c:pt idx="395" formatCode="0.00">
                  <c:v>73848.353165633918</c:v>
                </c:pt>
                <c:pt idx="396" formatCode="0.00">
                  <c:v>73491.246881405634</c:v>
                </c:pt>
                <c:pt idx="397" formatCode="0.00">
                  <c:v>73151.92400711622</c:v>
                </c:pt>
                <c:pt idx="398" formatCode="0.00">
                  <c:v>72828.485373956108</c:v>
                </c:pt>
                <c:pt idx="399" formatCode="0.00">
                  <c:v>72519.344507546208</c:v>
                </c:pt>
                <c:pt idx="400" formatCode="0.00">
                  <c:v>72223.16005849358</c:v>
                </c:pt>
                <c:pt idx="401" formatCode="0.00">
                  <c:v>71938.785913917964</c:v>
                </c:pt>
                <c:pt idx="402" formatCode="0.00">
                  <c:v>71665.233644966225</c:v>
                </c:pt>
                <c:pt idx="403" formatCode="0.00">
                  <c:v>71401.643755848912</c:v>
                </c:pt>
                <c:pt idx="404" formatCode="0.00">
                  <c:v>71147.263337704018</c:v>
                </c:pt>
                <c:pt idx="405" formatCode="0.00">
                  <c:v>70901.428465616511</c:v>
                </c:pt>
                <c:pt idx="406" formatCode="0.00">
                  <c:v>70663.550163720603</c:v>
                </c:pt>
                <c:pt idx="407" formatCode="0.00">
                  <c:v>70433.10309255727</c:v>
                </c:pt>
              </c:numCache>
            </c:numRef>
          </c:val>
          <c:smooth val="0"/>
          <c:extLst>
            <c:ext xmlns:c16="http://schemas.microsoft.com/office/drawing/2014/chart" uri="{C3380CC4-5D6E-409C-BE32-E72D297353CC}">
              <c16:uniqueId val="{00000002-E13A-429E-AA45-3D651B6FE25E}"/>
            </c:ext>
          </c:extLst>
        </c:ser>
        <c:ser>
          <c:idx val="3"/>
          <c:order val="3"/>
          <c:tx>
            <c:strRef>
              <c:f>DeptStore_Forecast_Output!$E$1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DeptStore_Forecast_Output!$E$2:$E$409</c:f>
              <c:numCache>
                <c:formatCode>General</c:formatCode>
                <c:ptCount val="408"/>
                <c:pt idx="383" formatCode="0.00">
                  <c:v>84099</c:v>
                </c:pt>
                <c:pt idx="384" formatCode="0.00">
                  <c:v>87636.012904497387</c:v>
                </c:pt>
                <c:pt idx="385" formatCode="0.00">
                  <c:v>89176.158933280283</c:v>
                </c:pt>
                <c:pt idx="386" formatCode="0.00">
                  <c:v>90391.015873950964</c:v>
                </c:pt>
                <c:pt idx="387" formatCode="0.00">
                  <c:v>91437.541103443073</c:v>
                </c:pt>
                <c:pt idx="388" formatCode="0.00">
                  <c:v>92376.599349261727</c:v>
                </c:pt>
                <c:pt idx="389" formatCode="0.00">
                  <c:v>93239.413392689108</c:v>
                </c:pt>
                <c:pt idx="390" formatCode="0.00">
                  <c:v>94044.529886728429</c:v>
                </c:pt>
                <c:pt idx="391" formatCode="0.00">
                  <c:v>94804.030507658521</c:v>
                </c:pt>
                <c:pt idx="392" formatCode="0.00">
                  <c:v>95526.30478973368</c:v>
                </c:pt>
                <c:pt idx="393" formatCode="0.00">
                  <c:v>96217.459019870643</c:v>
                </c:pt>
                <c:pt idx="394" formatCode="0.00">
                  <c:v>96882.101221275487</c:v>
                </c:pt>
                <c:pt idx="395" formatCode="0.00">
                  <c:v>97523.809939211642</c:v>
                </c:pt>
                <c:pt idx="396" formatCode="0.00">
                  <c:v>98145.429815510361</c:v>
                </c:pt>
                <c:pt idx="397" formatCode="0.00">
                  <c:v>98749.266281870237</c:v>
                </c:pt>
                <c:pt idx="398" formatCode="0.00">
                  <c:v>99337.218507100813</c:v>
                </c:pt>
                <c:pt idx="399" formatCode="0.00">
                  <c:v>99910.872965581177</c:v>
                </c:pt>
                <c:pt idx="400" formatCode="0.00">
                  <c:v>100471.57100670427</c:v>
                </c:pt>
                <c:pt idx="401" formatCode="0.00">
                  <c:v>101020.45874335035</c:v>
                </c:pt>
                <c:pt idx="402" formatCode="0.00">
                  <c:v>101558.52460437255</c:v>
                </c:pt>
                <c:pt idx="403" formatCode="0.00">
                  <c:v>102086.62808556033</c:v>
                </c:pt>
                <c:pt idx="404" formatCode="0.00">
                  <c:v>102605.52209577568</c:v>
                </c:pt>
                <c:pt idx="405" formatCode="0.00">
                  <c:v>103115.87055993365</c:v>
                </c:pt>
                <c:pt idx="406" formatCode="0.00">
                  <c:v>103618.26245390002</c:v>
                </c:pt>
                <c:pt idx="407" formatCode="0.00">
                  <c:v>104113.22311713382</c:v>
                </c:pt>
              </c:numCache>
            </c:numRef>
          </c:val>
          <c:smooth val="0"/>
          <c:extLst>
            <c:ext xmlns:c16="http://schemas.microsoft.com/office/drawing/2014/chart" uri="{C3380CC4-5D6E-409C-BE32-E72D297353CC}">
              <c16:uniqueId val="{00000003-E13A-429E-AA45-3D651B6FE25E}"/>
            </c:ext>
          </c:extLst>
        </c:ser>
        <c:dLbls>
          <c:showLegendKey val="0"/>
          <c:showVal val="0"/>
          <c:showCatName val="0"/>
          <c:showSerName val="0"/>
          <c:showPercent val="0"/>
          <c:showBubbleSize val="0"/>
        </c:dLbls>
        <c:smooth val="0"/>
        <c:axId val="340028016"/>
        <c:axId val="340017936"/>
      </c:lineChart>
      <c:catAx>
        <c:axId val="3400280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7936"/>
        <c:crosses val="autoZero"/>
        <c:auto val="1"/>
        <c:lblAlgn val="ctr"/>
        <c:lblOffset val="100"/>
        <c:noMultiLvlLbl val="0"/>
      </c:catAx>
      <c:valAx>
        <c:axId val="34001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Department Store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DeptStore_CS_Forecast_Output!$B$1</c:f>
              <c:strCache>
                <c:ptCount val="1"/>
                <c:pt idx="0">
                  <c:v>department_store_sales</c:v>
                </c:pt>
              </c:strCache>
            </c:strRef>
          </c:tx>
          <c:spPr>
            <a:ln w="28575" cap="rnd">
              <a:solidFill>
                <a:schemeClr val="accent1"/>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67491.5</c:v>
                </c:pt>
                <c:pt idx="327">
                  <c:v>67897</c:v>
                </c:pt>
                <c:pt idx="328">
                  <c:v>68195.5</c:v>
                </c:pt>
                <c:pt idx="329">
                  <c:v>68897</c:v>
                </c:pt>
                <c:pt idx="330">
                  <c:v>68931</c:v>
                </c:pt>
                <c:pt idx="331">
                  <c:v>69887</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B56A-4C2C-9699-433A95A2B7E1}"/>
            </c:ext>
          </c:extLst>
        </c:ser>
        <c:ser>
          <c:idx val="1"/>
          <c:order val="1"/>
          <c:tx>
            <c:strRef>
              <c:f>DeptStore_CS_Forecast_Output!$C$1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DeptStore_CS_Forecast_Output!$C$2:$C$409</c:f>
              <c:numCache>
                <c:formatCode>General</c:formatCode>
                <c:ptCount val="408"/>
                <c:pt idx="383">
                  <c:v>84099</c:v>
                </c:pt>
                <c:pt idx="384">
                  <c:v>84230.610821627779</c:v>
                </c:pt>
                <c:pt idx="385">
                  <c:v>84362.221643255572</c:v>
                </c:pt>
                <c:pt idx="386">
                  <c:v>84493.832464883351</c:v>
                </c:pt>
                <c:pt idx="387">
                  <c:v>84625.443286511145</c:v>
                </c:pt>
                <c:pt idx="388">
                  <c:v>84757.054108138924</c:v>
                </c:pt>
                <c:pt idx="389">
                  <c:v>84888.664929766703</c:v>
                </c:pt>
                <c:pt idx="390">
                  <c:v>85020.275751394496</c:v>
                </c:pt>
                <c:pt idx="391">
                  <c:v>85151.886573022275</c:v>
                </c:pt>
                <c:pt idx="392">
                  <c:v>85283.497394650069</c:v>
                </c:pt>
                <c:pt idx="393">
                  <c:v>85415.108216277848</c:v>
                </c:pt>
                <c:pt idx="394">
                  <c:v>85546.719037905626</c:v>
                </c:pt>
                <c:pt idx="395">
                  <c:v>85678.32985953342</c:v>
                </c:pt>
                <c:pt idx="396">
                  <c:v>85809.940681161199</c:v>
                </c:pt>
                <c:pt idx="397">
                  <c:v>85941.551502788992</c:v>
                </c:pt>
                <c:pt idx="398">
                  <c:v>86073.162324416771</c:v>
                </c:pt>
                <c:pt idx="399">
                  <c:v>86204.77314604455</c:v>
                </c:pt>
                <c:pt idx="400">
                  <c:v>86336.383967672344</c:v>
                </c:pt>
                <c:pt idx="401">
                  <c:v>86467.994789300123</c:v>
                </c:pt>
                <c:pt idx="402">
                  <c:v>86599.605610927916</c:v>
                </c:pt>
                <c:pt idx="403">
                  <c:v>86731.216432555695</c:v>
                </c:pt>
                <c:pt idx="404">
                  <c:v>86862.827254183474</c:v>
                </c:pt>
                <c:pt idx="405">
                  <c:v>86994.438075811267</c:v>
                </c:pt>
                <c:pt idx="406">
                  <c:v>87126.048897439046</c:v>
                </c:pt>
                <c:pt idx="407">
                  <c:v>87257.65971906684</c:v>
                </c:pt>
              </c:numCache>
            </c:numRef>
          </c:val>
          <c:smooth val="0"/>
          <c:extLst>
            <c:ext xmlns:c16="http://schemas.microsoft.com/office/drawing/2014/chart" uri="{C3380CC4-5D6E-409C-BE32-E72D297353CC}">
              <c16:uniqueId val="{00000001-B56A-4C2C-9699-433A95A2B7E1}"/>
            </c:ext>
          </c:extLst>
        </c:ser>
        <c:ser>
          <c:idx val="2"/>
          <c:order val="2"/>
          <c:tx>
            <c:strRef>
              <c:f>DeptStore_CS_Forecast_Output!$D$1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DeptStore_CS_Forecast_Output!$D$2:$D$409</c:f>
              <c:numCache>
                <c:formatCode>General</c:formatCode>
                <c:ptCount val="408"/>
                <c:pt idx="383" formatCode="0.00">
                  <c:v>84099</c:v>
                </c:pt>
                <c:pt idx="384" formatCode="0.00">
                  <c:v>83063.777293269217</c:v>
                </c:pt>
                <c:pt idx="385" formatCode="0.00">
                  <c:v>82712.894711947505</c:v>
                </c:pt>
                <c:pt idx="386" formatCode="0.00">
                  <c:v>82473.490956811074</c:v>
                </c:pt>
                <c:pt idx="387" formatCode="0.00">
                  <c:v>82291.775646377326</c:v>
                </c:pt>
                <c:pt idx="388" formatCode="0.00">
                  <c:v>82146.890016469013</c:v>
                </c:pt>
                <c:pt idx="389" formatCode="0.00">
                  <c:v>82028.133803429067</c:v>
                </c:pt>
                <c:pt idx="390" formatCode="0.00">
                  <c:v>81929.150940663108</c:v>
                </c:pt>
                <c:pt idx="391" formatCode="0.00">
                  <c:v>81845.80095393103</c:v>
                </c:pt>
                <c:pt idx="392" formatCode="0.00">
                  <c:v>81775.208691667402</c:v>
                </c:pt>
                <c:pt idx="393" formatCode="0.00">
                  <c:v>81715.281487002299</c:v>
                </c:pt>
                <c:pt idx="394" formatCode="0.00">
                  <c:v>81664.440138429069</c:v>
                </c:pt>
                <c:pt idx="395" formatCode="0.00">
                  <c:v>81621.458253670862</c:v>
                </c:pt>
                <c:pt idx="396" formatCode="0.00">
                  <c:v>81585.36095424612</c:v>
                </c:pt>
                <c:pt idx="397" formatCode="0.00">
                  <c:v>81555.358152724963</c:v>
                </c:pt>
                <c:pt idx="398" formatCode="0.00">
                  <c:v>81530.798990786716</c:v>
                </c:pt>
                <c:pt idx="399" formatCode="0.00">
                  <c:v>81511.13977266039</c:v>
                </c:pt>
                <c:pt idx="400" formatCode="0.00">
                  <c:v>81495.920808607596</c:v>
                </c:pt>
                <c:pt idx="401" formatCode="0.00">
                  <c:v>81484.749317796581</c:v>
                </c:pt>
                <c:pt idx="402" formatCode="0.00">
                  <c:v>81477.286558805266</c:v>
                </c:pt>
                <c:pt idx="403" formatCode="0.00">
                  <c:v>81473.237976466451</c:v>
                </c:pt>
                <c:pt idx="404" formatCode="0.00">
                  <c:v>81472.345543692165</c:v>
                </c:pt>
                <c:pt idx="405" formatCode="0.00">
                  <c:v>81474.381728810127</c:v>
                </c:pt>
                <c:pt idx="406" formatCode="0.00">
                  <c:v>81479.14468570688</c:v>
                </c:pt>
                <c:pt idx="407" formatCode="0.00">
                  <c:v>81486.454376906928</c:v>
                </c:pt>
              </c:numCache>
            </c:numRef>
          </c:val>
          <c:smooth val="0"/>
          <c:extLst>
            <c:ext xmlns:c16="http://schemas.microsoft.com/office/drawing/2014/chart" uri="{C3380CC4-5D6E-409C-BE32-E72D297353CC}">
              <c16:uniqueId val="{00000002-B56A-4C2C-9699-433A95A2B7E1}"/>
            </c:ext>
          </c:extLst>
        </c:ser>
        <c:ser>
          <c:idx val="3"/>
          <c:order val="3"/>
          <c:tx>
            <c:strRef>
              <c:f>DeptStore_CS_Forecast_Output!$E$1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DeptStore_CS_Forecast_Output!$E$2:$E$409</c:f>
              <c:numCache>
                <c:formatCode>General</c:formatCode>
                <c:ptCount val="408"/>
                <c:pt idx="383" formatCode="0.00">
                  <c:v>84099</c:v>
                </c:pt>
                <c:pt idx="384" formatCode="0.00">
                  <c:v>85397.444349986341</c:v>
                </c:pt>
                <c:pt idx="385" formatCode="0.00">
                  <c:v>86011.54857456364</c:v>
                </c:pt>
                <c:pt idx="386" formatCode="0.00">
                  <c:v>86514.173972955628</c:v>
                </c:pt>
                <c:pt idx="387" formatCode="0.00">
                  <c:v>86959.110926644964</c:v>
                </c:pt>
                <c:pt idx="388" formatCode="0.00">
                  <c:v>87367.218199808834</c:v>
                </c:pt>
                <c:pt idx="389" formatCode="0.00">
                  <c:v>87749.196056104338</c:v>
                </c:pt>
                <c:pt idx="390" formatCode="0.00">
                  <c:v>88111.400562125884</c:v>
                </c:pt>
                <c:pt idx="391" formatCode="0.00">
                  <c:v>88457.972192113521</c:v>
                </c:pt>
                <c:pt idx="392" formatCode="0.00">
                  <c:v>88791.786097632736</c:v>
                </c:pt>
                <c:pt idx="393" formatCode="0.00">
                  <c:v>89114.934945553396</c:v>
                </c:pt>
                <c:pt idx="394" formatCode="0.00">
                  <c:v>89428.997937382184</c:v>
                </c:pt>
                <c:pt idx="395" formatCode="0.00">
                  <c:v>89735.201465395978</c:v>
                </c:pt>
                <c:pt idx="396" formatCode="0.00">
                  <c:v>90034.520408076278</c:v>
                </c:pt>
                <c:pt idx="397" formatCode="0.00">
                  <c:v>90327.744852853022</c:v>
                </c:pt>
                <c:pt idx="398" formatCode="0.00">
                  <c:v>90615.525658046827</c:v>
                </c:pt>
                <c:pt idx="399" formatCode="0.00">
                  <c:v>90898.40651942871</c:v>
                </c:pt>
                <c:pt idx="400" formatCode="0.00">
                  <c:v>91176.847126737091</c:v>
                </c:pt>
                <c:pt idx="401" formatCode="0.00">
                  <c:v>91451.240260803665</c:v>
                </c:pt>
                <c:pt idx="402" formatCode="0.00">
                  <c:v>91721.924663050566</c:v>
                </c:pt>
                <c:pt idx="403" formatCode="0.00">
                  <c:v>91989.194888644939</c:v>
                </c:pt>
                <c:pt idx="404" formatCode="0.00">
                  <c:v>92253.308964674783</c:v>
                </c:pt>
                <c:pt idx="405" formatCode="0.00">
                  <c:v>92514.494422812408</c:v>
                </c:pt>
                <c:pt idx="406" formatCode="0.00">
                  <c:v>92772.953109171212</c:v>
                </c:pt>
                <c:pt idx="407" formatCode="0.00">
                  <c:v>93028.865061226752</c:v>
                </c:pt>
              </c:numCache>
            </c:numRef>
          </c:val>
          <c:smooth val="0"/>
          <c:extLst>
            <c:ext xmlns:c16="http://schemas.microsoft.com/office/drawing/2014/chart" uri="{C3380CC4-5D6E-409C-BE32-E72D297353CC}">
              <c16:uniqueId val="{00000003-B56A-4C2C-9699-433A95A2B7E1}"/>
            </c:ext>
          </c:extLst>
        </c:ser>
        <c:dLbls>
          <c:showLegendKey val="0"/>
          <c:showVal val="0"/>
          <c:showCatName val="0"/>
          <c:showSerName val="0"/>
          <c:showPercent val="0"/>
          <c:showBubbleSize val="0"/>
        </c:dLbls>
        <c:smooth val="0"/>
        <c:axId val="412540191"/>
        <c:axId val="412547391"/>
      </c:lineChart>
      <c:catAx>
        <c:axId val="4125401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7391"/>
        <c:crosses val="autoZero"/>
        <c:auto val="1"/>
        <c:lblAlgn val="ctr"/>
        <c:lblOffset val="100"/>
        <c:noMultiLvlLbl val="0"/>
      </c:catAx>
      <c:valAx>
        <c:axId val="412547391"/>
        <c:scaling>
          <c:orientation val="minMax"/>
          <c:max val="12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0191"/>
        <c:crosses val="autoZero"/>
        <c:crossBetween val="between"/>
        <c:majorUnit val="20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Food_Forecast_Output!$B$1</c:f>
              <c:strCache>
                <c:ptCount val="1"/>
                <c:pt idx="0">
                  <c:v>food_service_sales</c:v>
                </c:pt>
              </c:strCache>
            </c:strRef>
          </c:tx>
          <c:spPr>
            <a:ln w="28575" cap="rnd">
              <a:solidFill>
                <a:schemeClr val="accent1"/>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5915</c:v>
                </c:pt>
                <c:pt idx="327">
                  <c:v>3297</c:v>
                </c:pt>
                <c:pt idx="328">
                  <c:v>4065</c:v>
                </c:pt>
                <c:pt idx="329">
                  <c:v>5731</c:v>
                </c:pt>
                <c:pt idx="330">
                  <c:v>6529</c:v>
                </c:pt>
                <c:pt idx="331">
                  <c:v>6644</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A596-4F2D-BE49-0E922006A239}"/>
            </c:ext>
          </c:extLst>
        </c:ser>
        <c:ser>
          <c:idx val="1"/>
          <c:order val="1"/>
          <c:tx>
            <c:strRef>
              <c:f>Food_Forecast_Output!$C$1</c:f>
              <c:strCache>
                <c:ptCount val="1"/>
                <c:pt idx="0">
                  <c:v>Forecast(food_service_sales)</c:v>
                </c:pt>
              </c:strCache>
            </c:strRef>
          </c:tx>
          <c:spPr>
            <a:ln w="25400" cap="rnd">
              <a:solidFill>
                <a:schemeClr val="accent2"/>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Food_Forecast_Output!$C$2:$C$409</c:f>
              <c:numCache>
                <c:formatCode>General</c:formatCode>
                <c:ptCount val="408"/>
                <c:pt idx="383">
                  <c:v>7524</c:v>
                </c:pt>
                <c:pt idx="384">
                  <c:v>7528.5854174790611</c:v>
                </c:pt>
                <c:pt idx="385">
                  <c:v>7533.1708349581231</c:v>
                </c:pt>
                <c:pt idx="386">
                  <c:v>7537.7562524371842</c:v>
                </c:pt>
                <c:pt idx="387">
                  <c:v>7542.3416699162453</c:v>
                </c:pt>
                <c:pt idx="388">
                  <c:v>7546.9270873953074</c:v>
                </c:pt>
                <c:pt idx="389">
                  <c:v>7551.5125048743685</c:v>
                </c:pt>
                <c:pt idx="390">
                  <c:v>7556.0979223534296</c:v>
                </c:pt>
                <c:pt idx="391">
                  <c:v>7560.6833398324916</c:v>
                </c:pt>
                <c:pt idx="392">
                  <c:v>7565.2687573115527</c:v>
                </c:pt>
                <c:pt idx="393">
                  <c:v>7569.8541747906138</c:v>
                </c:pt>
                <c:pt idx="394">
                  <c:v>7574.4395922696758</c:v>
                </c:pt>
                <c:pt idx="395">
                  <c:v>7579.0250097487369</c:v>
                </c:pt>
                <c:pt idx="396">
                  <c:v>7583.610427227798</c:v>
                </c:pt>
                <c:pt idx="397">
                  <c:v>7588.19584470686</c:v>
                </c:pt>
                <c:pt idx="398">
                  <c:v>7592.7812621859212</c:v>
                </c:pt>
                <c:pt idx="399">
                  <c:v>7597.3666796649823</c:v>
                </c:pt>
                <c:pt idx="400">
                  <c:v>7601.9520971440443</c:v>
                </c:pt>
                <c:pt idx="401">
                  <c:v>7606.5375146231054</c:v>
                </c:pt>
                <c:pt idx="402">
                  <c:v>7611.1229321021665</c:v>
                </c:pt>
                <c:pt idx="403">
                  <c:v>7615.7083495812285</c:v>
                </c:pt>
                <c:pt idx="404">
                  <c:v>7620.2937670602896</c:v>
                </c:pt>
                <c:pt idx="405">
                  <c:v>7624.8791845393507</c:v>
                </c:pt>
                <c:pt idx="406">
                  <c:v>7629.4646020184127</c:v>
                </c:pt>
                <c:pt idx="407">
                  <c:v>7634.0500194974738</c:v>
                </c:pt>
              </c:numCache>
            </c:numRef>
          </c:val>
          <c:smooth val="0"/>
          <c:extLst>
            <c:ext xmlns:c16="http://schemas.microsoft.com/office/drawing/2014/chart" uri="{C3380CC4-5D6E-409C-BE32-E72D297353CC}">
              <c16:uniqueId val="{00000001-A596-4F2D-BE49-0E922006A239}"/>
            </c:ext>
          </c:extLst>
        </c:ser>
        <c:ser>
          <c:idx val="2"/>
          <c:order val="2"/>
          <c:tx>
            <c:strRef>
              <c:f>Food_Forecast_Output!$D$1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Food_Forecast_Output!$D$2:$D$409</c:f>
              <c:numCache>
                <c:formatCode>General</c:formatCode>
                <c:ptCount val="408"/>
                <c:pt idx="383" formatCode="0.00">
                  <c:v>7524</c:v>
                </c:pt>
                <c:pt idx="384" formatCode="0.00">
                  <c:v>6985.7859170411821</c:v>
                </c:pt>
                <c:pt idx="385" formatCode="0.00">
                  <c:v>6765.9201409948209</c:v>
                </c:pt>
                <c:pt idx="386" formatCode="0.00">
                  <c:v>6597.9132202968276</c:v>
                </c:pt>
                <c:pt idx="387" formatCode="0.00">
                  <c:v>6456.7423976407708</c:v>
                </c:pt>
                <c:pt idx="388" formatCode="0.00">
                  <c:v>6332.7043807403279</c:v>
                </c:pt>
                <c:pt idx="389" formatCode="0.00">
                  <c:v>6220.8215120064197</c:v>
                </c:pt>
                <c:pt idx="390" formatCode="0.00">
                  <c:v>6118.1370116685575</c:v>
                </c:pt>
                <c:pt idx="391" formatCode="0.00">
                  <c:v>6022.7247717649134</c:v>
                </c:pt>
                <c:pt idx="392" formatCode="0.00">
                  <c:v>5933.2473000178961</c:v>
                </c:pt>
                <c:pt idx="393" formatCode="0.00">
                  <c:v>5848.7311083472041</c:v>
                </c:pt>
                <c:pt idx="394" formatCode="0.00">
                  <c:v>5768.4415677178667</c:v>
                </c:pt>
                <c:pt idx="395" formatCode="0.00">
                  <c:v>5691.8081724844233</c:v>
                </c:pt>
                <c:pt idx="396" formatCode="0.00">
                  <c:v>5618.3774187494619</c:v>
                </c:pt>
                <c:pt idx="397" formatCode="0.00">
                  <c:v>5547.7817655983317</c:v>
                </c:pt>
                <c:pt idx="398" formatCode="0.00">
                  <c:v>5479.7184401309314</c:v>
                </c:pt>
                <c:pt idx="399" formatCode="0.00">
                  <c:v>5413.9345204130677</c:v>
                </c:pt>
                <c:pt idx="400" formatCode="0.00">
                  <c:v>5350.2161632920415</c:v>
                </c:pt>
                <c:pt idx="401" formatCode="0.00">
                  <c:v>5288.3806509816022</c:v>
                </c:pt>
                <c:pt idx="402" formatCode="0.00">
                  <c:v>5228.2704042982232</c:v>
                </c:pt>
                <c:pt idx="403" formatCode="0.00">
                  <c:v>5169.7483990703349</c:v>
                </c:pt>
                <c:pt idx="404" formatCode="0.00">
                  <c:v>5112.6946036301306</c:v>
                </c:pt>
                <c:pt idx="405" formatCode="0.00">
                  <c:v>5057.0031724777518</c:v>
                </c:pt>
                <c:pt idx="406" formatCode="0.00">
                  <c:v>5002.5802087831325</c:v>
                </c:pt>
                <c:pt idx="407" formatCode="0.00">
                  <c:v>4949.3419608804215</c:v>
                </c:pt>
              </c:numCache>
            </c:numRef>
          </c:val>
          <c:smooth val="0"/>
          <c:extLst>
            <c:ext xmlns:c16="http://schemas.microsoft.com/office/drawing/2014/chart" uri="{C3380CC4-5D6E-409C-BE32-E72D297353CC}">
              <c16:uniqueId val="{00000002-A596-4F2D-BE49-0E922006A239}"/>
            </c:ext>
          </c:extLst>
        </c:ser>
        <c:ser>
          <c:idx val="3"/>
          <c:order val="3"/>
          <c:tx>
            <c:strRef>
              <c:f>Food_Forecast_Output!$E$1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Food_Forecast_Output!$E$2:$E$409</c:f>
              <c:numCache>
                <c:formatCode>General</c:formatCode>
                <c:ptCount val="408"/>
                <c:pt idx="383" formatCode="0.00">
                  <c:v>7524</c:v>
                </c:pt>
                <c:pt idx="384" formatCode="0.00">
                  <c:v>8071.3849179169401</c:v>
                </c:pt>
                <c:pt idx="385" formatCode="0.00">
                  <c:v>8300.4215289214244</c:v>
                </c:pt>
                <c:pt idx="386" formatCode="0.00">
                  <c:v>8477.5992845775399</c:v>
                </c:pt>
                <c:pt idx="387" formatCode="0.00">
                  <c:v>8627.9409421917189</c:v>
                </c:pt>
                <c:pt idx="388" formatCode="0.00">
                  <c:v>8761.1497940502868</c:v>
                </c:pt>
                <c:pt idx="389" formatCode="0.00">
                  <c:v>8882.2034977423173</c:v>
                </c:pt>
                <c:pt idx="390" formatCode="0.00">
                  <c:v>8994.0588330383016</c:v>
                </c:pt>
                <c:pt idx="391" formatCode="0.00">
                  <c:v>9098.6419079000698</c:v>
                </c:pt>
                <c:pt idx="392" formatCode="0.00">
                  <c:v>9197.2902146052093</c:v>
                </c:pt>
                <c:pt idx="393" formatCode="0.00">
                  <c:v>9290.9772412340226</c:v>
                </c:pt>
                <c:pt idx="394" formatCode="0.00">
                  <c:v>9380.4376168214858</c:v>
                </c:pt>
                <c:pt idx="395" formatCode="0.00">
                  <c:v>9466.2418470130506</c:v>
                </c:pt>
                <c:pt idx="396" formatCode="0.00">
                  <c:v>9548.8434357061342</c:v>
                </c:pt>
                <c:pt idx="397" formatCode="0.00">
                  <c:v>9628.6099238153893</c:v>
                </c:pt>
                <c:pt idx="398" formatCode="0.00">
                  <c:v>9705.8440842409109</c:v>
                </c:pt>
                <c:pt idx="399" formatCode="0.00">
                  <c:v>9780.7988389168968</c:v>
                </c:pt>
                <c:pt idx="400" formatCode="0.00">
                  <c:v>9853.688030996047</c:v>
                </c:pt>
                <c:pt idx="401" formatCode="0.00">
                  <c:v>9924.6943782646085</c:v>
                </c:pt>
                <c:pt idx="402" formatCode="0.00">
                  <c:v>9993.9754599061089</c:v>
                </c:pt>
                <c:pt idx="403" formatCode="0.00">
                  <c:v>10061.668300092122</c:v>
                </c:pt>
                <c:pt idx="404" formatCode="0.00">
                  <c:v>10127.892930490449</c:v>
                </c:pt>
                <c:pt idx="405" formatCode="0.00">
                  <c:v>10192.755196600949</c:v>
                </c:pt>
                <c:pt idx="406" formatCode="0.00">
                  <c:v>10256.348995253693</c:v>
                </c:pt>
                <c:pt idx="407" formatCode="0.00">
                  <c:v>10318.758078114526</c:v>
                </c:pt>
              </c:numCache>
            </c:numRef>
          </c:val>
          <c:smooth val="0"/>
          <c:extLst>
            <c:ext xmlns:c16="http://schemas.microsoft.com/office/drawing/2014/chart" uri="{C3380CC4-5D6E-409C-BE32-E72D297353CC}">
              <c16:uniqueId val="{00000003-A596-4F2D-BE49-0E922006A239}"/>
            </c:ext>
          </c:extLst>
        </c:ser>
        <c:dLbls>
          <c:showLegendKey val="0"/>
          <c:showVal val="0"/>
          <c:showCatName val="0"/>
          <c:showSerName val="0"/>
          <c:showPercent val="0"/>
          <c:showBubbleSize val="0"/>
        </c:dLbls>
        <c:smooth val="0"/>
        <c:axId val="1534072847"/>
        <c:axId val="1534071407"/>
      </c:lineChart>
      <c:catAx>
        <c:axId val="1534072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1407"/>
        <c:crosses val="autoZero"/>
        <c:auto val="1"/>
        <c:lblAlgn val="ctr"/>
        <c:lblOffset val="100"/>
        <c:noMultiLvlLbl val="0"/>
      </c:catAx>
      <c:valAx>
        <c:axId val="1534071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Food_CS_Forecast_Output!$B$1</c:f>
              <c:strCache>
                <c:ptCount val="1"/>
                <c:pt idx="0">
                  <c:v>food_service_sales</c:v>
                </c:pt>
              </c:strCache>
            </c:strRef>
          </c:tx>
          <c:spPr>
            <a:ln w="28575" cap="rnd">
              <a:solidFill>
                <a:schemeClr val="accent1"/>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7803.5</c:v>
                </c:pt>
                <c:pt idx="327">
                  <c:v>7722.5</c:v>
                </c:pt>
                <c:pt idx="328">
                  <c:v>7728.5</c:v>
                </c:pt>
                <c:pt idx="329">
                  <c:v>7882.5</c:v>
                </c:pt>
                <c:pt idx="330">
                  <c:v>7793</c:v>
                </c:pt>
                <c:pt idx="331">
                  <c:v>7638.5</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3307-49ED-AA10-7E2B4386D1E1}"/>
            </c:ext>
          </c:extLst>
        </c:ser>
        <c:ser>
          <c:idx val="1"/>
          <c:order val="1"/>
          <c:tx>
            <c:strRef>
              <c:f>Food_CS_Forecast_Output!$C$1</c:f>
              <c:strCache>
                <c:ptCount val="1"/>
                <c:pt idx="0">
                  <c:v>Forecast(food_service_sales)</c:v>
                </c:pt>
              </c:strCache>
            </c:strRef>
          </c:tx>
          <c:spPr>
            <a:ln w="25400" cap="rnd">
              <a:solidFill>
                <a:schemeClr val="accent2"/>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Food_CS_Forecast_Output!$C$2:$C$409</c:f>
              <c:numCache>
                <c:formatCode>General</c:formatCode>
                <c:ptCount val="408"/>
                <c:pt idx="383">
                  <c:v>7524</c:v>
                </c:pt>
                <c:pt idx="384">
                  <c:v>7529.0015093058055</c:v>
                </c:pt>
                <c:pt idx="385">
                  <c:v>7534.0030186116101</c:v>
                </c:pt>
                <c:pt idx="386">
                  <c:v>7539.0045279174155</c:v>
                </c:pt>
                <c:pt idx="387">
                  <c:v>7544.006037223221</c:v>
                </c:pt>
                <c:pt idx="388">
                  <c:v>7549.0075465290256</c:v>
                </c:pt>
                <c:pt idx="389">
                  <c:v>7554.0090558348311</c:v>
                </c:pt>
                <c:pt idx="390">
                  <c:v>7559.0105651406366</c:v>
                </c:pt>
                <c:pt idx="391">
                  <c:v>7564.0120744464411</c:v>
                </c:pt>
                <c:pt idx="392">
                  <c:v>7569.0135837522466</c:v>
                </c:pt>
                <c:pt idx="393">
                  <c:v>7574.0150930580512</c:v>
                </c:pt>
                <c:pt idx="394">
                  <c:v>7579.0166023638567</c:v>
                </c:pt>
                <c:pt idx="395">
                  <c:v>7584.0181116696622</c:v>
                </c:pt>
                <c:pt idx="396">
                  <c:v>7589.0196209754668</c:v>
                </c:pt>
                <c:pt idx="397">
                  <c:v>7594.0211302812722</c:v>
                </c:pt>
                <c:pt idx="398">
                  <c:v>7599.0226395870777</c:v>
                </c:pt>
                <c:pt idx="399">
                  <c:v>7604.0241488928823</c:v>
                </c:pt>
                <c:pt idx="400">
                  <c:v>7609.0256581986878</c:v>
                </c:pt>
                <c:pt idx="401">
                  <c:v>7614.0271675044933</c:v>
                </c:pt>
                <c:pt idx="402">
                  <c:v>7619.0286768102978</c:v>
                </c:pt>
                <c:pt idx="403">
                  <c:v>7624.0301861161033</c:v>
                </c:pt>
                <c:pt idx="404">
                  <c:v>7629.0316954219088</c:v>
                </c:pt>
                <c:pt idx="405">
                  <c:v>7634.0332047277134</c:v>
                </c:pt>
                <c:pt idx="406">
                  <c:v>7639.0347140335189</c:v>
                </c:pt>
                <c:pt idx="407">
                  <c:v>7644.0362233393234</c:v>
                </c:pt>
              </c:numCache>
            </c:numRef>
          </c:val>
          <c:smooth val="0"/>
          <c:extLst>
            <c:ext xmlns:c16="http://schemas.microsoft.com/office/drawing/2014/chart" uri="{C3380CC4-5D6E-409C-BE32-E72D297353CC}">
              <c16:uniqueId val="{00000001-3307-49ED-AA10-7E2B4386D1E1}"/>
            </c:ext>
          </c:extLst>
        </c:ser>
        <c:ser>
          <c:idx val="2"/>
          <c:order val="2"/>
          <c:tx>
            <c:strRef>
              <c:f>Food_CS_Forecast_Output!$D$1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Food_CS_Forecast_Output!$D$2:$D$409</c:f>
              <c:numCache>
                <c:formatCode>General</c:formatCode>
                <c:ptCount val="408"/>
                <c:pt idx="383" formatCode="0.00">
                  <c:v>7524</c:v>
                </c:pt>
                <c:pt idx="384" formatCode="0.00">
                  <c:v>7141.981249158971</c:v>
                </c:pt>
                <c:pt idx="385" formatCode="0.00">
                  <c:v>6986.9473139988168</c:v>
                </c:pt>
                <c:pt idx="386" formatCode="0.00">
                  <c:v>6868.8891455290359</c:v>
                </c:pt>
                <c:pt idx="387" formatCode="0.00">
                  <c:v>6769.9653234194466</c:v>
                </c:pt>
                <c:pt idx="388" formatCode="0.00">
                  <c:v>6683.2573248970793</c:v>
                </c:pt>
                <c:pt idx="389" formatCode="0.00">
                  <c:v>6605.2160414356904</c:v>
                </c:pt>
                <c:pt idx="390" formatCode="0.00">
                  <c:v>6533.7332660913726</c:v>
                </c:pt>
                <c:pt idx="391" formatCode="0.00">
                  <c:v>6467.4356689258038</c:v>
                </c:pt>
                <c:pt idx="392" formatCode="0.00">
                  <c:v>6405.3696075557473</c:v>
                </c:pt>
                <c:pt idx="393" formatCode="0.00">
                  <c:v>6346.8409774181291</c:v>
                </c:pt>
                <c:pt idx="394" formatCode="0.00">
                  <c:v>6291.3259823045937</c:v>
                </c:pt>
                <c:pt idx="395" formatCode="0.00">
                  <c:v>6238.4178472583817</c:v>
                </c:pt>
                <c:pt idx="396" formatCode="0.00">
                  <c:v>6187.7932204779272</c:v>
                </c:pt>
                <c:pt idx="397" formatCode="0.00">
                  <c:v>6139.1900424361174</c:v>
                </c:pt>
                <c:pt idx="398" formatCode="0.00">
                  <c:v>6092.3924337033131</c:v>
                </c:pt>
                <c:pt idx="399" formatCode="0.00">
                  <c:v>6047.2200589757977</c:v>
                </c:pt>
                <c:pt idx="400" formatCode="0.00">
                  <c:v>6003.5204464246162</c:v>
                </c:pt>
                <c:pt idx="401" formatCode="0.00">
                  <c:v>5961.1633168488652</c:v>
                </c:pt>
                <c:pt idx="402" formatCode="0.00">
                  <c:v>5920.0363150666499</c:v>
                </c:pt>
                <c:pt idx="403" formatCode="0.00">
                  <c:v>5880.0417417792742</c:v>
                </c:pt>
                <c:pt idx="404" formatCode="0.00">
                  <c:v>5841.0940134752154</c:v>
                </c:pt>
                <c:pt idx="405" formatCode="0.00">
                  <c:v>5803.11766149089</c:v>
                </c:pt>
                <c:pt idx="406" formatCode="0.00">
                  <c:v>5766.0457366570936</c:v>
                </c:pt>
                <c:pt idx="407" formatCode="0.00">
                  <c:v>5729.818523385512</c:v>
                </c:pt>
              </c:numCache>
            </c:numRef>
          </c:val>
          <c:smooth val="0"/>
          <c:extLst>
            <c:ext xmlns:c16="http://schemas.microsoft.com/office/drawing/2014/chart" uri="{C3380CC4-5D6E-409C-BE32-E72D297353CC}">
              <c16:uniqueId val="{00000002-3307-49ED-AA10-7E2B4386D1E1}"/>
            </c:ext>
          </c:extLst>
        </c:ser>
        <c:ser>
          <c:idx val="3"/>
          <c:order val="3"/>
          <c:tx>
            <c:strRef>
              <c:f>Food_CS_Forecast_Output!$E$1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Food_CS_Forecast_Output!$E$2:$E$409</c:f>
              <c:numCache>
                <c:formatCode>General</c:formatCode>
                <c:ptCount val="408"/>
                <c:pt idx="383" formatCode="0.00">
                  <c:v>7524</c:v>
                </c:pt>
                <c:pt idx="384" formatCode="0.00">
                  <c:v>7916.02176945264</c:v>
                </c:pt>
                <c:pt idx="385" formatCode="0.00">
                  <c:v>8081.0587232244034</c:v>
                </c:pt>
                <c:pt idx="386" formatCode="0.00">
                  <c:v>8209.1199103057952</c:v>
                </c:pt>
                <c:pt idx="387" formatCode="0.00">
                  <c:v>8318.0467510269955</c:v>
                </c:pt>
                <c:pt idx="388" formatCode="0.00">
                  <c:v>8414.7577681609728</c:v>
                </c:pt>
                <c:pt idx="389" formatCode="0.00">
                  <c:v>8502.8020702339727</c:v>
                </c:pt>
                <c:pt idx="390" formatCode="0.00">
                  <c:v>8584.2878641899006</c:v>
                </c:pt>
                <c:pt idx="391" formatCode="0.00">
                  <c:v>8660.5884799670785</c:v>
                </c:pt>
                <c:pt idx="392" formatCode="0.00">
                  <c:v>8732.657559948746</c:v>
                </c:pt>
                <c:pt idx="393" formatCode="0.00">
                  <c:v>8801.1892086979733</c:v>
                </c:pt>
                <c:pt idx="394" formatCode="0.00">
                  <c:v>8866.7072224231197</c:v>
                </c:pt>
                <c:pt idx="395" formatCode="0.00">
                  <c:v>8929.6183760809436</c:v>
                </c:pt>
                <c:pt idx="396" formatCode="0.00">
                  <c:v>8990.2460214730054</c:v>
                </c:pt>
                <c:pt idx="397" formatCode="0.00">
                  <c:v>9048.852218126427</c:v>
                </c:pt>
                <c:pt idx="398" formatCode="0.00">
                  <c:v>9105.6528454708423</c:v>
                </c:pt>
                <c:pt idx="399" formatCode="0.00">
                  <c:v>9160.8282388099669</c:v>
                </c:pt>
                <c:pt idx="400" formatCode="0.00">
                  <c:v>9214.5308699727593</c:v>
                </c:pt>
                <c:pt idx="401" formatCode="0.00">
                  <c:v>9266.8910181601223</c:v>
                </c:pt>
                <c:pt idx="402" formatCode="0.00">
                  <c:v>9318.0210385539467</c:v>
                </c:pt>
                <c:pt idx="403" formatCode="0.00">
                  <c:v>9368.0186304529325</c:v>
                </c:pt>
                <c:pt idx="404" formatCode="0.00">
                  <c:v>9416.9693773686013</c:v>
                </c:pt>
                <c:pt idx="405" formatCode="0.00">
                  <c:v>9464.9487479645377</c:v>
                </c:pt>
                <c:pt idx="406" formatCode="0.00">
                  <c:v>9512.0236914099441</c:v>
                </c:pt>
                <c:pt idx="407" formatCode="0.00">
                  <c:v>9558.2539232931358</c:v>
                </c:pt>
              </c:numCache>
            </c:numRef>
          </c:val>
          <c:smooth val="0"/>
          <c:extLst>
            <c:ext xmlns:c16="http://schemas.microsoft.com/office/drawing/2014/chart" uri="{C3380CC4-5D6E-409C-BE32-E72D297353CC}">
              <c16:uniqueId val="{00000003-3307-49ED-AA10-7E2B4386D1E1}"/>
            </c:ext>
          </c:extLst>
        </c:ser>
        <c:dLbls>
          <c:showLegendKey val="0"/>
          <c:showVal val="0"/>
          <c:showCatName val="0"/>
          <c:showSerName val="0"/>
          <c:showPercent val="0"/>
          <c:showBubbleSize val="0"/>
        </c:dLbls>
        <c:smooth val="0"/>
        <c:axId val="839943567"/>
        <c:axId val="839936367"/>
      </c:lineChart>
      <c:catAx>
        <c:axId val="839943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36367"/>
        <c:crosses val="autoZero"/>
        <c:auto val="1"/>
        <c:lblAlgn val="ctr"/>
        <c:lblOffset val="100"/>
        <c:noMultiLvlLbl val="0"/>
      </c:catAx>
      <c:valAx>
        <c:axId val="83993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4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1"/>
              <a:t>12-Month Volatility Index by Category (Baseline =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60314169729855"/>
          <c:y val="0.10501670973222069"/>
          <c:w val="0.86372514482903628"/>
          <c:h val="0.73422530121995899"/>
        </c:manualLayout>
      </c:layout>
      <c:lineChart>
        <c:grouping val="standard"/>
        <c:varyColors val="0"/>
        <c:ser>
          <c:idx val="0"/>
          <c:order val="0"/>
          <c:tx>
            <c:strRef>
              <c:f>'12_Month_Volatility_Index'!$N$9</c:f>
              <c:strCache>
                <c:ptCount val="1"/>
                <c:pt idx="0">
                  <c:v>total_retail_volatility_index</c:v>
                </c:pt>
              </c:strCache>
            </c:strRef>
          </c:tx>
          <c:spPr>
            <a:ln w="28575" cap="rnd">
              <a:solidFill>
                <a:schemeClr val="accent5"/>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'12_Month_Volatility_Index'!$N$10:$N$401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1.4155736444716571</c:v>
                </c:pt>
                <c:pt idx="12">
                  <c:v>1.5301608802873801</c:v>
                </c:pt>
                <c:pt idx="13">
                  <c:v>1.5889234840116055</c:v>
                </c:pt>
                <c:pt idx="14">
                  <c:v>1.5365171244046303</c:v>
                </c:pt>
                <c:pt idx="15">
                  <c:v>1.3563954016442357</c:v>
                </c:pt>
                <c:pt idx="16">
                  <c:v>1.4392993279339337</c:v>
                </c:pt>
                <c:pt idx="17">
                  <c:v>1.4332096919313948</c:v>
                </c:pt>
                <c:pt idx="18">
                  <c:v>1.3781457568285991</c:v>
                </c:pt>
                <c:pt idx="19">
                  <c:v>1.3545998856766492</c:v>
                </c:pt>
                <c:pt idx="20">
                  <c:v>1.3583249469406167</c:v>
                </c:pt>
                <c:pt idx="21">
                  <c:v>1.3560305790837317</c:v>
                </c:pt>
                <c:pt idx="22">
                  <c:v>1.3496607207599347</c:v>
                </c:pt>
                <c:pt idx="23">
                  <c:v>1.3597697747598854</c:v>
                </c:pt>
                <c:pt idx="24">
                  <c:v>1.1833490931251469</c:v>
                </c:pt>
                <c:pt idx="25">
                  <c:v>1.3715443715932518</c:v>
                </c:pt>
                <c:pt idx="26">
                  <c:v>1.2119709322385295</c:v>
                </c:pt>
                <c:pt idx="27">
                  <c:v>1.1952435840125688</c:v>
                </c:pt>
                <c:pt idx="28">
                  <c:v>1.201341213793099</c:v>
                </c:pt>
                <c:pt idx="29">
                  <c:v>1.2009341844657389</c:v>
                </c:pt>
                <c:pt idx="30">
                  <c:v>1.2986306927789204</c:v>
                </c:pt>
                <c:pt idx="31">
                  <c:v>1.2431153067370222</c:v>
                </c:pt>
                <c:pt idx="32">
                  <c:v>1.2249566787311583</c:v>
                </c:pt>
                <c:pt idx="33">
                  <c:v>1.254783483336948</c:v>
                </c:pt>
                <c:pt idx="34">
                  <c:v>1.3563285820858759</c:v>
                </c:pt>
                <c:pt idx="35">
                  <c:v>1.356840968503773</c:v>
                </c:pt>
                <c:pt idx="36">
                  <c:v>1.3725835186657735</c:v>
                </c:pt>
                <c:pt idx="37">
                  <c:v>1.1670120207344483</c:v>
                </c:pt>
                <c:pt idx="38">
                  <c:v>1.1432881241582664</c:v>
                </c:pt>
                <c:pt idx="39">
                  <c:v>1.1273012864653316</c:v>
                </c:pt>
                <c:pt idx="40">
                  <c:v>1.0696365654323339</c:v>
                </c:pt>
                <c:pt idx="41">
                  <c:v>1.1672129406633507</c:v>
                </c:pt>
                <c:pt idx="42">
                  <c:v>1.0670986061694798</c:v>
                </c:pt>
                <c:pt idx="43">
                  <c:v>1.0557029102435842</c:v>
                </c:pt>
                <c:pt idx="44">
                  <c:v>1.0925496453414418</c:v>
                </c:pt>
                <c:pt idx="45">
                  <c:v>1.0397841878385659</c:v>
                </c:pt>
                <c:pt idx="46">
                  <c:v>1.0007185994042991</c:v>
                </c:pt>
                <c:pt idx="47">
                  <c:v>1.0005413069703939</c:v>
                </c:pt>
                <c:pt idx="48">
                  <c:v>0.99734783817690065</c:v>
                </c:pt>
                <c:pt idx="49">
                  <c:v>0.89471893064917585</c:v>
                </c:pt>
                <c:pt idx="50">
                  <c:v>0.89779713671184125</c:v>
                </c:pt>
                <c:pt idx="51">
                  <c:v>1.2394096922442535</c:v>
                </c:pt>
                <c:pt idx="52">
                  <c:v>1.2217160385678465</c:v>
                </c:pt>
                <c:pt idx="53">
                  <c:v>1.1634599501996186</c:v>
                </c:pt>
                <c:pt idx="54">
                  <c:v>1.2162029672352768</c:v>
                </c:pt>
                <c:pt idx="55">
                  <c:v>1.2123450373200497</c:v>
                </c:pt>
                <c:pt idx="56">
                  <c:v>1.1749237749655557</c:v>
                </c:pt>
                <c:pt idx="57">
                  <c:v>1.1527250338646502</c:v>
                </c:pt>
                <c:pt idx="58">
                  <c:v>1.1617908407272306</c:v>
                </c:pt>
                <c:pt idx="59">
                  <c:v>1.1706625376836448</c:v>
                </c:pt>
                <c:pt idx="60">
                  <c:v>1.1128954603154506</c:v>
                </c:pt>
                <c:pt idx="61">
                  <c:v>1.1094398202098774</c:v>
                </c:pt>
                <c:pt idx="62">
                  <c:v>1.0928877580178311</c:v>
                </c:pt>
                <c:pt idx="63">
                  <c:v>0.90241442987620824</c:v>
                </c:pt>
                <c:pt idx="64">
                  <c:v>0.87292701670888939</c:v>
                </c:pt>
                <c:pt idx="65">
                  <c:v>0.84973703834240033</c:v>
                </c:pt>
                <c:pt idx="66">
                  <c:v>0.90894182882930452</c:v>
                </c:pt>
                <c:pt idx="67">
                  <c:v>1.0202530984586677</c:v>
                </c:pt>
                <c:pt idx="68">
                  <c:v>1.0754764943986042</c:v>
                </c:pt>
                <c:pt idx="69">
                  <c:v>1.2108770525851476</c:v>
                </c:pt>
                <c:pt idx="70">
                  <c:v>1.1660292207677463</c:v>
                </c:pt>
                <c:pt idx="71">
                  <c:v>1.1905323520017219</c:v>
                </c:pt>
                <c:pt idx="72">
                  <c:v>1.2061598896909258</c:v>
                </c:pt>
                <c:pt idx="73">
                  <c:v>1.2110975744419388</c:v>
                </c:pt>
                <c:pt idx="74">
                  <c:v>1.2103034043422571</c:v>
                </c:pt>
                <c:pt idx="75">
                  <c:v>1.133936690967063</c:v>
                </c:pt>
                <c:pt idx="76">
                  <c:v>1.1248272232818279</c:v>
                </c:pt>
                <c:pt idx="77">
                  <c:v>1.1155857358767158</c:v>
                </c:pt>
                <c:pt idx="78">
                  <c:v>0.93864353955932567</c:v>
                </c:pt>
                <c:pt idx="79">
                  <c:v>0.64630676141719889</c:v>
                </c:pt>
                <c:pt idx="80">
                  <c:v>0.65168085114607022</c:v>
                </c:pt>
                <c:pt idx="81">
                  <c:v>0.60459524819052801</c:v>
                </c:pt>
                <c:pt idx="82">
                  <c:v>0.66982884611931703</c:v>
                </c:pt>
                <c:pt idx="83">
                  <c:v>0.87208661791351327</c:v>
                </c:pt>
                <c:pt idx="84">
                  <c:v>1.0372659196159668</c:v>
                </c:pt>
                <c:pt idx="85">
                  <c:v>1.079206139546558</c:v>
                </c:pt>
                <c:pt idx="86">
                  <c:v>1.097494122630958</c:v>
                </c:pt>
                <c:pt idx="87">
                  <c:v>1.5890381506689693</c:v>
                </c:pt>
                <c:pt idx="88">
                  <c:v>1.5894739493086518</c:v>
                </c:pt>
                <c:pt idx="89">
                  <c:v>1.5871423207083966</c:v>
                </c:pt>
                <c:pt idx="90">
                  <c:v>1.6917153587229714</c:v>
                </c:pt>
                <c:pt idx="91">
                  <c:v>1.6710351681106086</c:v>
                </c:pt>
                <c:pt idx="92">
                  <c:v>1.7207261063180614</c:v>
                </c:pt>
                <c:pt idx="93">
                  <c:v>1.7196519719265031</c:v>
                </c:pt>
                <c:pt idx="94">
                  <c:v>1.7301793125903191</c:v>
                </c:pt>
                <c:pt idx="95">
                  <c:v>1.5486835316492187</c:v>
                </c:pt>
                <c:pt idx="96">
                  <c:v>1.6258775975232007</c:v>
                </c:pt>
                <c:pt idx="97">
                  <c:v>1.5254612053105232</c:v>
                </c:pt>
                <c:pt idx="98">
                  <c:v>1.5292466948130827</c:v>
                </c:pt>
                <c:pt idx="99">
                  <c:v>1.4057620706428435</c:v>
                </c:pt>
                <c:pt idx="100">
                  <c:v>1.3954830033903092</c:v>
                </c:pt>
                <c:pt idx="101">
                  <c:v>1.422486489057551</c:v>
                </c:pt>
                <c:pt idx="102">
                  <c:v>1.3882045026456693</c:v>
                </c:pt>
                <c:pt idx="103">
                  <c:v>1.4198233683940416</c:v>
                </c:pt>
                <c:pt idx="104">
                  <c:v>1.7748033919224067</c:v>
                </c:pt>
                <c:pt idx="105">
                  <c:v>3.7147122863396671</c:v>
                </c:pt>
                <c:pt idx="106">
                  <c:v>4.0064367225947892</c:v>
                </c:pt>
                <c:pt idx="107">
                  <c:v>4.070044168354471</c:v>
                </c:pt>
                <c:pt idx="108">
                  <c:v>4.0144829115516139</c:v>
                </c:pt>
                <c:pt idx="109">
                  <c:v>4.017297612360287</c:v>
                </c:pt>
                <c:pt idx="110">
                  <c:v>3.9821884045518736</c:v>
                </c:pt>
                <c:pt idx="111">
                  <c:v>3.9464164313996877</c:v>
                </c:pt>
                <c:pt idx="112">
                  <c:v>3.9677199052764913</c:v>
                </c:pt>
                <c:pt idx="113">
                  <c:v>3.9603838414697083</c:v>
                </c:pt>
                <c:pt idx="114">
                  <c:v>3.9727715252446552</c:v>
                </c:pt>
                <c:pt idx="115">
                  <c:v>3.9654427740633946</c:v>
                </c:pt>
                <c:pt idx="116">
                  <c:v>3.8527114069113595</c:v>
                </c:pt>
                <c:pt idx="117">
                  <c:v>1.9546848488231627</c:v>
                </c:pt>
                <c:pt idx="118">
                  <c:v>1.4220733780754047</c:v>
                </c:pt>
                <c:pt idx="119">
                  <c:v>1.3086289555615056</c:v>
                </c:pt>
                <c:pt idx="120">
                  <c:v>1.3196482954764335</c:v>
                </c:pt>
                <c:pt idx="121">
                  <c:v>1.5053653869535859</c:v>
                </c:pt>
                <c:pt idx="122">
                  <c:v>1.5523010466328269</c:v>
                </c:pt>
                <c:pt idx="123">
                  <c:v>1.5052328923141194</c:v>
                </c:pt>
                <c:pt idx="124">
                  <c:v>1.427459503799285</c:v>
                </c:pt>
                <c:pt idx="125">
                  <c:v>1.5027527338027602</c:v>
                </c:pt>
                <c:pt idx="126">
                  <c:v>1.4550144220124515</c:v>
                </c:pt>
                <c:pt idx="127">
                  <c:v>1.4928302522069663</c:v>
                </c:pt>
                <c:pt idx="128">
                  <c:v>1.1718419784296503</c:v>
                </c:pt>
                <c:pt idx="129">
                  <c:v>1.2137024541242647</c:v>
                </c:pt>
                <c:pt idx="130">
                  <c:v>1.2068052755566088</c:v>
                </c:pt>
                <c:pt idx="131">
                  <c:v>1.1627058996234305</c:v>
                </c:pt>
                <c:pt idx="132">
                  <c:v>1.1542152173763907</c:v>
                </c:pt>
                <c:pt idx="133">
                  <c:v>0.80004370784119572</c:v>
                </c:pt>
                <c:pt idx="134">
                  <c:v>0.93767402303988123</c:v>
                </c:pt>
                <c:pt idx="135">
                  <c:v>1.0882544071859472</c:v>
                </c:pt>
                <c:pt idx="136">
                  <c:v>1.1163655485463526</c:v>
                </c:pt>
                <c:pt idx="137">
                  <c:v>1.1647712609840588</c:v>
                </c:pt>
                <c:pt idx="138">
                  <c:v>1.1620073685786636</c:v>
                </c:pt>
                <c:pt idx="139">
                  <c:v>1.1340532604094902</c:v>
                </c:pt>
                <c:pt idx="140">
                  <c:v>1.3155252533398856</c:v>
                </c:pt>
                <c:pt idx="141">
                  <c:v>1.2715366249750129</c:v>
                </c:pt>
                <c:pt idx="142">
                  <c:v>1.270202667479805</c:v>
                </c:pt>
                <c:pt idx="143">
                  <c:v>1.3054545782784723</c:v>
                </c:pt>
                <c:pt idx="144">
                  <c:v>1.500040336013762</c:v>
                </c:pt>
                <c:pt idx="145">
                  <c:v>1.5338260057288153</c:v>
                </c:pt>
                <c:pt idx="146">
                  <c:v>1.4154569260882366</c:v>
                </c:pt>
                <c:pt idx="147">
                  <c:v>1.3195329982036408</c:v>
                </c:pt>
                <c:pt idx="148">
                  <c:v>1.3694982956233497</c:v>
                </c:pt>
                <c:pt idx="149">
                  <c:v>1.68476364486647</c:v>
                </c:pt>
                <c:pt idx="150">
                  <c:v>1.684270875479472</c:v>
                </c:pt>
                <c:pt idx="151">
                  <c:v>1.8411651968189087</c:v>
                </c:pt>
                <c:pt idx="152">
                  <c:v>1.7243896646950723</c:v>
                </c:pt>
                <c:pt idx="153">
                  <c:v>1.7343790449841343</c:v>
                </c:pt>
                <c:pt idx="154">
                  <c:v>1.7423337286429676</c:v>
                </c:pt>
                <c:pt idx="155">
                  <c:v>1.7074596549912295</c:v>
                </c:pt>
                <c:pt idx="156">
                  <c:v>1.8717055476545832</c:v>
                </c:pt>
                <c:pt idx="157">
                  <c:v>1.9547735416278682</c:v>
                </c:pt>
                <c:pt idx="158">
                  <c:v>1.951962329993512</c:v>
                </c:pt>
                <c:pt idx="159">
                  <c:v>1.9450868718006438</c:v>
                </c:pt>
                <c:pt idx="160">
                  <c:v>1.9199870619163626</c:v>
                </c:pt>
                <c:pt idx="161">
                  <c:v>1.5077974144161246</c:v>
                </c:pt>
                <c:pt idx="162">
                  <c:v>1.4985498425396222</c:v>
                </c:pt>
                <c:pt idx="163">
                  <c:v>1.3284033847641981</c:v>
                </c:pt>
                <c:pt idx="164">
                  <c:v>1.3998119649083323</c:v>
                </c:pt>
                <c:pt idx="165">
                  <c:v>1.4053564309035376</c:v>
                </c:pt>
                <c:pt idx="166">
                  <c:v>1.3825698610161017</c:v>
                </c:pt>
                <c:pt idx="167">
                  <c:v>1.4299888387296715</c:v>
                </c:pt>
                <c:pt idx="168">
                  <c:v>0.82550283532287883</c:v>
                </c:pt>
                <c:pt idx="169">
                  <c:v>0.7053479440573136</c:v>
                </c:pt>
                <c:pt idx="170">
                  <c:v>0.74735666641676579</c:v>
                </c:pt>
                <c:pt idx="171">
                  <c:v>0.76810745177902795</c:v>
                </c:pt>
                <c:pt idx="172">
                  <c:v>0.84771371851312249</c:v>
                </c:pt>
                <c:pt idx="173">
                  <c:v>0.96873812326557651</c:v>
                </c:pt>
                <c:pt idx="174">
                  <c:v>0.97204934058859149</c:v>
                </c:pt>
                <c:pt idx="175">
                  <c:v>0.97849031339709669</c:v>
                </c:pt>
                <c:pt idx="176">
                  <c:v>0.89785375557776803</c:v>
                </c:pt>
                <c:pt idx="177">
                  <c:v>0.88450087205340688</c:v>
                </c:pt>
                <c:pt idx="178">
                  <c:v>0.91616929747142428</c:v>
                </c:pt>
                <c:pt idx="179">
                  <c:v>1.0628416885206278</c:v>
                </c:pt>
                <c:pt idx="180">
                  <c:v>1.0460481776423134</c:v>
                </c:pt>
                <c:pt idx="181">
                  <c:v>1.1609567008561235</c:v>
                </c:pt>
                <c:pt idx="182">
                  <c:v>1.1243267807168111</c:v>
                </c:pt>
                <c:pt idx="183">
                  <c:v>1.1162578625409649</c:v>
                </c:pt>
                <c:pt idx="184">
                  <c:v>1.0573814473236718</c:v>
                </c:pt>
                <c:pt idx="185">
                  <c:v>0.96582528971700721</c:v>
                </c:pt>
                <c:pt idx="186">
                  <c:v>0.98841894117622242</c:v>
                </c:pt>
                <c:pt idx="187">
                  <c:v>1.0487866831470138</c:v>
                </c:pt>
                <c:pt idx="188">
                  <c:v>1.2288769109679798</c:v>
                </c:pt>
                <c:pt idx="189">
                  <c:v>1.8855129937836885</c:v>
                </c:pt>
                <c:pt idx="190">
                  <c:v>2.279024480107152</c:v>
                </c:pt>
                <c:pt idx="191">
                  <c:v>2.3626867408327574</c:v>
                </c:pt>
                <c:pt idx="192">
                  <c:v>2.5658051883930275</c:v>
                </c:pt>
                <c:pt idx="193">
                  <c:v>2.5734219661789175</c:v>
                </c:pt>
                <c:pt idx="194">
                  <c:v>2.5409663003814211</c:v>
                </c:pt>
                <c:pt idx="195">
                  <c:v>2.6009113396196755</c:v>
                </c:pt>
                <c:pt idx="196">
                  <c:v>2.5840508599567951</c:v>
                </c:pt>
                <c:pt idx="197">
                  <c:v>2.7806576272518795</c:v>
                </c:pt>
                <c:pt idx="198">
                  <c:v>2.831012121365708</c:v>
                </c:pt>
                <c:pt idx="199">
                  <c:v>3.042646376971021</c:v>
                </c:pt>
                <c:pt idx="200">
                  <c:v>3.1368468671830447</c:v>
                </c:pt>
                <c:pt idx="201">
                  <c:v>2.8839261485584733</c:v>
                </c:pt>
                <c:pt idx="202">
                  <c:v>2.3171706619278973</c:v>
                </c:pt>
                <c:pt idx="203">
                  <c:v>2.0015722321774008</c:v>
                </c:pt>
                <c:pt idx="204">
                  <c:v>1.9215420884596992</c:v>
                </c:pt>
                <c:pt idx="205">
                  <c:v>1.8963808192782203</c:v>
                </c:pt>
                <c:pt idx="206">
                  <c:v>1.792066391048716</c:v>
                </c:pt>
                <c:pt idx="207">
                  <c:v>1.7939187773337122</c:v>
                </c:pt>
                <c:pt idx="208">
                  <c:v>1.9048278920898836</c:v>
                </c:pt>
                <c:pt idx="209">
                  <c:v>1.8450622878784093</c:v>
                </c:pt>
                <c:pt idx="210">
                  <c:v>1.8447727970215269</c:v>
                </c:pt>
                <c:pt idx="211">
                  <c:v>1.7189779368637694</c:v>
                </c:pt>
                <c:pt idx="212">
                  <c:v>1.1174635099867742</c:v>
                </c:pt>
                <c:pt idx="213">
                  <c:v>1.1239674383434544</c:v>
                </c:pt>
                <c:pt idx="214">
                  <c:v>1.1296710769090874</c:v>
                </c:pt>
                <c:pt idx="215">
                  <c:v>1.1305170711751604</c:v>
                </c:pt>
                <c:pt idx="216">
                  <c:v>1.1103318937812918</c:v>
                </c:pt>
                <c:pt idx="217">
                  <c:v>1.0920203235908812</c:v>
                </c:pt>
                <c:pt idx="218">
                  <c:v>0.83671789820737186</c:v>
                </c:pt>
                <c:pt idx="219">
                  <c:v>0.8262207309899664</c:v>
                </c:pt>
                <c:pt idx="220">
                  <c:v>0.59076570206185242</c:v>
                </c:pt>
                <c:pt idx="221">
                  <c:v>0.49492061639106277</c:v>
                </c:pt>
                <c:pt idx="222">
                  <c:v>0.56701530090575103</c:v>
                </c:pt>
                <c:pt idx="223">
                  <c:v>0.60895814308068807</c:v>
                </c:pt>
                <c:pt idx="224">
                  <c:v>0.63939162035097619</c:v>
                </c:pt>
                <c:pt idx="225">
                  <c:v>0.5919583069878197</c:v>
                </c:pt>
                <c:pt idx="226">
                  <c:v>0.58189281759730094</c:v>
                </c:pt>
                <c:pt idx="227">
                  <c:v>0.59980656178156033</c:v>
                </c:pt>
                <c:pt idx="228">
                  <c:v>0.62503740866593305</c:v>
                </c:pt>
                <c:pt idx="229">
                  <c:v>0.6872529759940863</c:v>
                </c:pt>
                <c:pt idx="230">
                  <c:v>0.67044280509869758</c:v>
                </c:pt>
                <c:pt idx="231">
                  <c:v>0.77869334549343228</c:v>
                </c:pt>
                <c:pt idx="232">
                  <c:v>0.79220430966745259</c:v>
                </c:pt>
                <c:pt idx="233">
                  <c:v>0.94475973883627862</c:v>
                </c:pt>
                <c:pt idx="234">
                  <c:v>0.93585693918301294</c:v>
                </c:pt>
                <c:pt idx="235">
                  <c:v>1.0120389807224655</c:v>
                </c:pt>
                <c:pt idx="236">
                  <c:v>0.9753714905716715</c:v>
                </c:pt>
                <c:pt idx="237">
                  <c:v>0.98756951500610402</c:v>
                </c:pt>
                <c:pt idx="238">
                  <c:v>0.99248322178053072</c:v>
                </c:pt>
                <c:pt idx="239">
                  <c:v>0.98784955107812566</c:v>
                </c:pt>
                <c:pt idx="240">
                  <c:v>0.9780012036458422</c:v>
                </c:pt>
                <c:pt idx="241">
                  <c:v>0.96454573634098528</c:v>
                </c:pt>
                <c:pt idx="242">
                  <c:v>1.0693989677341982</c:v>
                </c:pt>
                <c:pt idx="243">
                  <c:v>1.0800549567660827</c:v>
                </c:pt>
                <c:pt idx="244">
                  <c:v>1.0685607219968976</c:v>
                </c:pt>
                <c:pt idx="245">
                  <c:v>0.90205242458257529</c:v>
                </c:pt>
                <c:pt idx="246">
                  <c:v>0.9044597738589798</c:v>
                </c:pt>
                <c:pt idx="247">
                  <c:v>0.84670160496976232</c:v>
                </c:pt>
                <c:pt idx="248">
                  <c:v>0.81886749371020096</c:v>
                </c:pt>
                <c:pt idx="249">
                  <c:v>0.80627454981635005</c:v>
                </c:pt>
                <c:pt idx="250">
                  <c:v>0.79612580247726672</c:v>
                </c:pt>
                <c:pt idx="251">
                  <c:v>0.80501177970218496</c:v>
                </c:pt>
                <c:pt idx="252">
                  <c:v>0.88053794096292937</c:v>
                </c:pt>
                <c:pt idx="253">
                  <c:v>0.90487776103585904</c:v>
                </c:pt>
                <c:pt idx="254">
                  <c:v>0.8864704220750913</c:v>
                </c:pt>
                <c:pt idx="255">
                  <c:v>0.85018910297174166</c:v>
                </c:pt>
                <c:pt idx="256">
                  <c:v>0.85303908626757086</c:v>
                </c:pt>
                <c:pt idx="257">
                  <c:v>0.85469131166993129</c:v>
                </c:pt>
                <c:pt idx="258">
                  <c:v>0.8541570936166768</c:v>
                </c:pt>
                <c:pt idx="259">
                  <c:v>0.83648243593495708</c:v>
                </c:pt>
                <c:pt idx="260">
                  <c:v>0.88120581845562784</c:v>
                </c:pt>
                <c:pt idx="261">
                  <c:v>0.88055944497884775</c:v>
                </c:pt>
                <c:pt idx="262">
                  <c:v>0.88062766742608478</c:v>
                </c:pt>
                <c:pt idx="263">
                  <c:v>0.99809479996880368</c:v>
                </c:pt>
                <c:pt idx="264">
                  <c:v>0.92970043395186508</c:v>
                </c:pt>
                <c:pt idx="265">
                  <c:v>0.84798872667830649</c:v>
                </c:pt>
                <c:pt idx="266">
                  <c:v>0.95923526980314244</c:v>
                </c:pt>
                <c:pt idx="267">
                  <c:v>0.88458987965856195</c:v>
                </c:pt>
                <c:pt idx="268">
                  <c:v>0.92316917060848347</c:v>
                </c:pt>
                <c:pt idx="269">
                  <c:v>0.92740487274029004</c:v>
                </c:pt>
                <c:pt idx="270">
                  <c:v>0.97648818886374145</c:v>
                </c:pt>
                <c:pt idx="271">
                  <c:v>0.95265614707342705</c:v>
                </c:pt>
                <c:pt idx="272">
                  <c:v>0.97335414410461407</c:v>
                </c:pt>
                <c:pt idx="273">
                  <c:v>0.98657734851909962</c:v>
                </c:pt>
                <c:pt idx="274">
                  <c:v>0.98999986440442111</c:v>
                </c:pt>
                <c:pt idx="275">
                  <c:v>0.91175584384554265</c:v>
                </c:pt>
                <c:pt idx="276">
                  <c:v>0.93938313081220881</c:v>
                </c:pt>
                <c:pt idx="277">
                  <c:v>0.94529178056387575</c:v>
                </c:pt>
                <c:pt idx="278">
                  <c:v>0.77553041023020197</c:v>
                </c:pt>
                <c:pt idx="279">
                  <c:v>0.79361013579025264</c:v>
                </c:pt>
                <c:pt idx="280">
                  <c:v>0.74427667879493475</c:v>
                </c:pt>
                <c:pt idx="281">
                  <c:v>0.84106420121780201</c:v>
                </c:pt>
                <c:pt idx="282">
                  <c:v>0.78548845783383159</c:v>
                </c:pt>
                <c:pt idx="283">
                  <c:v>0.78336862673493146</c:v>
                </c:pt>
                <c:pt idx="284">
                  <c:v>0.75922040853954698</c:v>
                </c:pt>
                <c:pt idx="285">
                  <c:v>0.72061436040101989</c:v>
                </c:pt>
                <c:pt idx="286">
                  <c:v>0.72889624293071908</c:v>
                </c:pt>
                <c:pt idx="287">
                  <c:v>0.83525230459994781</c:v>
                </c:pt>
                <c:pt idx="288">
                  <c:v>0.77407735065883432</c:v>
                </c:pt>
                <c:pt idx="289">
                  <c:v>0.77979732740013019</c:v>
                </c:pt>
                <c:pt idx="290">
                  <c:v>0.75475641090140044</c:v>
                </c:pt>
                <c:pt idx="291">
                  <c:v>0.75211308137484756</c:v>
                </c:pt>
                <c:pt idx="292">
                  <c:v>0.85471174742587108</c:v>
                </c:pt>
                <c:pt idx="293">
                  <c:v>0.78584276383460705</c:v>
                </c:pt>
                <c:pt idx="294">
                  <c:v>0.77789262460924358</c:v>
                </c:pt>
                <c:pt idx="295">
                  <c:v>0.7703844621657514</c:v>
                </c:pt>
                <c:pt idx="296">
                  <c:v>1.0909081225829658</c:v>
                </c:pt>
                <c:pt idx="297">
                  <c:v>1.0958759550023043</c:v>
                </c:pt>
                <c:pt idx="298">
                  <c:v>1.1089926979179556</c:v>
                </c:pt>
                <c:pt idx="299">
                  <c:v>1.0583337888124713</c:v>
                </c:pt>
                <c:pt idx="300">
                  <c:v>1.0692891289695501</c:v>
                </c:pt>
                <c:pt idx="301">
                  <c:v>1.0617199430683695</c:v>
                </c:pt>
                <c:pt idx="302">
                  <c:v>1.049726255736749</c:v>
                </c:pt>
                <c:pt idx="303">
                  <c:v>1.0610194942948947</c:v>
                </c:pt>
                <c:pt idx="304">
                  <c:v>1.1067962849810717</c:v>
                </c:pt>
                <c:pt idx="305">
                  <c:v>1.1693668521028979</c:v>
                </c:pt>
                <c:pt idx="306">
                  <c:v>1.1506181318581923</c:v>
                </c:pt>
                <c:pt idx="307">
                  <c:v>1.1594626480962884</c:v>
                </c:pt>
                <c:pt idx="308">
                  <c:v>0.92988347189983245</c:v>
                </c:pt>
                <c:pt idx="309">
                  <c:v>0.97529041159399665</c:v>
                </c:pt>
                <c:pt idx="310">
                  <c:v>0.9265392827466753</c:v>
                </c:pt>
                <c:pt idx="311">
                  <c:v>1.3402880216088056</c:v>
                </c:pt>
                <c:pt idx="312">
                  <c:v>1.3158573329991219</c:v>
                </c:pt>
                <c:pt idx="313">
                  <c:v>1.3045572049385268</c:v>
                </c:pt>
                <c:pt idx="314">
                  <c:v>1.4367613638731249</c:v>
                </c:pt>
                <c:pt idx="315">
                  <c:v>1.4367204138939365</c:v>
                </c:pt>
                <c:pt idx="316">
                  <c:v>1.3492299672046018</c:v>
                </c:pt>
                <c:pt idx="317">
                  <c:v>1.3237944565456972</c:v>
                </c:pt>
                <c:pt idx="318">
                  <c:v>1.3345081135518535</c:v>
                </c:pt>
                <c:pt idx="319">
                  <c:v>1.3418546991084763</c:v>
                </c:pt>
                <c:pt idx="320">
                  <c:v>1.3730314883472661</c:v>
                </c:pt>
                <c:pt idx="321">
                  <c:v>1.3323306670812607</c:v>
                </c:pt>
                <c:pt idx="322">
                  <c:v>1.3434713285639115</c:v>
                </c:pt>
                <c:pt idx="323">
                  <c:v>0.83956389036960843</c:v>
                </c:pt>
                <c:pt idx="324">
                  <c:v>0.87631116043896584</c:v>
                </c:pt>
                <c:pt idx="325">
                  <c:v>0.8894840845699874</c:v>
                </c:pt>
                <c:pt idx="326">
                  <c:v>4.1617635855020758</c:v>
                </c:pt>
                <c:pt idx="327">
                  <c:v>7.3204825546107655</c:v>
                </c:pt>
                <c:pt idx="328">
                  <c:v>11.732236796824511</c:v>
                </c:pt>
                <c:pt idx="329">
                  <c:v>12.299234385604807</c:v>
                </c:pt>
                <c:pt idx="330">
                  <c:v>12.308196978783961</c:v>
                </c:pt>
                <c:pt idx="331">
                  <c:v>12.308680664785513</c:v>
                </c:pt>
                <c:pt idx="332">
                  <c:v>12.307652759990038</c:v>
                </c:pt>
                <c:pt idx="333">
                  <c:v>12.317255683872443</c:v>
                </c:pt>
                <c:pt idx="334">
                  <c:v>12.33993913573574</c:v>
                </c:pt>
                <c:pt idx="335">
                  <c:v>12.339530820494094</c:v>
                </c:pt>
                <c:pt idx="336">
                  <c:v>12.407766060678895</c:v>
                </c:pt>
                <c:pt idx="337">
                  <c:v>12.500726961448569</c:v>
                </c:pt>
                <c:pt idx="338">
                  <c:v>12.241278959990277</c:v>
                </c:pt>
                <c:pt idx="339">
                  <c:v>9.370963409602858</c:v>
                </c:pt>
                <c:pt idx="340">
                  <c:v>5.8625158954893983</c:v>
                </c:pt>
                <c:pt idx="341">
                  <c:v>5.0618032883542092</c:v>
                </c:pt>
                <c:pt idx="342">
                  <c:v>5.2373591305089287</c:v>
                </c:pt>
                <c:pt idx="343">
                  <c:v>5.2412386568953195</c:v>
                </c:pt>
                <c:pt idx="344">
                  <c:v>5.2291069182573109</c:v>
                </c:pt>
                <c:pt idx="345">
                  <c:v>5.184728454736879</c:v>
                </c:pt>
                <c:pt idx="346">
                  <c:v>5.0843984885504936</c:v>
                </c:pt>
                <c:pt idx="347">
                  <c:v>5.1687981969264696</c:v>
                </c:pt>
                <c:pt idx="348">
                  <c:v>5.0320676018729937</c:v>
                </c:pt>
                <c:pt idx="349">
                  <c:v>4.729226509557896</c:v>
                </c:pt>
                <c:pt idx="350">
                  <c:v>1.675480601072975</c:v>
                </c:pt>
                <c:pt idx="351">
                  <c:v>1.7065095764044182</c:v>
                </c:pt>
                <c:pt idx="352">
                  <c:v>1.6358770379047425</c:v>
                </c:pt>
                <c:pt idx="353">
                  <c:v>1.6299980963666689</c:v>
                </c:pt>
                <c:pt idx="354">
                  <c:v>1.4434204722513755</c:v>
                </c:pt>
                <c:pt idx="355">
                  <c:v>1.4436134022322824</c:v>
                </c:pt>
                <c:pt idx="356">
                  <c:v>1.5119766850942029</c:v>
                </c:pt>
                <c:pt idx="357">
                  <c:v>1.4778867453414493</c:v>
                </c:pt>
                <c:pt idx="358">
                  <c:v>1.7071642731536323</c:v>
                </c:pt>
                <c:pt idx="359">
                  <c:v>1.7708830323153018</c:v>
                </c:pt>
                <c:pt idx="360">
                  <c:v>2.4135169820109827</c:v>
                </c:pt>
                <c:pt idx="361">
                  <c:v>2.5284979388130209</c:v>
                </c:pt>
                <c:pt idx="362">
                  <c:v>2.4858486630403802</c:v>
                </c:pt>
                <c:pt idx="363">
                  <c:v>2.4386479306118565</c:v>
                </c:pt>
                <c:pt idx="364">
                  <c:v>2.4416791421331761</c:v>
                </c:pt>
                <c:pt idx="365">
                  <c:v>2.4197036848082423</c:v>
                </c:pt>
                <c:pt idx="366">
                  <c:v>2.35905550735326</c:v>
                </c:pt>
                <c:pt idx="367">
                  <c:v>2.3735724529713202</c:v>
                </c:pt>
                <c:pt idx="368">
                  <c:v>2.3652091377117488</c:v>
                </c:pt>
                <c:pt idx="369">
                  <c:v>2.3665231070864823</c:v>
                </c:pt>
                <c:pt idx="370">
                  <c:v>2.2504648612669063</c:v>
                </c:pt>
                <c:pt idx="371">
                  <c:v>2.139574901067443</c:v>
                </c:pt>
                <c:pt idx="372">
                  <c:v>1.1172605267009075</c:v>
                </c:pt>
                <c:pt idx="373">
                  <c:v>0.99611579727069566</c:v>
                </c:pt>
                <c:pt idx="374">
                  <c:v>0.81145145380638162</c:v>
                </c:pt>
                <c:pt idx="375">
                  <c:v>0.77733828496730928</c:v>
                </c:pt>
                <c:pt idx="376">
                  <c:v>0.80347257946927475</c:v>
                </c:pt>
                <c:pt idx="377">
                  <c:v>0.80277077701728239</c:v>
                </c:pt>
                <c:pt idx="378">
                  <c:v>0.86426834043104894</c:v>
                </c:pt>
                <c:pt idx="379">
                  <c:v>0.82198787118213268</c:v>
                </c:pt>
                <c:pt idx="380">
                  <c:v>0.84766083656711655</c:v>
                </c:pt>
                <c:pt idx="381">
                  <c:v>0.81267908230196295</c:v>
                </c:pt>
                <c:pt idx="382">
                  <c:v>0.80693306564347711</c:v>
                </c:pt>
                <c:pt idx="383">
                  <c:v>0.82445407277284077</c:v>
                </c:pt>
                <c:pt idx="384">
                  <c:v>0.82934270890693607</c:v>
                </c:pt>
                <c:pt idx="385">
                  <c:v>0.82437661173144661</c:v>
                </c:pt>
                <c:pt idx="386">
                  <c:v>0.97718242990829274</c:v>
                </c:pt>
                <c:pt idx="387">
                  <c:v>0.98733154933937961</c:v>
                </c:pt>
                <c:pt idx="388">
                  <c:v>1.0978215028592346</c:v>
                </c:pt>
                <c:pt idx="389">
                  <c:v>1.1242291181219857</c:v>
                </c:pt>
                <c:pt idx="390">
                  <c:v>1.0998296812035313</c:v>
                </c:pt>
                <c:pt idx="391">
                  <c:v>1.0702740769893946</c:v>
                </c:pt>
              </c:numCache>
            </c:numRef>
          </c:val>
          <c:smooth val="0"/>
          <c:extLst>
            <c:ext xmlns:c16="http://schemas.microsoft.com/office/drawing/2014/chart" uri="{C3380CC4-5D6E-409C-BE32-E72D297353CC}">
              <c16:uniqueId val="{00000000-2949-4105-A596-7196EF73C4A6}"/>
            </c:ext>
          </c:extLst>
        </c:ser>
        <c:ser>
          <c:idx val="1"/>
          <c:order val="1"/>
          <c:tx>
            <c:strRef>
              <c:f>'12_Month_Volatility_Index'!$R$9</c:f>
              <c:strCache>
                <c:ptCount val="1"/>
                <c:pt idx="0">
                  <c:v>clothing_volatility_index</c:v>
                </c:pt>
              </c:strCache>
            </c:strRef>
          </c:tx>
          <c:spPr>
            <a:ln w="28575" cap="rnd">
              <a:solidFill>
                <a:schemeClr val="accent2"/>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'12_Month_Volatility_Index'!$R$10:$R$401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1.8057470827950204</c:v>
                </c:pt>
                <c:pt idx="12">
                  <c:v>1.6912764839158094</c:v>
                </c:pt>
                <c:pt idx="13">
                  <c:v>1.4625559816459519</c:v>
                </c:pt>
                <c:pt idx="14">
                  <c:v>1.2598691567508638</c:v>
                </c:pt>
                <c:pt idx="15">
                  <c:v>1.158128327376559</c:v>
                </c:pt>
                <c:pt idx="16">
                  <c:v>1.177735992641139</c:v>
                </c:pt>
                <c:pt idx="17">
                  <c:v>1.260342905756406</c:v>
                </c:pt>
                <c:pt idx="18">
                  <c:v>1.1748803276195812</c:v>
                </c:pt>
                <c:pt idx="19">
                  <c:v>1.1149721318278216</c:v>
                </c:pt>
                <c:pt idx="20">
                  <c:v>1.1270106570676035</c:v>
                </c:pt>
                <c:pt idx="21">
                  <c:v>1.239143921639376</c:v>
                </c:pt>
                <c:pt idx="22">
                  <c:v>1.2573186032343295</c:v>
                </c:pt>
                <c:pt idx="23">
                  <c:v>1.2579796455542847</c:v>
                </c:pt>
                <c:pt idx="24">
                  <c:v>1.2634207314072081</c:v>
                </c:pt>
                <c:pt idx="25">
                  <c:v>1.3910663331230668</c:v>
                </c:pt>
                <c:pt idx="26">
                  <c:v>1.427507457458763</c:v>
                </c:pt>
                <c:pt idx="27">
                  <c:v>1.2838707473432385</c:v>
                </c:pt>
                <c:pt idx="28">
                  <c:v>1.2804952731398982</c:v>
                </c:pt>
                <c:pt idx="29">
                  <c:v>1.21802881013759</c:v>
                </c:pt>
                <c:pt idx="30">
                  <c:v>1.2572666444795082</c:v>
                </c:pt>
                <c:pt idx="31">
                  <c:v>1.2093153463002519</c:v>
                </c:pt>
                <c:pt idx="32">
                  <c:v>1.449793908644017</c:v>
                </c:pt>
                <c:pt idx="33">
                  <c:v>1.5310804953732986</c:v>
                </c:pt>
                <c:pt idx="34">
                  <c:v>1.7870017618913998</c:v>
                </c:pt>
                <c:pt idx="35">
                  <c:v>1.8201335292147538</c:v>
                </c:pt>
                <c:pt idx="36">
                  <c:v>1.8177763286871671</c:v>
                </c:pt>
                <c:pt idx="37">
                  <c:v>1.7399632275516688</c:v>
                </c:pt>
                <c:pt idx="38">
                  <c:v>1.6948117179208173</c:v>
                </c:pt>
                <c:pt idx="39">
                  <c:v>1.6729624737722444</c:v>
                </c:pt>
                <c:pt idx="40">
                  <c:v>1.6662222685090518</c:v>
                </c:pt>
                <c:pt idx="41">
                  <c:v>1.7564768216702937</c:v>
                </c:pt>
                <c:pt idx="42">
                  <c:v>1.7224194415011238</c:v>
                </c:pt>
                <c:pt idx="43">
                  <c:v>1.7133187198769397</c:v>
                </c:pt>
                <c:pt idx="44">
                  <c:v>1.5194350999019317</c:v>
                </c:pt>
                <c:pt idx="45">
                  <c:v>1.2693111109801425</c:v>
                </c:pt>
                <c:pt idx="46">
                  <c:v>0.99640146937162422</c:v>
                </c:pt>
                <c:pt idx="47">
                  <c:v>0.94527649034950934</c:v>
                </c:pt>
                <c:pt idx="48">
                  <c:v>0.96981688900778029</c:v>
                </c:pt>
                <c:pt idx="49">
                  <c:v>0.86319493350855236</c:v>
                </c:pt>
                <c:pt idx="50">
                  <c:v>0.95023395883123285</c:v>
                </c:pt>
                <c:pt idx="51">
                  <c:v>1.6435310912847323</c:v>
                </c:pt>
                <c:pt idx="52">
                  <c:v>1.8067721419032736</c:v>
                </c:pt>
                <c:pt idx="53">
                  <c:v>1.7899977874177555</c:v>
                </c:pt>
                <c:pt idx="54">
                  <c:v>1.7899888134707231</c:v>
                </c:pt>
                <c:pt idx="55">
                  <c:v>1.8043551869534411</c:v>
                </c:pt>
                <c:pt idx="56">
                  <c:v>1.7877620201023483</c:v>
                </c:pt>
                <c:pt idx="57">
                  <c:v>1.7918587327018534</c:v>
                </c:pt>
                <c:pt idx="58">
                  <c:v>1.7449642471198363</c:v>
                </c:pt>
                <c:pt idx="59">
                  <c:v>1.7661112057579949</c:v>
                </c:pt>
                <c:pt idx="60">
                  <c:v>1.7527623335325762</c:v>
                </c:pt>
                <c:pt idx="61">
                  <c:v>1.7311340251749381</c:v>
                </c:pt>
                <c:pt idx="62">
                  <c:v>1.7366460321898354</c:v>
                </c:pt>
                <c:pt idx="63">
                  <c:v>1.084986261456804</c:v>
                </c:pt>
                <c:pt idx="64">
                  <c:v>1.0501378321801249</c:v>
                </c:pt>
                <c:pt idx="65">
                  <c:v>1.0030556388838425</c:v>
                </c:pt>
                <c:pt idx="66">
                  <c:v>1.0406881129927794</c:v>
                </c:pt>
                <c:pt idx="67">
                  <c:v>1.0860170631155184</c:v>
                </c:pt>
                <c:pt idx="68">
                  <c:v>1.2709122137982491</c:v>
                </c:pt>
                <c:pt idx="69">
                  <c:v>1.4340707933975496</c:v>
                </c:pt>
                <c:pt idx="70">
                  <c:v>1.4445231998332055</c:v>
                </c:pt>
                <c:pt idx="71">
                  <c:v>1.4401925434716376</c:v>
                </c:pt>
                <c:pt idx="72">
                  <c:v>1.4599811410559811</c:v>
                </c:pt>
                <c:pt idx="73">
                  <c:v>1.4603219638496423</c:v>
                </c:pt>
                <c:pt idx="74">
                  <c:v>1.4039040908419005</c:v>
                </c:pt>
                <c:pt idx="75">
                  <c:v>1.2531698351853846</c:v>
                </c:pt>
                <c:pt idx="76">
                  <c:v>1.2011697130995254</c:v>
                </c:pt>
                <c:pt idx="77">
                  <c:v>1.2251331177608433</c:v>
                </c:pt>
                <c:pt idx="78">
                  <c:v>1.1976591285338221</c:v>
                </c:pt>
                <c:pt idx="79">
                  <c:v>1.143055935196676</c:v>
                </c:pt>
                <c:pt idx="80">
                  <c:v>0.85735350356048989</c:v>
                </c:pt>
                <c:pt idx="81">
                  <c:v>0.67510498534566621</c:v>
                </c:pt>
                <c:pt idx="82">
                  <c:v>0.6272661648643304</c:v>
                </c:pt>
                <c:pt idx="83">
                  <c:v>0.65579562146045889</c:v>
                </c:pt>
                <c:pt idx="84">
                  <c:v>0.88723930988559452</c:v>
                </c:pt>
                <c:pt idx="85">
                  <c:v>0.91395726740215011</c:v>
                </c:pt>
                <c:pt idx="86">
                  <c:v>1.0148818602562499</c:v>
                </c:pt>
                <c:pt idx="87">
                  <c:v>1.0280112486717978</c:v>
                </c:pt>
                <c:pt idx="88">
                  <c:v>1.0026574633264052</c:v>
                </c:pt>
                <c:pt idx="89">
                  <c:v>1.0126681215064215</c:v>
                </c:pt>
                <c:pt idx="90">
                  <c:v>1.0757661978349315</c:v>
                </c:pt>
                <c:pt idx="91">
                  <c:v>1.1646746034913356</c:v>
                </c:pt>
                <c:pt idx="92">
                  <c:v>1.3088826932936253</c:v>
                </c:pt>
                <c:pt idx="93">
                  <c:v>1.431934140233964</c:v>
                </c:pt>
                <c:pt idx="94">
                  <c:v>1.4322546967522312</c:v>
                </c:pt>
                <c:pt idx="95">
                  <c:v>1.4569857183937414</c:v>
                </c:pt>
                <c:pt idx="96">
                  <c:v>1.3113956481490856</c:v>
                </c:pt>
                <c:pt idx="97">
                  <c:v>1.2983252488948971</c:v>
                </c:pt>
                <c:pt idx="98">
                  <c:v>1.4267769708573459</c:v>
                </c:pt>
                <c:pt idx="99">
                  <c:v>1.6673293730743892</c:v>
                </c:pt>
                <c:pt idx="100">
                  <c:v>1.7699867393138817</c:v>
                </c:pt>
                <c:pt idx="101">
                  <c:v>1.7661326434401443</c:v>
                </c:pt>
                <c:pt idx="102">
                  <c:v>1.7468958948986637</c:v>
                </c:pt>
                <c:pt idx="103">
                  <c:v>1.7503335773624733</c:v>
                </c:pt>
                <c:pt idx="104">
                  <c:v>2.1428806437446228</c:v>
                </c:pt>
                <c:pt idx="105">
                  <c:v>2.3921442423405272</c:v>
                </c:pt>
                <c:pt idx="106">
                  <c:v>2.3802005131946484</c:v>
                </c:pt>
                <c:pt idx="107">
                  <c:v>2.3751709041444791</c:v>
                </c:pt>
                <c:pt idx="108">
                  <c:v>2.3751210965611693</c:v>
                </c:pt>
                <c:pt idx="109">
                  <c:v>2.3951863902617512</c:v>
                </c:pt>
                <c:pt idx="110">
                  <c:v>2.2554475597069596</c:v>
                </c:pt>
                <c:pt idx="111">
                  <c:v>2.1219230368185515</c:v>
                </c:pt>
                <c:pt idx="112">
                  <c:v>2.0093355189726525</c:v>
                </c:pt>
                <c:pt idx="113">
                  <c:v>2.0039447762948845</c:v>
                </c:pt>
                <c:pt idx="114">
                  <c:v>2.0116149191253347</c:v>
                </c:pt>
                <c:pt idx="115">
                  <c:v>1.9621480105567271</c:v>
                </c:pt>
                <c:pt idx="116">
                  <c:v>1.2907211638690059</c:v>
                </c:pt>
                <c:pt idx="117">
                  <c:v>1.0724785197881606</c:v>
                </c:pt>
                <c:pt idx="118">
                  <c:v>1.0811462570788521</c:v>
                </c:pt>
                <c:pt idx="119">
                  <c:v>1.0786463726513178</c:v>
                </c:pt>
                <c:pt idx="120">
                  <c:v>1.083895776491415</c:v>
                </c:pt>
                <c:pt idx="121">
                  <c:v>1.2789017376561989</c:v>
                </c:pt>
                <c:pt idx="122">
                  <c:v>1.330251429264516</c:v>
                </c:pt>
                <c:pt idx="123">
                  <c:v>1.2959108323854469</c:v>
                </c:pt>
                <c:pt idx="124">
                  <c:v>1.3352946959800829</c:v>
                </c:pt>
                <c:pt idx="125">
                  <c:v>1.3770824085242566</c:v>
                </c:pt>
                <c:pt idx="126">
                  <c:v>1.3611938998631803</c:v>
                </c:pt>
                <c:pt idx="127">
                  <c:v>1.3513771781399739</c:v>
                </c:pt>
                <c:pt idx="128">
                  <c:v>1.1998534750023679</c:v>
                </c:pt>
                <c:pt idx="129">
                  <c:v>1.0516954648052892</c:v>
                </c:pt>
                <c:pt idx="130">
                  <c:v>1.0625406315522881</c:v>
                </c:pt>
                <c:pt idx="131">
                  <c:v>1.0556358739339669</c:v>
                </c:pt>
                <c:pt idx="132">
                  <c:v>1.0422337711278005</c:v>
                </c:pt>
                <c:pt idx="133">
                  <c:v>0.53968479507109468</c:v>
                </c:pt>
                <c:pt idx="134">
                  <c:v>0.52094875251629347</c:v>
                </c:pt>
                <c:pt idx="135">
                  <c:v>0.70971958686536174</c:v>
                </c:pt>
                <c:pt idx="136">
                  <c:v>0.67713679651817826</c:v>
                </c:pt>
                <c:pt idx="137">
                  <c:v>0.76413999546058531</c:v>
                </c:pt>
                <c:pt idx="138">
                  <c:v>0.76824732512870386</c:v>
                </c:pt>
                <c:pt idx="139">
                  <c:v>0.78414033359604107</c:v>
                </c:pt>
                <c:pt idx="140">
                  <c:v>0.82190487016103453</c:v>
                </c:pt>
                <c:pt idx="141">
                  <c:v>0.81044061451187466</c:v>
                </c:pt>
                <c:pt idx="142">
                  <c:v>0.78633328519076551</c:v>
                </c:pt>
                <c:pt idx="143">
                  <c:v>0.79196815118926134</c:v>
                </c:pt>
                <c:pt idx="144">
                  <c:v>0.81268771774410387</c:v>
                </c:pt>
                <c:pt idx="145">
                  <c:v>1.0350401441526389</c:v>
                </c:pt>
                <c:pt idx="146">
                  <c:v>1.2021245136703409</c:v>
                </c:pt>
                <c:pt idx="147">
                  <c:v>1.2251204237377653</c:v>
                </c:pt>
                <c:pt idx="148">
                  <c:v>1.2751337069575515</c:v>
                </c:pt>
                <c:pt idx="149">
                  <c:v>1.2374956215282917</c:v>
                </c:pt>
                <c:pt idx="150">
                  <c:v>1.3767753665965043</c:v>
                </c:pt>
                <c:pt idx="151">
                  <c:v>1.3876372235346297</c:v>
                </c:pt>
                <c:pt idx="152">
                  <c:v>1.4708264103196582</c:v>
                </c:pt>
                <c:pt idx="153">
                  <c:v>1.7134779512720477</c:v>
                </c:pt>
                <c:pt idx="154">
                  <c:v>1.7224257713484477</c:v>
                </c:pt>
                <c:pt idx="155">
                  <c:v>1.7191640746988472</c:v>
                </c:pt>
                <c:pt idx="156">
                  <c:v>1.7037271288615747</c:v>
                </c:pt>
                <c:pt idx="157">
                  <c:v>1.5792903987821652</c:v>
                </c:pt>
                <c:pt idx="158">
                  <c:v>1.4319109190224824</c:v>
                </c:pt>
                <c:pt idx="159">
                  <c:v>1.3838884259986306</c:v>
                </c:pt>
                <c:pt idx="160">
                  <c:v>1.3649016910838017</c:v>
                </c:pt>
                <c:pt idx="161">
                  <c:v>1.3191340171181696</c:v>
                </c:pt>
                <c:pt idx="162">
                  <c:v>1.1698562734508833</c:v>
                </c:pt>
                <c:pt idx="163">
                  <c:v>1.179800051338199</c:v>
                </c:pt>
                <c:pt idx="164">
                  <c:v>1.2747227592149371</c:v>
                </c:pt>
                <c:pt idx="165">
                  <c:v>1.0308383969957791</c:v>
                </c:pt>
                <c:pt idx="166">
                  <c:v>1.0677197772457452</c:v>
                </c:pt>
                <c:pt idx="167">
                  <c:v>1.2400820298286945</c:v>
                </c:pt>
                <c:pt idx="168">
                  <c:v>1.2511957962103293</c:v>
                </c:pt>
                <c:pt idx="169">
                  <c:v>1.3696562443349176</c:v>
                </c:pt>
                <c:pt idx="170">
                  <c:v>1.45195394154758</c:v>
                </c:pt>
                <c:pt idx="171">
                  <c:v>1.5493007962783718</c:v>
                </c:pt>
                <c:pt idx="172">
                  <c:v>1.5447536089802889</c:v>
                </c:pt>
                <c:pt idx="173">
                  <c:v>1.5429499787621099</c:v>
                </c:pt>
                <c:pt idx="174">
                  <c:v>1.544015244166526</c:v>
                </c:pt>
                <c:pt idx="175">
                  <c:v>1.519266636580004</c:v>
                </c:pt>
                <c:pt idx="176">
                  <c:v>1.2717971931030057</c:v>
                </c:pt>
                <c:pt idx="177">
                  <c:v>1.2457017117848415</c:v>
                </c:pt>
                <c:pt idx="178">
                  <c:v>1.2537579421949443</c:v>
                </c:pt>
                <c:pt idx="179">
                  <c:v>1.0597926826636741</c:v>
                </c:pt>
                <c:pt idx="180">
                  <c:v>1.0618180590562534</c:v>
                </c:pt>
                <c:pt idx="181">
                  <c:v>1.0030107865817304</c:v>
                </c:pt>
                <c:pt idx="182">
                  <c:v>0.79918221609611173</c:v>
                </c:pt>
                <c:pt idx="183">
                  <c:v>0.6461570974891313</c:v>
                </c:pt>
                <c:pt idx="184">
                  <c:v>0.70504299973033813</c:v>
                </c:pt>
                <c:pt idx="185">
                  <c:v>0.7000404753690489</c:v>
                </c:pt>
                <c:pt idx="186">
                  <c:v>0.73127424390119777</c:v>
                </c:pt>
                <c:pt idx="187">
                  <c:v>0.72623411149887485</c:v>
                </c:pt>
                <c:pt idx="188">
                  <c:v>1.4231173223514904</c:v>
                </c:pt>
                <c:pt idx="189">
                  <c:v>1.4282029830407241</c:v>
                </c:pt>
                <c:pt idx="190">
                  <c:v>1.338322277151663</c:v>
                </c:pt>
                <c:pt idx="191">
                  <c:v>1.3695940999945826</c:v>
                </c:pt>
                <c:pt idx="192">
                  <c:v>1.5106887615747731</c:v>
                </c:pt>
                <c:pt idx="193">
                  <c:v>1.5562387437332703</c:v>
                </c:pt>
                <c:pt idx="194">
                  <c:v>1.9078928739461785</c:v>
                </c:pt>
                <c:pt idx="195">
                  <c:v>2.0927671713871292</c:v>
                </c:pt>
                <c:pt idx="196">
                  <c:v>2.0322527900668819</c:v>
                </c:pt>
                <c:pt idx="197">
                  <c:v>2.0193553828257245</c:v>
                </c:pt>
                <c:pt idx="198">
                  <c:v>2.0821908199918879</c:v>
                </c:pt>
                <c:pt idx="199">
                  <c:v>2.1331597459323395</c:v>
                </c:pt>
                <c:pt idx="200">
                  <c:v>1.7775229400850001</c:v>
                </c:pt>
                <c:pt idx="201">
                  <c:v>1.7794658283765985</c:v>
                </c:pt>
                <c:pt idx="202">
                  <c:v>1.794474560833704</c:v>
                </c:pt>
                <c:pt idx="203">
                  <c:v>1.7327596520441593</c:v>
                </c:pt>
                <c:pt idx="204">
                  <c:v>1.7160913741753212</c:v>
                </c:pt>
                <c:pt idx="205">
                  <c:v>1.6915841399088303</c:v>
                </c:pt>
                <c:pt idx="206">
                  <c:v>1.1535894633473815</c:v>
                </c:pt>
                <c:pt idx="207">
                  <c:v>1.0598990438190343</c:v>
                </c:pt>
                <c:pt idx="208">
                  <c:v>1.068975656661979</c:v>
                </c:pt>
                <c:pt idx="209">
                  <c:v>1.0241489134375674</c:v>
                </c:pt>
                <c:pt idx="210">
                  <c:v>0.99221777806415368</c:v>
                </c:pt>
                <c:pt idx="211">
                  <c:v>0.95035024876854546</c:v>
                </c:pt>
                <c:pt idx="212">
                  <c:v>0.921771430886141</c:v>
                </c:pt>
                <c:pt idx="213">
                  <c:v>0.96881793439589303</c:v>
                </c:pt>
                <c:pt idx="214">
                  <c:v>0.94999727514592991</c:v>
                </c:pt>
                <c:pt idx="215">
                  <c:v>1.0218788565283605</c:v>
                </c:pt>
                <c:pt idx="216">
                  <c:v>0.98295019287647212</c:v>
                </c:pt>
                <c:pt idx="217">
                  <c:v>0.99307153646872615</c:v>
                </c:pt>
                <c:pt idx="218">
                  <c:v>0.82436047513789001</c:v>
                </c:pt>
                <c:pt idx="219">
                  <c:v>0.81985867461522288</c:v>
                </c:pt>
                <c:pt idx="220">
                  <c:v>0.85908873521292484</c:v>
                </c:pt>
                <c:pt idx="221">
                  <c:v>0.83450364273634559</c:v>
                </c:pt>
                <c:pt idx="222">
                  <c:v>0.91345539640065199</c:v>
                </c:pt>
                <c:pt idx="223">
                  <c:v>0.95556516255496349</c:v>
                </c:pt>
                <c:pt idx="224">
                  <c:v>1.1125063030635793</c:v>
                </c:pt>
                <c:pt idx="225">
                  <c:v>1.2204730233022725</c:v>
                </c:pt>
                <c:pt idx="226">
                  <c:v>1.1544358368058003</c:v>
                </c:pt>
                <c:pt idx="227">
                  <c:v>1.0913875726716828</c:v>
                </c:pt>
                <c:pt idx="228">
                  <c:v>1.0885813852189548</c:v>
                </c:pt>
                <c:pt idx="229">
                  <c:v>1.2810057526911984</c:v>
                </c:pt>
                <c:pt idx="230">
                  <c:v>1.3442982437429269</c:v>
                </c:pt>
                <c:pt idx="231">
                  <c:v>1.4688773579039933</c:v>
                </c:pt>
                <c:pt idx="232">
                  <c:v>1.4434765817230482</c:v>
                </c:pt>
                <c:pt idx="233">
                  <c:v>1.4158322737393441</c:v>
                </c:pt>
                <c:pt idx="234">
                  <c:v>1.419865738669992</c:v>
                </c:pt>
                <c:pt idx="235">
                  <c:v>1.4166561453683038</c:v>
                </c:pt>
                <c:pt idx="236">
                  <c:v>1.2622478197895766</c:v>
                </c:pt>
                <c:pt idx="237">
                  <c:v>1.2084185154510667</c:v>
                </c:pt>
                <c:pt idx="238">
                  <c:v>1.2048918745613777</c:v>
                </c:pt>
                <c:pt idx="239">
                  <c:v>1.2035851692050723</c:v>
                </c:pt>
                <c:pt idx="240">
                  <c:v>1.2251896895046239</c:v>
                </c:pt>
                <c:pt idx="241">
                  <c:v>0.95492983893441463</c:v>
                </c:pt>
                <c:pt idx="242">
                  <c:v>0.9146062452120991</c:v>
                </c:pt>
                <c:pt idx="243">
                  <c:v>0.67176316043672613</c:v>
                </c:pt>
                <c:pt idx="244">
                  <c:v>0.68491551635113956</c:v>
                </c:pt>
                <c:pt idx="245">
                  <c:v>0.64117585794296528</c:v>
                </c:pt>
                <c:pt idx="246">
                  <c:v>0.59224555065528461</c:v>
                </c:pt>
                <c:pt idx="247">
                  <c:v>0.6265313012772048</c:v>
                </c:pt>
                <c:pt idx="248">
                  <c:v>0.61317921171218137</c:v>
                </c:pt>
                <c:pt idx="249">
                  <c:v>0.68994441964712006</c:v>
                </c:pt>
                <c:pt idx="250">
                  <c:v>0.88222186255358881</c:v>
                </c:pt>
                <c:pt idx="251">
                  <c:v>0.87965509578572898</c:v>
                </c:pt>
                <c:pt idx="252">
                  <c:v>0.83486931060914993</c:v>
                </c:pt>
                <c:pt idx="253">
                  <c:v>0.82190783964524228</c:v>
                </c:pt>
                <c:pt idx="254">
                  <c:v>0.82774469408769291</c:v>
                </c:pt>
                <c:pt idx="255">
                  <c:v>0.97499751146703895</c:v>
                </c:pt>
                <c:pt idx="256">
                  <c:v>1.0779048929837798</c:v>
                </c:pt>
                <c:pt idx="257">
                  <c:v>1.0744550644729878</c:v>
                </c:pt>
                <c:pt idx="258">
                  <c:v>1.0589321127847984</c:v>
                </c:pt>
                <c:pt idx="259">
                  <c:v>1.0224083874235872</c:v>
                </c:pt>
                <c:pt idx="260">
                  <c:v>1.0778438375203292</c:v>
                </c:pt>
                <c:pt idx="261">
                  <c:v>1.0455374266597506</c:v>
                </c:pt>
                <c:pt idx="262">
                  <c:v>0.8950510755499137</c:v>
                </c:pt>
                <c:pt idx="263">
                  <c:v>0.90390297217268323</c:v>
                </c:pt>
                <c:pt idx="264">
                  <c:v>0.92235930898050733</c:v>
                </c:pt>
                <c:pt idx="265">
                  <c:v>0.92299033199361991</c:v>
                </c:pt>
                <c:pt idx="266">
                  <c:v>0.92141436013706757</c:v>
                </c:pt>
                <c:pt idx="267">
                  <c:v>0.7627850497139117</c:v>
                </c:pt>
                <c:pt idx="268">
                  <c:v>0.61258134609764558</c:v>
                </c:pt>
                <c:pt idx="269">
                  <c:v>0.708300075840117</c:v>
                </c:pt>
                <c:pt idx="270">
                  <c:v>0.73343067979396237</c:v>
                </c:pt>
                <c:pt idx="271">
                  <c:v>0.7220788766122036</c:v>
                </c:pt>
                <c:pt idx="272">
                  <c:v>0.68776764672080715</c:v>
                </c:pt>
                <c:pt idx="273">
                  <c:v>0.61069069882156968</c:v>
                </c:pt>
                <c:pt idx="274">
                  <c:v>0.57199225105859208</c:v>
                </c:pt>
                <c:pt idx="275">
                  <c:v>0.57736416421720083</c:v>
                </c:pt>
                <c:pt idx="276">
                  <c:v>0.57030822655960167</c:v>
                </c:pt>
                <c:pt idx="277">
                  <c:v>0.79637048363869811</c:v>
                </c:pt>
                <c:pt idx="278">
                  <c:v>0.96022778143304433</c:v>
                </c:pt>
                <c:pt idx="279">
                  <c:v>0.95645122832196194</c:v>
                </c:pt>
                <c:pt idx="280">
                  <c:v>0.94698971282147015</c:v>
                </c:pt>
                <c:pt idx="281">
                  <c:v>0.90722801324510538</c:v>
                </c:pt>
                <c:pt idx="282">
                  <c:v>0.90311276507967952</c:v>
                </c:pt>
                <c:pt idx="283">
                  <c:v>0.96391167095880914</c:v>
                </c:pt>
                <c:pt idx="284">
                  <c:v>0.93872705789029975</c:v>
                </c:pt>
                <c:pt idx="285">
                  <c:v>0.95090537734294545</c:v>
                </c:pt>
                <c:pt idx="286">
                  <c:v>0.99269934876629295</c:v>
                </c:pt>
                <c:pt idx="287">
                  <c:v>1.0870567536417102</c:v>
                </c:pt>
                <c:pt idx="288">
                  <c:v>1.0790756319306953</c:v>
                </c:pt>
                <c:pt idx="289">
                  <c:v>0.99900263460081662</c:v>
                </c:pt>
                <c:pt idx="290">
                  <c:v>0.87500104803453593</c:v>
                </c:pt>
                <c:pt idx="291">
                  <c:v>0.86877762884954113</c:v>
                </c:pt>
                <c:pt idx="292">
                  <c:v>0.90725303791747414</c:v>
                </c:pt>
                <c:pt idx="293">
                  <c:v>0.90884601545611043</c:v>
                </c:pt>
                <c:pt idx="294">
                  <c:v>0.89318700627897019</c:v>
                </c:pt>
                <c:pt idx="295">
                  <c:v>0.8362788769588857</c:v>
                </c:pt>
                <c:pt idx="296">
                  <c:v>0.83220110456288809</c:v>
                </c:pt>
                <c:pt idx="297">
                  <c:v>0.81562542591964637</c:v>
                </c:pt>
                <c:pt idx="298">
                  <c:v>0.80271346583451741</c:v>
                </c:pt>
                <c:pt idx="299">
                  <c:v>0.70207881730037192</c:v>
                </c:pt>
                <c:pt idx="300">
                  <c:v>0.69004929603261345</c:v>
                </c:pt>
                <c:pt idx="301">
                  <c:v>0.76712084632698807</c:v>
                </c:pt>
                <c:pt idx="302">
                  <c:v>1.0211482101990526</c:v>
                </c:pt>
                <c:pt idx="303">
                  <c:v>1.073882177791265</c:v>
                </c:pt>
                <c:pt idx="304">
                  <c:v>1.2450344970599023</c:v>
                </c:pt>
                <c:pt idx="305">
                  <c:v>1.3944183199567803</c:v>
                </c:pt>
                <c:pt idx="306">
                  <c:v>1.4074429328029663</c:v>
                </c:pt>
                <c:pt idx="307">
                  <c:v>1.4946635206941883</c:v>
                </c:pt>
                <c:pt idx="308">
                  <c:v>1.498510064271384</c:v>
                </c:pt>
                <c:pt idx="309">
                  <c:v>1.5521679658521168</c:v>
                </c:pt>
                <c:pt idx="310">
                  <c:v>1.5368587581993001</c:v>
                </c:pt>
                <c:pt idx="311">
                  <c:v>1.5576496514171114</c:v>
                </c:pt>
                <c:pt idx="312">
                  <c:v>1.5637661147847395</c:v>
                </c:pt>
                <c:pt idx="313">
                  <c:v>1.4586960840470198</c:v>
                </c:pt>
                <c:pt idx="314">
                  <c:v>1.3304310576341174</c:v>
                </c:pt>
                <c:pt idx="315">
                  <c:v>1.3027416005168726</c:v>
                </c:pt>
                <c:pt idx="316">
                  <c:v>1.066934338096212</c:v>
                </c:pt>
                <c:pt idx="317">
                  <c:v>0.92292087337469331</c:v>
                </c:pt>
                <c:pt idx="318">
                  <c:v>0.9086282272763192</c:v>
                </c:pt>
                <c:pt idx="319">
                  <c:v>0.78149111493320411</c:v>
                </c:pt>
                <c:pt idx="320">
                  <c:v>0.81583116207220518</c:v>
                </c:pt>
                <c:pt idx="321">
                  <c:v>0.67432693065535254</c:v>
                </c:pt>
                <c:pt idx="322">
                  <c:v>0.67049006973334746</c:v>
                </c:pt>
                <c:pt idx="323">
                  <c:v>0.98638388250051701</c:v>
                </c:pt>
                <c:pt idx="324">
                  <c:v>1.0327256688198743</c:v>
                </c:pt>
                <c:pt idx="325">
                  <c:v>1.0561671193256386</c:v>
                </c:pt>
                <c:pt idx="326">
                  <c:v>10.979649613203255</c:v>
                </c:pt>
                <c:pt idx="327">
                  <c:v>19.018156850223157</c:v>
                </c:pt>
                <c:pt idx="328">
                  <c:v>48.921345149086605</c:v>
                </c:pt>
                <c:pt idx="329">
                  <c:v>53.704384903261953</c:v>
                </c:pt>
                <c:pt idx="330">
                  <c:v>53.672563981082533</c:v>
                </c:pt>
                <c:pt idx="331">
                  <c:v>53.648661355380455</c:v>
                </c:pt>
                <c:pt idx="332">
                  <c:v>53.510500971618441</c:v>
                </c:pt>
                <c:pt idx="333">
                  <c:v>53.55554221739385</c:v>
                </c:pt>
                <c:pt idx="334">
                  <c:v>53.644201386075004</c:v>
                </c:pt>
                <c:pt idx="335">
                  <c:v>53.637992788752712</c:v>
                </c:pt>
                <c:pt idx="336">
                  <c:v>53.566020620774751</c:v>
                </c:pt>
                <c:pt idx="337">
                  <c:v>53.639719114341986</c:v>
                </c:pt>
                <c:pt idx="338">
                  <c:v>51.279882944967873</c:v>
                </c:pt>
                <c:pt idx="339">
                  <c:v>46.188829178030772</c:v>
                </c:pt>
                <c:pt idx="340">
                  <c:v>23.578862730050023</c:v>
                </c:pt>
                <c:pt idx="341">
                  <c:v>5.8748753478287377</c:v>
                </c:pt>
                <c:pt idx="342">
                  <c:v>6.0340726712421038</c:v>
                </c:pt>
                <c:pt idx="343">
                  <c:v>6.1213822491596126</c:v>
                </c:pt>
                <c:pt idx="344">
                  <c:v>5.5831813065038149</c:v>
                </c:pt>
                <c:pt idx="345">
                  <c:v>5.500210778123324</c:v>
                </c:pt>
                <c:pt idx="346">
                  <c:v>5.2368937848254031</c:v>
                </c:pt>
                <c:pt idx="347">
                  <c:v>5.4358860051013185</c:v>
                </c:pt>
                <c:pt idx="348">
                  <c:v>5.5332032464702277</c:v>
                </c:pt>
                <c:pt idx="349">
                  <c:v>5.3437590145826928</c:v>
                </c:pt>
                <c:pt idx="350">
                  <c:v>2.2702866750639794</c:v>
                </c:pt>
                <c:pt idx="351">
                  <c:v>2.2644485100020524</c:v>
                </c:pt>
                <c:pt idx="352">
                  <c:v>2.2965135361740212</c:v>
                </c:pt>
                <c:pt idx="353">
                  <c:v>2.1267495508361058</c:v>
                </c:pt>
                <c:pt idx="354">
                  <c:v>2.0985859986983377</c:v>
                </c:pt>
                <c:pt idx="355">
                  <c:v>2.0827779801429442</c:v>
                </c:pt>
                <c:pt idx="356">
                  <c:v>2.0706839388728748</c:v>
                </c:pt>
                <c:pt idx="357">
                  <c:v>2.0662789291451991</c:v>
                </c:pt>
                <c:pt idx="358">
                  <c:v>1.99677431529359</c:v>
                </c:pt>
                <c:pt idx="359">
                  <c:v>1.800462710555242</c:v>
                </c:pt>
                <c:pt idx="360">
                  <c:v>1.7940637812955584</c:v>
                </c:pt>
                <c:pt idx="361">
                  <c:v>1.7196687910580728</c:v>
                </c:pt>
                <c:pt idx="362">
                  <c:v>1.3525056360189718</c:v>
                </c:pt>
                <c:pt idx="363">
                  <c:v>1.3493513782376494</c:v>
                </c:pt>
                <c:pt idx="364">
                  <c:v>1.2585027511586813</c:v>
                </c:pt>
                <c:pt idx="365">
                  <c:v>1.2553541196539904</c:v>
                </c:pt>
                <c:pt idx="366">
                  <c:v>1.1792980309302412</c:v>
                </c:pt>
                <c:pt idx="367">
                  <c:v>1.1826808848976695</c:v>
                </c:pt>
                <c:pt idx="368">
                  <c:v>1.210221732865902</c:v>
                </c:pt>
                <c:pt idx="369">
                  <c:v>1.2165164541126492</c:v>
                </c:pt>
                <c:pt idx="370">
                  <c:v>1.206888255871682</c:v>
                </c:pt>
                <c:pt idx="371">
                  <c:v>1.1115210005688863</c:v>
                </c:pt>
                <c:pt idx="372">
                  <c:v>0.78660841830971173</c:v>
                </c:pt>
                <c:pt idx="373">
                  <c:v>0.77530467765775601</c:v>
                </c:pt>
                <c:pt idx="374">
                  <c:v>1.0987141305442978</c:v>
                </c:pt>
                <c:pt idx="375">
                  <c:v>1.2637858670744562</c:v>
                </c:pt>
                <c:pt idx="376">
                  <c:v>1.2734265226351869</c:v>
                </c:pt>
                <c:pt idx="377">
                  <c:v>1.2735661665338174</c:v>
                </c:pt>
                <c:pt idx="378">
                  <c:v>1.2511029249810786</c:v>
                </c:pt>
                <c:pt idx="379">
                  <c:v>1.2193720896116835</c:v>
                </c:pt>
                <c:pt idx="380">
                  <c:v>1.2071396415968545</c:v>
                </c:pt>
                <c:pt idx="381">
                  <c:v>1.2003039143452041</c:v>
                </c:pt>
                <c:pt idx="382">
                  <c:v>1.201932234678551</c:v>
                </c:pt>
                <c:pt idx="383">
                  <c:v>1.1974079867893368</c:v>
                </c:pt>
                <c:pt idx="384">
                  <c:v>1.1612587739508411</c:v>
                </c:pt>
                <c:pt idx="385">
                  <c:v>1.1464844203166842</c:v>
                </c:pt>
                <c:pt idx="386">
                  <c:v>0.74045167495317743</c:v>
                </c:pt>
                <c:pt idx="387">
                  <c:v>0.51354338459728388</c:v>
                </c:pt>
                <c:pt idx="388">
                  <c:v>0.47948035239185061</c:v>
                </c:pt>
                <c:pt idx="389">
                  <c:v>0.53542138142873197</c:v>
                </c:pt>
                <c:pt idx="390">
                  <c:v>0.57332786519730605</c:v>
                </c:pt>
                <c:pt idx="391">
                  <c:v>0.50228322395525304</c:v>
                </c:pt>
              </c:numCache>
            </c:numRef>
          </c:val>
          <c:smooth val="0"/>
          <c:extLst>
            <c:ext xmlns:c16="http://schemas.microsoft.com/office/drawing/2014/chart" uri="{C3380CC4-5D6E-409C-BE32-E72D297353CC}">
              <c16:uniqueId val="{00000001-2949-4105-A596-7196EF73C4A6}"/>
            </c:ext>
          </c:extLst>
        </c:ser>
        <c:ser>
          <c:idx val="2"/>
          <c:order val="2"/>
          <c:tx>
            <c:strRef>
              <c:f>'12_Month_Volatility_Index'!$V$9</c:f>
              <c:strCache>
                <c:ptCount val="1"/>
                <c:pt idx="0">
                  <c:v>dept_store_volatility_index</c:v>
                </c:pt>
              </c:strCache>
            </c:strRef>
          </c:tx>
          <c:spPr>
            <a:ln w="28575" cap="rnd">
              <a:solidFill>
                <a:schemeClr val="accent3"/>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'12_Month_Volatility_Index'!$V$10:$V$401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1.5533469581456585</c:v>
                </c:pt>
                <c:pt idx="12">
                  <c:v>1.5666983039580353</c:v>
                </c:pt>
                <c:pt idx="13">
                  <c:v>1.5715425397828697</c:v>
                </c:pt>
                <c:pt idx="14">
                  <c:v>1.522320479920658</c:v>
                </c:pt>
                <c:pt idx="15">
                  <c:v>1.5191501805248853</c:v>
                </c:pt>
                <c:pt idx="16">
                  <c:v>1.5718241318411585</c:v>
                </c:pt>
                <c:pt idx="17">
                  <c:v>1.641665387520622</c:v>
                </c:pt>
                <c:pt idx="18">
                  <c:v>1.5152712782139024</c:v>
                </c:pt>
                <c:pt idx="19">
                  <c:v>1.0511214131599471</c:v>
                </c:pt>
                <c:pt idx="20">
                  <c:v>1.0887500841342499</c:v>
                </c:pt>
                <c:pt idx="21">
                  <c:v>1.2467638704228579</c:v>
                </c:pt>
                <c:pt idx="22">
                  <c:v>1.2494070190312636</c:v>
                </c:pt>
                <c:pt idx="23">
                  <c:v>1.2594411098929374</c:v>
                </c:pt>
                <c:pt idx="24">
                  <c:v>1.2263330282624507</c:v>
                </c:pt>
                <c:pt idx="25">
                  <c:v>1.2329176741290557</c:v>
                </c:pt>
                <c:pt idx="26">
                  <c:v>1.2320283671838594</c:v>
                </c:pt>
                <c:pt idx="27">
                  <c:v>1.3002587331408328</c:v>
                </c:pt>
                <c:pt idx="28">
                  <c:v>1.2836029415549881</c:v>
                </c:pt>
                <c:pt idx="29">
                  <c:v>1.1494895629420265</c:v>
                </c:pt>
                <c:pt idx="30">
                  <c:v>1.1778803145045968</c:v>
                </c:pt>
                <c:pt idx="31">
                  <c:v>1.1366132376220726</c:v>
                </c:pt>
                <c:pt idx="32">
                  <c:v>1.0191835621127059</c:v>
                </c:pt>
                <c:pt idx="33">
                  <c:v>0.97541190765532482</c:v>
                </c:pt>
                <c:pt idx="34">
                  <c:v>1.0595267479313293</c:v>
                </c:pt>
                <c:pt idx="35">
                  <c:v>1.0527476478700835</c:v>
                </c:pt>
                <c:pt idx="36">
                  <c:v>1.0610769879416599</c:v>
                </c:pt>
                <c:pt idx="37">
                  <c:v>1.0233540374368304</c:v>
                </c:pt>
                <c:pt idx="38">
                  <c:v>1.0136673840665653</c:v>
                </c:pt>
                <c:pt idx="39">
                  <c:v>0.90433392382988509</c:v>
                </c:pt>
                <c:pt idx="40">
                  <c:v>0.85574878544459654</c:v>
                </c:pt>
                <c:pt idx="41">
                  <c:v>0.83039908670069917</c:v>
                </c:pt>
                <c:pt idx="42">
                  <c:v>0.71198362880827859</c:v>
                </c:pt>
                <c:pt idx="43">
                  <c:v>0.82728027040137664</c:v>
                </c:pt>
                <c:pt idx="44">
                  <c:v>1.1632369672747953</c:v>
                </c:pt>
                <c:pt idx="45">
                  <c:v>1.1905225769274868</c:v>
                </c:pt>
                <c:pt idx="46">
                  <c:v>1.162161554988189</c:v>
                </c:pt>
                <c:pt idx="47">
                  <c:v>1.4226629448291936</c:v>
                </c:pt>
                <c:pt idx="48">
                  <c:v>1.6502600698298902</c:v>
                </c:pt>
                <c:pt idx="49">
                  <c:v>1.6809199101026127</c:v>
                </c:pt>
                <c:pt idx="50">
                  <c:v>1.7023594007388934</c:v>
                </c:pt>
                <c:pt idx="51">
                  <c:v>1.7822130465837944</c:v>
                </c:pt>
                <c:pt idx="52">
                  <c:v>1.7888974653331959</c:v>
                </c:pt>
                <c:pt idx="53">
                  <c:v>1.9221982319074409</c:v>
                </c:pt>
                <c:pt idx="54">
                  <c:v>1.9609986121033274</c:v>
                </c:pt>
                <c:pt idx="55">
                  <c:v>1.9078928581602019</c:v>
                </c:pt>
                <c:pt idx="56">
                  <c:v>1.7553052552579609</c:v>
                </c:pt>
                <c:pt idx="57">
                  <c:v>1.6733175813049477</c:v>
                </c:pt>
                <c:pt idx="58">
                  <c:v>1.6910311591381642</c:v>
                </c:pt>
                <c:pt idx="59">
                  <c:v>1.5813573178698512</c:v>
                </c:pt>
                <c:pt idx="60">
                  <c:v>1.3311181597440869</c:v>
                </c:pt>
                <c:pt idx="61">
                  <c:v>1.358315049487508</c:v>
                </c:pt>
                <c:pt idx="62">
                  <c:v>1.3010767813876869</c:v>
                </c:pt>
                <c:pt idx="63">
                  <c:v>1.3003597652076027</c:v>
                </c:pt>
                <c:pt idx="64">
                  <c:v>1.2769529493798557</c:v>
                </c:pt>
                <c:pt idx="65">
                  <c:v>1.0863690528605283</c:v>
                </c:pt>
                <c:pt idx="66">
                  <c:v>1.0464653932845132</c:v>
                </c:pt>
                <c:pt idx="67">
                  <c:v>1.0396636404167159</c:v>
                </c:pt>
                <c:pt idx="68">
                  <c:v>1.0157928934262672</c:v>
                </c:pt>
                <c:pt idx="69">
                  <c:v>1.0674019030502906</c:v>
                </c:pt>
                <c:pt idx="70">
                  <c:v>1.0827981964299755</c:v>
                </c:pt>
                <c:pt idx="71">
                  <c:v>1.0859027241740631</c:v>
                </c:pt>
                <c:pt idx="72">
                  <c:v>1.1720241364216504</c:v>
                </c:pt>
                <c:pt idx="73">
                  <c:v>1.138052950264359</c:v>
                </c:pt>
                <c:pt idx="74">
                  <c:v>1.1672421309861887</c:v>
                </c:pt>
                <c:pt idx="75">
                  <c:v>1.2167370937072979</c:v>
                </c:pt>
                <c:pt idx="76">
                  <c:v>1.2297133954298245</c:v>
                </c:pt>
                <c:pt idx="77">
                  <c:v>1.3694213584297286</c:v>
                </c:pt>
                <c:pt idx="78">
                  <c:v>1.4738983371774002</c:v>
                </c:pt>
                <c:pt idx="79">
                  <c:v>1.6380354682444558</c:v>
                </c:pt>
                <c:pt idx="80">
                  <c:v>1.8212368294587078</c:v>
                </c:pt>
                <c:pt idx="81">
                  <c:v>1.9312490801827131</c:v>
                </c:pt>
                <c:pt idx="82">
                  <c:v>1.8787311291575974</c:v>
                </c:pt>
                <c:pt idx="83">
                  <c:v>2.7137113737603902</c:v>
                </c:pt>
                <c:pt idx="84">
                  <c:v>4.4017565755847095</c:v>
                </c:pt>
                <c:pt idx="85">
                  <c:v>4.4034503313297479</c:v>
                </c:pt>
                <c:pt idx="86">
                  <c:v>4.5244295098431859</c:v>
                </c:pt>
                <c:pt idx="87">
                  <c:v>4.5088608572737758</c:v>
                </c:pt>
                <c:pt idx="88">
                  <c:v>4.5325731790897752</c:v>
                </c:pt>
                <c:pt idx="89">
                  <c:v>4.5710987384499191</c:v>
                </c:pt>
                <c:pt idx="90">
                  <c:v>4.5758659563794701</c:v>
                </c:pt>
                <c:pt idx="91">
                  <c:v>4.522525035830105</c:v>
                </c:pt>
                <c:pt idx="92">
                  <c:v>4.4514780604424313</c:v>
                </c:pt>
                <c:pt idx="93">
                  <c:v>4.4029811388035753</c:v>
                </c:pt>
                <c:pt idx="94">
                  <c:v>4.4122936986688712</c:v>
                </c:pt>
                <c:pt idx="95">
                  <c:v>3.890852143503583</c:v>
                </c:pt>
                <c:pt idx="96">
                  <c:v>1.7377874805515068</c:v>
                </c:pt>
                <c:pt idx="97">
                  <c:v>1.7363337178518032</c:v>
                </c:pt>
                <c:pt idx="98">
                  <c:v>1.509478296004336</c:v>
                </c:pt>
                <c:pt idx="99">
                  <c:v>1.5199666812174784</c:v>
                </c:pt>
                <c:pt idx="100">
                  <c:v>1.4345368298760328</c:v>
                </c:pt>
                <c:pt idx="101">
                  <c:v>1.2098530771550047</c:v>
                </c:pt>
                <c:pt idx="102">
                  <c:v>1.1486186273270294</c:v>
                </c:pt>
                <c:pt idx="103">
                  <c:v>1.255793928945945</c:v>
                </c:pt>
                <c:pt idx="104">
                  <c:v>1.2718772062441415</c:v>
                </c:pt>
                <c:pt idx="105">
                  <c:v>1.240524418792597</c:v>
                </c:pt>
                <c:pt idx="106">
                  <c:v>1.2086188986402198</c:v>
                </c:pt>
                <c:pt idx="107">
                  <c:v>1.1535763627433968</c:v>
                </c:pt>
                <c:pt idx="108">
                  <c:v>1.1701780332603953</c:v>
                </c:pt>
                <c:pt idx="109">
                  <c:v>1.0401909824394262</c:v>
                </c:pt>
                <c:pt idx="110">
                  <c:v>1.0503331787046064</c:v>
                </c:pt>
                <c:pt idx="111">
                  <c:v>1.2258798026492488</c:v>
                </c:pt>
                <c:pt idx="112">
                  <c:v>1.2549280970980612</c:v>
                </c:pt>
                <c:pt idx="113">
                  <c:v>1.286072624289208</c:v>
                </c:pt>
                <c:pt idx="114">
                  <c:v>1.2222115259209037</c:v>
                </c:pt>
                <c:pt idx="115">
                  <c:v>1.018017789286374</c:v>
                </c:pt>
                <c:pt idx="116">
                  <c:v>1.2039210146021799</c:v>
                </c:pt>
                <c:pt idx="117">
                  <c:v>1.3055716441867806</c:v>
                </c:pt>
                <c:pt idx="118">
                  <c:v>1.367381653849991</c:v>
                </c:pt>
                <c:pt idx="119">
                  <c:v>1.5020676801739365</c:v>
                </c:pt>
                <c:pt idx="120">
                  <c:v>1.8623781450554582</c:v>
                </c:pt>
                <c:pt idx="121">
                  <c:v>1.8810500263848451</c:v>
                </c:pt>
                <c:pt idx="122">
                  <c:v>1.8814757207861244</c:v>
                </c:pt>
                <c:pt idx="123">
                  <c:v>1.7556840214467742</c:v>
                </c:pt>
                <c:pt idx="124">
                  <c:v>1.7046611106962235</c:v>
                </c:pt>
                <c:pt idx="125">
                  <c:v>1.6698534393966269</c:v>
                </c:pt>
                <c:pt idx="126">
                  <c:v>1.7549101805904346</c:v>
                </c:pt>
                <c:pt idx="127">
                  <c:v>1.7606240623391942</c:v>
                </c:pt>
                <c:pt idx="128">
                  <c:v>1.569016434570103</c:v>
                </c:pt>
                <c:pt idx="129">
                  <c:v>1.5253372946293917</c:v>
                </c:pt>
                <c:pt idx="130">
                  <c:v>1.5489555568706548</c:v>
                </c:pt>
                <c:pt idx="131">
                  <c:v>1.3728413728214495</c:v>
                </c:pt>
                <c:pt idx="132">
                  <c:v>1.5999313564821656</c:v>
                </c:pt>
                <c:pt idx="133">
                  <c:v>1.9750414103951421</c:v>
                </c:pt>
                <c:pt idx="134">
                  <c:v>2.0811179866530649</c:v>
                </c:pt>
                <c:pt idx="135">
                  <c:v>2.0880346751266869</c:v>
                </c:pt>
                <c:pt idx="136">
                  <c:v>2.0668047317472311</c:v>
                </c:pt>
                <c:pt idx="137">
                  <c:v>2.0974859221570052</c:v>
                </c:pt>
                <c:pt idx="138">
                  <c:v>2.051919225109152</c:v>
                </c:pt>
                <c:pt idx="139">
                  <c:v>2.0985954359910055</c:v>
                </c:pt>
                <c:pt idx="140">
                  <c:v>2.25232551560793</c:v>
                </c:pt>
                <c:pt idx="141">
                  <c:v>2.2770359362998827</c:v>
                </c:pt>
                <c:pt idx="142">
                  <c:v>2.2235519795913326</c:v>
                </c:pt>
                <c:pt idx="143">
                  <c:v>2.2008126542569766</c:v>
                </c:pt>
                <c:pt idx="144">
                  <c:v>1.8049102802712189</c:v>
                </c:pt>
                <c:pt idx="145">
                  <c:v>1.2743456039396539</c:v>
                </c:pt>
                <c:pt idx="146">
                  <c:v>1.1398124498171007</c:v>
                </c:pt>
                <c:pt idx="147">
                  <c:v>1.1926975721959638</c:v>
                </c:pt>
                <c:pt idx="148">
                  <c:v>1.2775121643777316</c:v>
                </c:pt>
                <c:pt idx="149">
                  <c:v>1.2412277396637397</c:v>
                </c:pt>
                <c:pt idx="150">
                  <c:v>1.2810435478339677</c:v>
                </c:pt>
                <c:pt idx="151">
                  <c:v>1.1744681034238906</c:v>
                </c:pt>
                <c:pt idx="152">
                  <c:v>0.97939067823010395</c:v>
                </c:pt>
                <c:pt idx="153">
                  <c:v>0.97986560347845153</c:v>
                </c:pt>
                <c:pt idx="154">
                  <c:v>0.97841527137867956</c:v>
                </c:pt>
                <c:pt idx="155">
                  <c:v>1.0543994304110456</c:v>
                </c:pt>
                <c:pt idx="156">
                  <c:v>1.3662899156154391</c:v>
                </c:pt>
                <c:pt idx="157">
                  <c:v>1.5741452469014927</c:v>
                </c:pt>
                <c:pt idx="158">
                  <c:v>1.6077456595519255</c:v>
                </c:pt>
                <c:pt idx="159">
                  <c:v>1.5571813610672105</c:v>
                </c:pt>
                <c:pt idx="160">
                  <c:v>1.540278969027111</c:v>
                </c:pt>
                <c:pt idx="161">
                  <c:v>1.5187504715787377</c:v>
                </c:pt>
                <c:pt idx="162">
                  <c:v>1.4892623038028037</c:v>
                </c:pt>
                <c:pt idx="163">
                  <c:v>1.5069323331975426</c:v>
                </c:pt>
                <c:pt idx="164">
                  <c:v>1.5108841232916745</c:v>
                </c:pt>
                <c:pt idx="165">
                  <c:v>1.5915265072070517</c:v>
                </c:pt>
                <c:pt idx="166">
                  <c:v>1.5864442104623167</c:v>
                </c:pt>
                <c:pt idx="167">
                  <c:v>1.5364414378746836</c:v>
                </c:pt>
                <c:pt idx="168">
                  <c:v>1.2370482288614204</c:v>
                </c:pt>
                <c:pt idx="169">
                  <c:v>1.0716996953802029</c:v>
                </c:pt>
                <c:pt idx="170">
                  <c:v>1.0186557606192119</c:v>
                </c:pt>
                <c:pt idx="171">
                  <c:v>1.1811184150409604</c:v>
                </c:pt>
                <c:pt idx="172">
                  <c:v>1.2028475108977865</c:v>
                </c:pt>
                <c:pt idx="173">
                  <c:v>1.2036792229302635</c:v>
                </c:pt>
                <c:pt idx="174">
                  <c:v>1.1837060669378432</c:v>
                </c:pt>
                <c:pt idx="175">
                  <c:v>1.1621915605565583</c:v>
                </c:pt>
                <c:pt idx="176">
                  <c:v>1.0547177460844761</c:v>
                </c:pt>
                <c:pt idx="177">
                  <c:v>0.89529403214583447</c:v>
                </c:pt>
                <c:pt idx="178">
                  <c:v>0.99221476836577593</c:v>
                </c:pt>
                <c:pt idx="179">
                  <c:v>0.99198838116591737</c:v>
                </c:pt>
                <c:pt idx="180">
                  <c:v>0.99104576717693205</c:v>
                </c:pt>
                <c:pt idx="181">
                  <c:v>0.98291597095007144</c:v>
                </c:pt>
                <c:pt idx="182">
                  <c:v>0.97848562923650284</c:v>
                </c:pt>
                <c:pt idx="183">
                  <c:v>0.81939729099040071</c:v>
                </c:pt>
                <c:pt idx="184">
                  <c:v>0.7391835819700967</c:v>
                </c:pt>
                <c:pt idx="185">
                  <c:v>0.74615625901895488</c:v>
                </c:pt>
                <c:pt idx="186">
                  <c:v>0.75548279813195818</c:v>
                </c:pt>
                <c:pt idx="187">
                  <c:v>0.71252646712842038</c:v>
                </c:pt>
                <c:pt idx="188">
                  <c:v>0.85683168582104963</c:v>
                </c:pt>
                <c:pt idx="189">
                  <c:v>0.88601041701472294</c:v>
                </c:pt>
                <c:pt idx="190">
                  <c:v>0.86185689329962667</c:v>
                </c:pt>
                <c:pt idx="191">
                  <c:v>1.2155065761101733</c:v>
                </c:pt>
                <c:pt idx="192">
                  <c:v>1.6566917571494584</c:v>
                </c:pt>
                <c:pt idx="193">
                  <c:v>1.9313352694877013</c:v>
                </c:pt>
                <c:pt idx="194">
                  <c:v>1.9229697559052399</c:v>
                </c:pt>
                <c:pt idx="195">
                  <c:v>1.8757972030503776</c:v>
                </c:pt>
                <c:pt idx="196">
                  <c:v>1.8733248355792695</c:v>
                </c:pt>
                <c:pt idx="197">
                  <c:v>1.8737905728687929</c:v>
                </c:pt>
                <c:pt idx="198">
                  <c:v>1.8239255351721104</c:v>
                </c:pt>
                <c:pt idx="199">
                  <c:v>1.8092459017424742</c:v>
                </c:pt>
                <c:pt idx="200">
                  <c:v>1.8335762850466386</c:v>
                </c:pt>
                <c:pt idx="201">
                  <c:v>1.8375917872195089</c:v>
                </c:pt>
                <c:pt idx="202">
                  <c:v>1.8073424661928013</c:v>
                </c:pt>
                <c:pt idx="203">
                  <c:v>1.5790681029933025</c:v>
                </c:pt>
                <c:pt idx="204">
                  <c:v>1.147618071478782</c:v>
                </c:pt>
                <c:pt idx="205">
                  <c:v>0.99186348122488854</c:v>
                </c:pt>
                <c:pt idx="206">
                  <c:v>1.1809946163795089</c:v>
                </c:pt>
                <c:pt idx="207">
                  <c:v>1.1792170307478074</c:v>
                </c:pt>
                <c:pt idx="208">
                  <c:v>1.1847426407565338</c:v>
                </c:pt>
                <c:pt idx="209">
                  <c:v>1.2779675623999274</c:v>
                </c:pt>
                <c:pt idx="210">
                  <c:v>1.2787223933704448</c:v>
                </c:pt>
                <c:pt idx="211">
                  <c:v>1.2960937758150943</c:v>
                </c:pt>
                <c:pt idx="212">
                  <c:v>1.3421567088698252</c:v>
                </c:pt>
                <c:pt idx="213">
                  <c:v>1.3619503362609275</c:v>
                </c:pt>
                <c:pt idx="214">
                  <c:v>1.4767762129240991</c:v>
                </c:pt>
                <c:pt idx="215">
                  <c:v>1.469410172074455</c:v>
                </c:pt>
                <c:pt idx="216">
                  <c:v>1.5061725084375295</c:v>
                </c:pt>
                <c:pt idx="217">
                  <c:v>1.2983573924612359</c:v>
                </c:pt>
                <c:pt idx="218">
                  <c:v>1.1147762364638718</c:v>
                </c:pt>
                <c:pt idx="219">
                  <c:v>1.2580212777557302</c:v>
                </c:pt>
                <c:pt idx="220">
                  <c:v>1.4284753704681932</c:v>
                </c:pt>
                <c:pt idx="221">
                  <c:v>1.3057546475263759</c:v>
                </c:pt>
                <c:pt idx="222">
                  <c:v>1.3184830665577605</c:v>
                </c:pt>
                <c:pt idx="223">
                  <c:v>1.3202112091940252</c:v>
                </c:pt>
                <c:pt idx="224">
                  <c:v>1.3292876136526479</c:v>
                </c:pt>
                <c:pt idx="225">
                  <c:v>1.2784327343726025</c:v>
                </c:pt>
                <c:pt idx="226">
                  <c:v>1.2043598913399109</c:v>
                </c:pt>
                <c:pt idx="227">
                  <c:v>1.2311275906354398</c:v>
                </c:pt>
                <c:pt idx="228">
                  <c:v>1.1726513439164963</c:v>
                </c:pt>
                <c:pt idx="229">
                  <c:v>1.1275143943854267</c:v>
                </c:pt>
                <c:pt idx="230">
                  <c:v>1.1987055475605115</c:v>
                </c:pt>
                <c:pt idx="231">
                  <c:v>0.96760950197160134</c:v>
                </c:pt>
                <c:pt idx="232">
                  <c:v>0.740858595974626</c:v>
                </c:pt>
                <c:pt idx="233">
                  <c:v>0.61777470279143232</c:v>
                </c:pt>
                <c:pt idx="234">
                  <c:v>0.61962479102442991</c:v>
                </c:pt>
                <c:pt idx="235">
                  <c:v>0.61212830920356465</c:v>
                </c:pt>
                <c:pt idx="236">
                  <c:v>0.59484355653197496</c:v>
                </c:pt>
                <c:pt idx="237">
                  <c:v>0.63331264617011485</c:v>
                </c:pt>
                <c:pt idx="238">
                  <c:v>0.67925079539568445</c:v>
                </c:pt>
                <c:pt idx="239">
                  <c:v>0.64638717328357753</c:v>
                </c:pt>
                <c:pt idx="240">
                  <c:v>0.64588642588356016</c:v>
                </c:pt>
                <c:pt idx="241">
                  <c:v>0.83794269678356403</c:v>
                </c:pt>
                <c:pt idx="242">
                  <c:v>0.73976062550908639</c:v>
                </c:pt>
                <c:pt idx="243">
                  <c:v>0.94596565406841893</c:v>
                </c:pt>
                <c:pt idx="244">
                  <c:v>1.1028180209734186</c:v>
                </c:pt>
                <c:pt idx="245">
                  <c:v>1.1057910078275841</c:v>
                </c:pt>
                <c:pt idx="246">
                  <c:v>1.1377282166521852</c:v>
                </c:pt>
                <c:pt idx="247">
                  <c:v>1.1424816553955586</c:v>
                </c:pt>
                <c:pt idx="248">
                  <c:v>1.1471552536508427</c:v>
                </c:pt>
                <c:pt idx="249">
                  <c:v>1.1228492655472793</c:v>
                </c:pt>
                <c:pt idx="250">
                  <c:v>1.0997486454181358</c:v>
                </c:pt>
                <c:pt idx="251">
                  <c:v>1.1494883921661636</c:v>
                </c:pt>
                <c:pt idx="252">
                  <c:v>1.1340640154329484</c:v>
                </c:pt>
                <c:pt idx="253">
                  <c:v>1.0378162372987805</c:v>
                </c:pt>
                <c:pt idx="254">
                  <c:v>0.99916781652308995</c:v>
                </c:pt>
                <c:pt idx="255">
                  <c:v>0.73325583305766906</c:v>
                </c:pt>
                <c:pt idx="256">
                  <c:v>0.60490077584324109</c:v>
                </c:pt>
                <c:pt idx="257">
                  <c:v>0.58767716245910517</c:v>
                </c:pt>
                <c:pt idx="258">
                  <c:v>0.5698705319785371</c:v>
                </c:pt>
                <c:pt idx="259">
                  <c:v>0.56993073166256181</c:v>
                </c:pt>
                <c:pt idx="260">
                  <c:v>0.54126106931384921</c:v>
                </c:pt>
                <c:pt idx="261">
                  <c:v>0.54202165740894126</c:v>
                </c:pt>
                <c:pt idx="262">
                  <c:v>0.58940692910781223</c:v>
                </c:pt>
                <c:pt idx="263">
                  <c:v>0.52300758530689329</c:v>
                </c:pt>
                <c:pt idx="264">
                  <c:v>0.52341289641490329</c:v>
                </c:pt>
                <c:pt idx="265">
                  <c:v>0.4739242410441592</c:v>
                </c:pt>
                <c:pt idx="266">
                  <c:v>0.51249299013728988</c:v>
                </c:pt>
                <c:pt idx="267">
                  <c:v>0.53546514300126113</c:v>
                </c:pt>
                <c:pt idx="268">
                  <c:v>0.52305076116962601</c:v>
                </c:pt>
                <c:pt idx="269">
                  <c:v>0.42465339819663095</c:v>
                </c:pt>
                <c:pt idx="270">
                  <c:v>0.43020305594231917</c:v>
                </c:pt>
                <c:pt idx="271">
                  <c:v>0.46282349533851175</c:v>
                </c:pt>
                <c:pt idx="272">
                  <c:v>0.51293232417360046</c:v>
                </c:pt>
                <c:pt idx="273">
                  <c:v>0.49782854351512812</c:v>
                </c:pt>
                <c:pt idx="274">
                  <c:v>0.55429165835556304</c:v>
                </c:pt>
                <c:pt idx="275">
                  <c:v>0.53642069051579633</c:v>
                </c:pt>
                <c:pt idx="276">
                  <c:v>0.55870411702638745</c:v>
                </c:pt>
                <c:pt idx="277">
                  <c:v>0.56111942260038639</c:v>
                </c:pt>
                <c:pt idx="278">
                  <c:v>0.72738293075460558</c:v>
                </c:pt>
                <c:pt idx="279">
                  <c:v>0.93369079693842927</c:v>
                </c:pt>
                <c:pt idx="280">
                  <c:v>0.94897679356185871</c:v>
                </c:pt>
                <c:pt idx="281">
                  <c:v>0.97573547522274762</c:v>
                </c:pt>
                <c:pt idx="282">
                  <c:v>1.03150144990661</c:v>
                </c:pt>
                <c:pt idx="283">
                  <c:v>1.0338139665627792</c:v>
                </c:pt>
                <c:pt idx="284">
                  <c:v>1.0635957392611539</c:v>
                </c:pt>
                <c:pt idx="285">
                  <c:v>1.0174072711948854</c:v>
                </c:pt>
                <c:pt idx="286">
                  <c:v>1.0109995869815454</c:v>
                </c:pt>
                <c:pt idx="287">
                  <c:v>0.98547907458747463</c:v>
                </c:pt>
                <c:pt idx="288">
                  <c:v>0.98644415019468668</c:v>
                </c:pt>
                <c:pt idx="289">
                  <c:v>1.0052007707582051</c:v>
                </c:pt>
                <c:pt idx="290">
                  <c:v>0.77892930169891017</c:v>
                </c:pt>
                <c:pt idx="291">
                  <c:v>0.67343797321257437</c:v>
                </c:pt>
                <c:pt idx="292">
                  <c:v>0.69849633315742388</c:v>
                </c:pt>
                <c:pt idx="293">
                  <c:v>0.74636363271264872</c:v>
                </c:pt>
                <c:pt idx="294">
                  <c:v>0.61242685299183652</c:v>
                </c:pt>
                <c:pt idx="295">
                  <c:v>0.63051914992514901</c:v>
                </c:pt>
                <c:pt idx="296">
                  <c:v>0.70391319739533043</c:v>
                </c:pt>
                <c:pt idx="297">
                  <c:v>0.70308659932364581</c:v>
                </c:pt>
                <c:pt idx="298">
                  <c:v>0.70730262444958936</c:v>
                </c:pt>
                <c:pt idx="299">
                  <c:v>0.82803576728894446</c:v>
                </c:pt>
                <c:pt idx="300">
                  <c:v>1.1060975069577421</c:v>
                </c:pt>
                <c:pt idx="301">
                  <c:v>1.0920556402656825</c:v>
                </c:pt>
                <c:pt idx="302">
                  <c:v>1.0607693177634114</c:v>
                </c:pt>
                <c:pt idx="303">
                  <c:v>1.0610845168606857</c:v>
                </c:pt>
                <c:pt idx="304">
                  <c:v>1.0554053806087231</c:v>
                </c:pt>
                <c:pt idx="305">
                  <c:v>1.067327331159204</c:v>
                </c:pt>
                <c:pt idx="306">
                  <c:v>1.0637364068550974</c:v>
                </c:pt>
                <c:pt idx="307">
                  <c:v>1.0899297286500516</c:v>
                </c:pt>
                <c:pt idx="308">
                  <c:v>1.0123626853932348</c:v>
                </c:pt>
                <c:pt idx="309">
                  <c:v>1.0116481149936778</c:v>
                </c:pt>
                <c:pt idx="310">
                  <c:v>1.0088668825561085</c:v>
                </c:pt>
                <c:pt idx="311">
                  <c:v>0.8460652412450832</c:v>
                </c:pt>
                <c:pt idx="312">
                  <c:v>0.88986262950213202</c:v>
                </c:pt>
                <c:pt idx="313">
                  <c:v>1.517411793930131</c:v>
                </c:pt>
                <c:pt idx="314">
                  <c:v>1.7685234725954959</c:v>
                </c:pt>
                <c:pt idx="315">
                  <c:v>1.770895644535647</c:v>
                </c:pt>
                <c:pt idx="316">
                  <c:v>1.7771383155982794</c:v>
                </c:pt>
                <c:pt idx="317">
                  <c:v>1.7556781496177594</c:v>
                </c:pt>
                <c:pt idx="318">
                  <c:v>1.7864669891677698</c:v>
                </c:pt>
                <c:pt idx="319">
                  <c:v>1.7511489219049805</c:v>
                </c:pt>
                <c:pt idx="320">
                  <c:v>1.8818698144168899</c:v>
                </c:pt>
                <c:pt idx="321">
                  <c:v>1.9021269050515697</c:v>
                </c:pt>
                <c:pt idx="322">
                  <c:v>1.9022674682778182</c:v>
                </c:pt>
                <c:pt idx="323">
                  <c:v>1.9095688619339606</c:v>
                </c:pt>
                <c:pt idx="324">
                  <c:v>1.8910554948571796</c:v>
                </c:pt>
                <c:pt idx="325">
                  <c:v>1.4614782137559363</c:v>
                </c:pt>
                <c:pt idx="326">
                  <c:v>14.616605289592465</c:v>
                </c:pt>
                <c:pt idx="327">
                  <c:v>16.943140685969414</c:v>
                </c:pt>
                <c:pt idx="328">
                  <c:v>16.929056744905008</c:v>
                </c:pt>
                <c:pt idx="329">
                  <c:v>17.009879461045969</c:v>
                </c:pt>
                <c:pt idx="330">
                  <c:v>17.01608215251278</c:v>
                </c:pt>
                <c:pt idx="331">
                  <c:v>17.067980960266468</c:v>
                </c:pt>
                <c:pt idx="332">
                  <c:v>17.044849346554088</c:v>
                </c:pt>
                <c:pt idx="333">
                  <c:v>17.054933795327262</c:v>
                </c:pt>
                <c:pt idx="334">
                  <c:v>17.050616140085584</c:v>
                </c:pt>
                <c:pt idx="335">
                  <c:v>17.06689644055168</c:v>
                </c:pt>
                <c:pt idx="336">
                  <c:v>17.02739566045291</c:v>
                </c:pt>
                <c:pt idx="337">
                  <c:v>17.025755243565964</c:v>
                </c:pt>
                <c:pt idx="338">
                  <c:v>7.6424012142430087</c:v>
                </c:pt>
                <c:pt idx="339">
                  <c:v>2.104178884369829</c:v>
                </c:pt>
                <c:pt idx="340">
                  <c:v>1.9634557222044393</c:v>
                </c:pt>
                <c:pt idx="341">
                  <c:v>1.724352383562809</c:v>
                </c:pt>
                <c:pt idx="342">
                  <c:v>1.8343302610824528</c:v>
                </c:pt>
                <c:pt idx="343">
                  <c:v>1.8585951908221776</c:v>
                </c:pt>
                <c:pt idx="344">
                  <c:v>1.8290080081552744</c:v>
                </c:pt>
                <c:pt idx="345">
                  <c:v>1.6690863307383872</c:v>
                </c:pt>
                <c:pt idx="346">
                  <c:v>1.6599953549571953</c:v>
                </c:pt>
                <c:pt idx="347">
                  <c:v>1.5455614205635542</c:v>
                </c:pt>
                <c:pt idx="348">
                  <c:v>1.4314502721011322</c:v>
                </c:pt>
                <c:pt idx="349">
                  <c:v>1.4522603105328553</c:v>
                </c:pt>
                <c:pt idx="350">
                  <c:v>1.4686851672148735</c:v>
                </c:pt>
                <c:pt idx="351">
                  <c:v>1.4977641401341284</c:v>
                </c:pt>
                <c:pt idx="352">
                  <c:v>1.515315089717584</c:v>
                </c:pt>
                <c:pt idx="353">
                  <c:v>1.4948688774686678</c:v>
                </c:pt>
                <c:pt idx="354">
                  <c:v>1.4782749143591694</c:v>
                </c:pt>
                <c:pt idx="355">
                  <c:v>1.0146839843463926</c:v>
                </c:pt>
                <c:pt idx="356">
                  <c:v>0.99980244017015352</c:v>
                </c:pt>
                <c:pt idx="357">
                  <c:v>1.0374261634095676</c:v>
                </c:pt>
                <c:pt idx="358">
                  <c:v>1.0352022346668959</c:v>
                </c:pt>
                <c:pt idx="359">
                  <c:v>1.1681495616543884</c:v>
                </c:pt>
                <c:pt idx="360">
                  <c:v>1.2085834184137303</c:v>
                </c:pt>
                <c:pt idx="361">
                  <c:v>1.2115895391875491</c:v>
                </c:pt>
                <c:pt idx="362">
                  <c:v>1.2966916145792964</c:v>
                </c:pt>
                <c:pt idx="363">
                  <c:v>1.344106853405741</c:v>
                </c:pt>
                <c:pt idx="364">
                  <c:v>1.2552748432117153</c:v>
                </c:pt>
                <c:pt idx="365">
                  <c:v>1.1158607428811897</c:v>
                </c:pt>
                <c:pt idx="366">
                  <c:v>1.0118969664617672</c:v>
                </c:pt>
                <c:pt idx="367">
                  <c:v>1.0041799305265613</c:v>
                </c:pt>
                <c:pt idx="368">
                  <c:v>0.98028342146434178</c:v>
                </c:pt>
                <c:pt idx="369">
                  <c:v>0.81591279867961541</c:v>
                </c:pt>
                <c:pt idx="370">
                  <c:v>0.8091680283988274</c:v>
                </c:pt>
                <c:pt idx="371">
                  <c:v>0.79360368721452934</c:v>
                </c:pt>
                <c:pt idx="372">
                  <c:v>0.80124866944468154</c:v>
                </c:pt>
                <c:pt idx="373">
                  <c:v>0.6651431994623842</c:v>
                </c:pt>
                <c:pt idx="374">
                  <c:v>0.61065308432220922</c:v>
                </c:pt>
                <c:pt idx="375">
                  <c:v>0.63767102484320504</c:v>
                </c:pt>
                <c:pt idx="376">
                  <c:v>0.64832272411791525</c:v>
                </c:pt>
                <c:pt idx="377">
                  <c:v>0.61102047902342649</c:v>
                </c:pt>
                <c:pt idx="378">
                  <c:v>0.68449533599911339</c:v>
                </c:pt>
                <c:pt idx="379">
                  <c:v>0.73963479938349863</c:v>
                </c:pt>
                <c:pt idx="380">
                  <c:v>0.85971325778086483</c:v>
                </c:pt>
                <c:pt idx="381">
                  <c:v>0.8575140140031432</c:v>
                </c:pt>
                <c:pt idx="382">
                  <c:v>0.89521133100439609</c:v>
                </c:pt>
                <c:pt idx="383">
                  <c:v>0.92895838180885337</c:v>
                </c:pt>
                <c:pt idx="384">
                  <c:v>0.88502698813537173</c:v>
                </c:pt>
                <c:pt idx="385">
                  <c:v>0.875956541780058</c:v>
                </c:pt>
                <c:pt idx="386">
                  <c:v>0.88538918794975552</c:v>
                </c:pt>
                <c:pt idx="387">
                  <c:v>0.86367124081853774</c:v>
                </c:pt>
                <c:pt idx="388">
                  <c:v>0.96855916202645809</c:v>
                </c:pt>
                <c:pt idx="389">
                  <c:v>1.0272113742173654</c:v>
                </c:pt>
                <c:pt idx="390">
                  <c:v>0.99182528607940046</c:v>
                </c:pt>
                <c:pt idx="391">
                  <c:v>0.8995695354388501</c:v>
                </c:pt>
              </c:numCache>
            </c:numRef>
          </c:val>
          <c:smooth val="0"/>
          <c:extLst>
            <c:ext xmlns:c16="http://schemas.microsoft.com/office/drawing/2014/chart" uri="{C3380CC4-5D6E-409C-BE32-E72D297353CC}">
              <c16:uniqueId val="{00000002-2949-4105-A596-7196EF73C4A6}"/>
            </c:ext>
          </c:extLst>
        </c:ser>
        <c:ser>
          <c:idx val="3"/>
          <c:order val="3"/>
          <c:tx>
            <c:strRef>
              <c:f>'12_Month_Volatility_Index'!$Z$9</c:f>
              <c:strCache>
                <c:ptCount val="1"/>
                <c:pt idx="0">
                  <c:v>food_service_volatility_index</c:v>
                </c:pt>
              </c:strCache>
            </c:strRef>
          </c:tx>
          <c:spPr>
            <a:ln w="28575" cap="rnd">
              <a:solidFill>
                <a:schemeClr val="accent4"/>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'12_Month_Volatility_Index'!$Z$10:$Z$401</c:f>
              <c:numCache>
                <c:formatCode>0.000</c:formatCode>
                <c:ptCount val="392"/>
                <c:pt idx="0">
                  <c:v>0</c:v>
                </c:pt>
                <c:pt idx="1">
                  <c:v>0</c:v>
                </c:pt>
                <c:pt idx="2">
                  <c:v>0</c:v>
                </c:pt>
                <c:pt idx="3">
                  <c:v>0</c:v>
                </c:pt>
                <c:pt idx="4">
                  <c:v>0</c:v>
                </c:pt>
                <c:pt idx="5">
                  <c:v>0</c:v>
                </c:pt>
                <c:pt idx="6">
                  <c:v>0</c:v>
                </c:pt>
                <c:pt idx="7">
                  <c:v>0</c:v>
                </c:pt>
                <c:pt idx="8">
                  <c:v>0</c:v>
                </c:pt>
                <c:pt idx="9">
                  <c:v>0</c:v>
                </c:pt>
                <c:pt idx="10">
                  <c:v>0</c:v>
                </c:pt>
                <c:pt idx="11">
                  <c:v>0.93516527038479524</c:v>
                </c:pt>
                <c:pt idx="12">
                  <c:v>0.71258393196231451</c:v>
                </c:pt>
                <c:pt idx="13">
                  <c:v>0.52309014997267678</c:v>
                </c:pt>
                <c:pt idx="14">
                  <c:v>0.54998718242829059</c:v>
                </c:pt>
                <c:pt idx="15">
                  <c:v>0.55339343982666744</c:v>
                </c:pt>
                <c:pt idx="16">
                  <c:v>0.55278732512118578</c:v>
                </c:pt>
                <c:pt idx="17">
                  <c:v>0.59507751381059426</c:v>
                </c:pt>
                <c:pt idx="18">
                  <c:v>0.59475644515343162</c:v>
                </c:pt>
                <c:pt idx="19">
                  <c:v>0.53473961843695783</c:v>
                </c:pt>
                <c:pt idx="20">
                  <c:v>0.51710943821650024</c:v>
                </c:pt>
                <c:pt idx="21">
                  <c:v>0.42785896617155961</c:v>
                </c:pt>
                <c:pt idx="22">
                  <c:v>0.41763158147267782</c:v>
                </c:pt>
                <c:pt idx="23">
                  <c:v>0.38567427630589901</c:v>
                </c:pt>
                <c:pt idx="24">
                  <c:v>0.46919354274411795</c:v>
                </c:pt>
                <c:pt idx="25">
                  <c:v>0.61840929474160644</c:v>
                </c:pt>
                <c:pt idx="26">
                  <c:v>0.65670484917552485</c:v>
                </c:pt>
                <c:pt idx="27">
                  <c:v>0.70945746237071416</c:v>
                </c:pt>
                <c:pt idx="28">
                  <c:v>0.74786218410031213</c:v>
                </c:pt>
                <c:pt idx="29">
                  <c:v>0.70917322688935347</c:v>
                </c:pt>
                <c:pt idx="30">
                  <c:v>0.74348962789429252</c:v>
                </c:pt>
                <c:pt idx="31">
                  <c:v>0.85805108285002352</c:v>
                </c:pt>
                <c:pt idx="32">
                  <c:v>0.87445239400909969</c:v>
                </c:pt>
                <c:pt idx="33">
                  <c:v>0.77068595180160482</c:v>
                </c:pt>
                <c:pt idx="34">
                  <c:v>0.75357496298903626</c:v>
                </c:pt>
                <c:pt idx="35">
                  <c:v>0.73211848048729689</c:v>
                </c:pt>
                <c:pt idx="36">
                  <c:v>0.83852250218384961</c:v>
                </c:pt>
                <c:pt idx="37">
                  <c:v>0.80951339859030202</c:v>
                </c:pt>
                <c:pt idx="38">
                  <c:v>0.839083152231478</c:v>
                </c:pt>
                <c:pt idx="39">
                  <c:v>0.82844377978828643</c:v>
                </c:pt>
                <c:pt idx="40">
                  <c:v>0.76372555327508018</c:v>
                </c:pt>
                <c:pt idx="41">
                  <c:v>0.82095516523998513</c:v>
                </c:pt>
                <c:pt idx="42">
                  <c:v>0.93850885869886214</c:v>
                </c:pt>
                <c:pt idx="43">
                  <c:v>0.77056210969023886</c:v>
                </c:pt>
                <c:pt idx="44">
                  <c:v>0.80852882370259516</c:v>
                </c:pt>
                <c:pt idx="45">
                  <c:v>0.81211646681271965</c:v>
                </c:pt>
                <c:pt idx="46">
                  <c:v>0.82176090158218906</c:v>
                </c:pt>
                <c:pt idx="47">
                  <c:v>0.83864587506464672</c:v>
                </c:pt>
                <c:pt idx="48">
                  <c:v>0.92983753694351401</c:v>
                </c:pt>
                <c:pt idx="49">
                  <c:v>1.225855875915012</c:v>
                </c:pt>
                <c:pt idx="50">
                  <c:v>1.164861846684319</c:v>
                </c:pt>
                <c:pt idx="51">
                  <c:v>1.2077018678572242</c:v>
                </c:pt>
                <c:pt idx="52">
                  <c:v>1.2285750333707637</c:v>
                </c:pt>
                <c:pt idx="53">
                  <c:v>1.2177052394919208</c:v>
                </c:pt>
                <c:pt idx="54">
                  <c:v>1.1583163649178423</c:v>
                </c:pt>
                <c:pt idx="55">
                  <c:v>1.1457725031071735</c:v>
                </c:pt>
                <c:pt idx="56">
                  <c:v>1.1192541650424122</c:v>
                </c:pt>
                <c:pt idx="57">
                  <c:v>1.1170996148992149</c:v>
                </c:pt>
                <c:pt idx="58">
                  <c:v>1.0859496307681036</c:v>
                </c:pt>
                <c:pt idx="59">
                  <c:v>1.0543278020455618</c:v>
                </c:pt>
                <c:pt idx="60">
                  <c:v>0.86301777728070661</c:v>
                </c:pt>
                <c:pt idx="61">
                  <c:v>0.53294816528702049</c:v>
                </c:pt>
                <c:pt idx="62">
                  <c:v>0.56928070756098881</c:v>
                </c:pt>
                <c:pt idx="63">
                  <c:v>0.51196477771127702</c:v>
                </c:pt>
                <c:pt idx="64">
                  <c:v>0.38717468482895739</c:v>
                </c:pt>
                <c:pt idx="65">
                  <c:v>0.39257212538154235</c:v>
                </c:pt>
                <c:pt idx="66">
                  <c:v>0.37550640103929361</c:v>
                </c:pt>
                <c:pt idx="67">
                  <c:v>0.41731563777900837</c:v>
                </c:pt>
                <c:pt idx="68">
                  <c:v>0.58736779543430184</c:v>
                </c:pt>
                <c:pt idx="69">
                  <c:v>0.59969797053321461</c:v>
                </c:pt>
                <c:pt idx="70">
                  <c:v>0.60272320125095791</c:v>
                </c:pt>
                <c:pt idx="71">
                  <c:v>0.60578651946865725</c:v>
                </c:pt>
                <c:pt idx="72">
                  <c:v>0.54481617094531454</c:v>
                </c:pt>
                <c:pt idx="73">
                  <c:v>0.54231243856376188</c:v>
                </c:pt>
                <c:pt idx="74">
                  <c:v>0.55379625831085955</c:v>
                </c:pt>
                <c:pt idx="75">
                  <c:v>0.55704319818352577</c:v>
                </c:pt>
                <c:pt idx="76">
                  <c:v>0.57203142384158034</c:v>
                </c:pt>
                <c:pt idx="77">
                  <c:v>0.56710839777848021</c:v>
                </c:pt>
                <c:pt idx="78">
                  <c:v>0.60434535910260379</c:v>
                </c:pt>
                <c:pt idx="79">
                  <c:v>0.67364543635665386</c:v>
                </c:pt>
                <c:pt idx="80">
                  <c:v>0.59141255291498063</c:v>
                </c:pt>
                <c:pt idx="81">
                  <c:v>0.57592260365496128</c:v>
                </c:pt>
                <c:pt idx="82">
                  <c:v>0.83188955684552324</c:v>
                </c:pt>
                <c:pt idx="83">
                  <c:v>1.0059243395705868</c:v>
                </c:pt>
                <c:pt idx="84">
                  <c:v>1.0203777464233699</c:v>
                </c:pt>
                <c:pt idx="85">
                  <c:v>1.0159088459338181</c:v>
                </c:pt>
                <c:pt idx="86">
                  <c:v>1.0165131850256819</c:v>
                </c:pt>
                <c:pt idx="87">
                  <c:v>1.0956844489471353</c:v>
                </c:pt>
                <c:pt idx="88">
                  <c:v>1.314109451012843</c:v>
                </c:pt>
                <c:pt idx="89">
                  <c:v>1.4724835219697494</c:v>
                </c:pt>
                <c:pt idx="90">
                  <c:v>1.450747890000357</c:v>
                </c:pt>
                <c:pt idx="91">
                  <c:v>1.4124249421569934</c:v>
                </c:pt>
                <c:pt idx="92">
                  <c:v>1.3968194233502129</c:v>
                </c:pt>
                <c:pt idx="93">
                  <c:v>1.4303558846243671</c:v>
                </c:pt>
                <c:pt idx="94">
                  <c:v>1.3714489188610062</c:v>
                </c:pt>
                <c:pt idx="95">
                  <c:v>1.1976183962128646</c:v>
                </c:pt>
                <c:pt idx="96">
                  <c:v>1.1481325854862705</c:v>
                </c:pt>
                <c:pt idx="97">
                  <c:v>1.1351587432256447</c:v>
                </c:pt>
                <c:pt idx="98">
                  <c:v>1.1392673388049044</c:v>
                </c:pt>
                <c:pt idx="99">
                  <c:v>0.9310917281597888</c:v>
                </c:pt>
                <c:pt idx="100">
                  <c:v>0.79314379261576284</c:v>
                </c:pt>
                <c:pt idx="101">
                  <c:v>0.65780631014365243</c:v>
                </c:pt>
                <c:pt idx="102">
                  <c:v>0.66107598824013913</c:v>
                </c:pt>
                <c:pt idx="103">
                  <c:v>0.65744169846354328</c:v>
                </c:pt>
                <c:pt idx="104">
                  <c:v>0.70782589336607271</c:v>
                </c:pt>
                <c:pt idx="105">
                  <c:v>0.83780188274923706</c:v>
                </c:pt>
                <c:pt idx="106">
                  <c:v>0.98153061318009183</c:v>
                </c:pt>
                <c:pt idx="107">
                  <c:v>1.1495335596868217</c:v>
                </c:pt>
                <c:pt idx="108">
                  <c:v>1.3513653156535093</c:v>
                </c:pt>
                <c:pt idx="109">
                  <c:v>1.3470765034866359</c:v>
                </c:pt>
                <c:pt idx="110">
                  <c:v>1.3200052967579443</c:v>
                </c:pt>
                <c:pt idx="111">
                  <c:v>1.3326347463190158</c:v>
                </c:pt>
                <c:pt idx="112">
                  <c:v>1.2974442723030337</c:v>
                </c:pt>
                <c:pt idx="113">
                  <c:v>1.2971830060378835</c:v>
                </c:pt>
                <c:pt idx="114">
                  <c:v>1.3324470076269392</c:v>
                </c:pt>
                <c:pt idx="115">
                  <c:v>1.3398302309661456</c:v>
                </c:pt>
                <c:pt idx="116">
                  <c:v>1.254918239597536</c:v>
                </c:pt>
                <c:pt idx="117">
                  <c:v>1.2008287543961436</c:v>
                </c:pt>
                <c:pt idx="118">
                  <c:v>1.0602783025760947</c:v>
                </c:pt>
                <c:pt idx="119">
                  <c:v>0.81162758704818205</c:v>
                </c:pt>
                <c:pt idx="120">
                  <c:v>0.64449851309683237</c:v>
                </c:pt>
                <c:pt idx="121">
                  <c:v>0.62623313053968455</c:v>
                </c:pt>
                <c:pt idx="122">
                  <c:v>0.61042141451910759</c:v>
                </c:pt>
                <c:pt idx="123">
                  <c:v>0.65182633300629389</c:v>
                </c:pt>
                <c:pt idx="124">
                  <c:v>0.69579846119158495</c:v>
                </c:pt>
                <c:pt idx="125">
                  <c:v>0.72818436316874235</c:v>
                </c:pt>
                <c:pt idx="126">
                  <c:v>0.71808872663322632</c:v>
                </c:pt>
                <c:pt idx="127">
                  <c:v>0.85817019257980653</c:v>
                </c:pt>
                <c:pt idx="128">
                  <c:v>0.85818957845036248</c:v>
                </c:pt>
                <c:pt idx="129">
                  <c:v>0.86604890006113444</c:v>
                </c:pt>
                <c:pt idx="130">
                  <c:v>0.81914657361385168</c:v>
                </c:pt>
                <c:pt idx="131">
                  <c:v>0.81830695638409301</c:v>
                </c:pt>
                <c:pt idx="132">
                  <c:v>0.671778938566162</c:v>
                </c:pt>
                <c:pt idx="133">
                  <c:v>0.58979725623359436</c:v>
                </c:pt>
                <c:pt idx="134">
                  <c:v>0.59072047280964313</c:v>
                </c:pt>
                <c:pt idx="135">
                  <c:v>0.58892606450897256</c:v>
                </c:pt>
                <c:pt idx="136">
                  <c:v>0.57468489712012438</c:v>
                </c:pt>
                <c:pt idx="137">
                  <c:v>0.57454294817670715</c:v>
                </c:pt>
                <c:pt idx="138">
                  <c:v>0.56893414901068684</c:v>
                </c:pt>
                <c:pt idx="139">
                  <c:v>0.36876847552429443</c:v>
                </c:pt>
                <c:pt idx="140">
                  <c:v>0.32446444290435794</c:v>
                </c:pt>
                <c:pt idx="141">
                  <c:v>0.31114250957648237</c:v>
                </c:pt>
                <c:pt idx="142">
                  <c:v>0.33190105154743604</c:v>
                </c:pt>
                <c:pt idx="143">
                  <c:v>0.32983619498972516</c:v>
                </c:pt>
                <c:pt idx="144">
                  <c:v>0.32226513911436988</c:v>
                </c:pt>
                <c:pt idx="145">
                  <c:v>0.44069170121156165</c:v>
                </c:pt>
                <c:pt idx="146">
                  <c:v>0.44210905604444251</c:v>
                </c:pt>
                <c:pt idx="147">
                  <c:v>0.44942507899959722</c:v>
                </c:pt>
                <c:pt idx="148">
                  <c:v>0.48185654602415517</c:v>
                </c:pt>
                <c:pt idx="149">
                  <c:v>0.48823969947403867</c:v>
                </c:pt>
                <c:pt idx="150">
                  <c:v>0.48821705397742182</c:v>
                </c:pt>
                <c:pt idx="151">
                  <c:v>0.49013284125725548</c:v>
                </c:pt>
                <c:pt idx="152">
                  <c:v>0.4621356363055662</c:v>
                </c:pt>
                <c:pt idx="153">
                  <c:v>0.49962337129781881</c:v>
                </c:pt>
                <c:pt idx="154">
                  <c:v>0.60955751984996454</c:v>
                </c:pt>
                <c:pt idx="155">
                  <c:v>0.62334081137667896</c:v>
                </c:pt>
                <c:pt idx="156">
                  <c:v>1.0977336564648235</c:v>
                </c:pt>
                <c:pt idx="157">
                  <c:v>1.2737537655679618</c:v>
                </c:pt>
                <c:pt idx="158">
                  <c:v>1.2774816626275778</c:v>
                </c:pt>
                <c:pt idx="159">
                  <c:v>1.2778687843029606</c:v>
                </c:pt>
                <c:pt idx="160">
                  <c:v>1.2829457711933037</c:v>
                </c:pt>
                <c:pt idx="161">
                  <c:v>1.2808827540259404</c:v>
                </c:pt>
                <c:pt idx="162">
                  <c:v>1.2809096743965696</c:v>
                </c:pt>
                <c:pt idx="163">
                  <c:v>1.2814853968885911</c:v>
                </c:pt>
                <c:pt idx="164">
                  <c:v>1.2775426116944588</c:v>
                </c:pt>
                <c:pt idx="165">
                  <c:v>1.3083969710732495</c:v>
                </c:pt>
                <c:pt idx="166">
                  <c:v>1.3358232953418632</c:v>
                </c:pt>
                <c:pt idx="167">
                  <c:v>1.494589979722327</c:v>
                </c:pt>
                <c:pt idx="168">
                  <c:v>1.2855812349683233</c:v>
                </c:pt>
                <c:pt idx="169">
                  <c:v>1.1504120846528691</c:v>
                </c:pt>
                <c:pt idx="170">
                  <c:v>1.1585909779902981</c:v>
                </c:pt>
                <c:pt idx="171">
                  <c:v>1.1576816918044932</c:v>
                </c:pt>
                <c:pt idx="172">
                  <c:v>1.1612703362106032</c:v>
                </c:pt>
                <c:pt idx="173">
                  <c:v>1.1650084899515547</c:v>
                </c:pt>
                <c:pt idx="174">
                  <c:v>1.1724071325799386</c:v>
                </c:pt>
                <c:pt idx="175">
                  <c:v>1.2232047016424572</c:v>
                </c:pt>
                <c:pt idx="176">
                  <c:v>1.2291709521657699</c:v>
                </c:pt>
                <c:pt idx="177">
                  <c:v>1.1576358595847525</c:v>
                </c:pt>
                <c:pt idx="178">
                  <c:v>1.1657461264164299</c:v>
                </c:pt>
                <c:pt idx="179">
                  <c:v>0.93318656890493168</c:v>
                </c:pt>
                <c:pt idx="180">
                  <c:v>0.84174014889129078</c:v>
                </c:pt>
                <c:pt idx="181">
                  <c:v>0.82048769265014787</c:v>
                </c:pt>
                <c:pt idx="182">
                  <c:v>0.77954032949280061</c:v>
                </c:pt>
                <c:pt idx="183">
                  <c:v>0.79303291321616842</c:v>
                </c:pt>
                <c:pt idx="184">
                  <c:v>0.87724384104576247</c:v>
                </c:pt>
                <c:pt idx="185">
                  <c:v>0.95943934745543458</c:v>
                </c:pt>
                <c:pt idx="186">
                  <c:v>0.95530078982608224</c:v>
                </c:pt>
                <c:pt idx="187">
                  <c:v>0.94557210987609852</c:v>
                </c:pt>
                <c:pt idx="188">
                  <c:v>1.2513154404436728</c:v>
                </c:pt>
                <c:pt idx="189">
                  <c:v>1.2351294263435535</c:v>
                </c:pt>
                <c:pt idx="190">
                  <c:v>1.1205784690804566</c:v>
                </c:pt>
                <c:pt idx="191">
                  <c:v>1.3148289857910931</c:v>
                </c:pt>
                <c:pt idx="192">
                  <c:v>1.876751698099846</c:v>
                </c:pt>
                <c:pt idx="193">
                  <c:v>1.8760946911702345</c:v>
                </c:pt>
                <c:pt idx="194">
                  <c:v>2.417318780092343</c:v>
                </c:pt>
                <c:pt idx="195">
                  <c:v>2.3842190989828334</c:v>
                </c:pt>
                <c:pt idx="196">
                  <c:v>2.2848096450498074</c:v>
                </c:pt>
                <c:pt idx="197">
                  <c:v>2.3050055243789545</c:v>
                </c:pt>
                <c:pt idx="198">
                  <c:v>2.2896042798179703</c:v>
                </c:pt>
                <c:pt idx="199">
                  <c:v>2.3202147413125283</c:v>
                </c:pt>
                <c:pt idx="200">
                  <c:v>2.2199653723385762</c:v>
                </c:pt>
                <c:pt idx="201">
                  <c:v>2.2192343980452405</c:v>
                </c:pt>
                <c:pt idx="202">
                  <c:v>2.3641055031789966</c:v>
                </c:pt>
                <c:pt idx="203">
                  <c:v>2.2367902401817519</c:v>
                </c:pt>
                <c:pt idx="204">
                  <c:v>1.8479809849381497</c:v>
                </c:pt>
                <c:pt idx="205">
                  <c:v>1.985707360221215</c:v>
                </c:pt>
                <c:pt idx="206">
                  <c:v>1.3962698868172156</c:v>
                </c:pt>
                <c:pt idx="207">
                  <c:v>1.4188867817734667</c:v>
                </c:pt>
                <c:pt idx="208">
                  <c:v>1.4151594269200032</c:v>
                </c:pt>
                <c:pt idx="209">
                  <c:v>1.4275445640531259</c:v>
                </c:pt>
                <c:pt idx="210">
                  <c:v>1.4586250133150105</c:v>
                </c:pt>
                <c:pt idx="211">
                  <c:v>1.4623105726756627</c:v>
                </c:pt>
                <c:pt idx="212">
                  <c:v>1.4508032271097839</c:v>
                </c:pt>
                <c:pt idx="213">
                  <c:v>1.5047009143950503</c:v>
                </c:pt>
                <c:pt idx="214">
                  <c:v>1.4138813959566254</c:v>
                </c:pt>
                <c:pt idx="215">
                  <c:v>1.4855818472539881</c:v>
                </c:pt>
                <c:pt idx="216">
                  <c:v>1.4487615250806294</c:v>
                </c:pt>
                <c:pt idx="217">
                  <c:v>1.3276513477123599</c:v>
                </c:pt>
                <c:pt idx="218">
                  <c:v>1.0410609443817072</c:v>
                </c:pt>
                <c:pt idx="219">
                  <c:v>1.008181050383377</c:v>
                </c:pt>
                <c:pt idx="220">
                  <c:v>1.0315123674963196</c:v>
                </c:pt>
                <c:pt idx="221">
                  <c:v>0.99687494474642935</c:v>
                </c:pt>
                <c:pt idx="222">
                  <c:v>0.981857138742386</c:v>
                </c:pt>
                <c:pt idx="223">
                  <c:v>0.97952209289054337</c:v>
                </c:pt>
                <c:pt idx="224">
                  <c:v>1.0319127987499286</c:v>
                </c:pt>
                <c:pt idx="225">
                  <c:v>1.1497343524775927</c:v>
                </c:pt>
                <c:pt idx="226">
                  <c:v>1.1343784081807169</c:v>
                </c:pt>
                <c:pt idx="227">
                  <c:v>1.125864731069087</c:v>
                </c:pt>
                <c:pt idx="228">
                  <c:v>1.1235676206013614</c:v>
                </c:pt>
                <c:pt idx="229">
                  <c:v>1.1003374411808953</c:v>
                </c:pt>
                <c:pt idx="230">
                  <c:v>1.1279446937378317</c:v>
                </c:pt>
                <c:pt idx="231">
                  <c:v>1.1692049633279797</c:v>
                </c:pt>
                <c:pt idx="232">
                  <c:v>1.1523184351398732</c:v>
                </c:pt>
                <c:pt idx="233">
                  <c:v>1.1734064747976733</c:v>
                </c:pt>
                <c:pt idx="234">
                  <c:v>1.1626108080349</c:v>
                </c:pt>
                <c:pt idx="235">
                  <c:v>1.1937575161475245</c:v>
                </c:pt>
                <c:pt idx="236">
                  <c:v>1.1433812717718081</c:v>
                </c:pt>
                <c:pt idx="237">
                  <c:v>1.1063108811007334</c:v>
                </c:pt>
                <c:pt idx="238">
                  <c:v>1.3181593357456336</c:v>
                </c:pt>
                <c:pt idx="239">
                  <c:v>1.2992443570799543</c:v>
                </c:pt>
                <c:pt idx="240">
                  <c:v>1.2984068465129888</c:v>
                </c:pt>
                <c:pt idx="241">
                  <c:v>1.3009499104658799</c:v>
                </c:pt>
                <c:pt idx="242">
                  <c:v>1.3681099045112566</c:v>
                </c:pt>
                <c:pt idx="243">
                  <c:v>1.3403666127823235</c:v>
                </c:pt>
                <c:pt idx="244">
                  <c:v>1.3064614161546877</c:v>
                </c:pt>
                <c:pt idx="245">
                  <c:v>1.2968985634005612</c:v>
                </c:pt>
                <c:pt idx="246">
                  <c:v>1.2822343575872421</c:v>
                </c:pt>
                <c:pt idx="247">
                  <c:v>1.2600025283681844</c:v>
                </c:pt>
                <c:pt idx="248">
                  <c:v>1.2632150134623175</c:v>
                </c:pt>
                <c:pt idx="249">
                  <c:v>1.0202009735326325</c:v>
                </c:pt>
                <c:pt idx="250">
                  <c:v>0.72191269531148738</c:v>
                </c:pt>
                <c:pt idx="251">
                  <c:v>0.62551159394843425</c:v>
                </c:pt>
                <c:pt idx="252">
                  <c:v>0.63788412760575397</c:v>
                </c:pt>
                <c:pt idx="253">
                  <c:v>0.61625065173897964</c:v>
                </c:pt>
                <c:pt idx="254">
                  <c:v>0.39874760502101714</c:v>
                </c:pt>
                <c:pt idx="255">
                  <c:v>0.3962050181982073</c:v>
                </c:pt>
                <c:pt idx="256">
                  <c:v>0.46896218722548277</c:v>
                </c:pt>
                <c:pt idx="257">
                  <c:v>0.48180534766250327</c:v>
                </c:pt>
                <c:pt idx="258">
                  <c:v>0.52383372054165933</c:v>
                </c:pt>
                <c:pt idx="259">
                  <c:v>0.56094283089426566</c:v>
                </c:pt>
                <c:pt idx="260">
                  <c:v>0.64464231295364072</c:v>
                </c:pt>
                <c:pt idx="261">
                  <c:v>0.62427909671264215</c:v>
                </c:pt>
                <c:pt idx="262">
                  <c:v>0.91800203270940717</c:v>
                </c:pt>
                <c:pt idx="263">
                  <c:v>0.96513597318854472</c:v>
                </c:pt>
                <c:pt idx="264">
                  <c:v>1.024836702077087</c:v>
                </c:pt>
                <c:pt idx="265">
                  <c:v>1.0680710993175382</c:v>
                </c:pt>
                <c:pt idx="266">
                  <c:v>1.163538504952411</c:v>
                </c:pt>
                <c:pt idx="267">
                  <c:v>1.2154375051144382</c:v>
                </c:pt>
                <c:pt idx="268">
                  <c:v>1.1857126224267884</c:v>
                </c:pt>
                <c:pt idx="269">
                  <c:v>1.1725591646101867</c:v>
                </c:pt>
                <c:pt idx="270">
                  <c:v>1.2178833969652256</c:v>
                </c:pt>
                <c:pt idx="271">
                  <c:v>1.2035270437098955</c:v>
                </c:pt>
                <c:pt idx="272">
                  <c:v>1.1484382576884598</c:v>
                </c:pt>
                <c:pt idx="273">
                  <c:v>1.1630107143973636</c:v>
                </c:pt>
                <c:pt idx="274">
                  <c:v>0.82353152875057856</c:v>
                </c:pt>
                <c:pt idx="275">
                  <c:v>0.8022918083753916</c:v>
                </c:pt>
                <c:pt idx="276">
                  <c:v>0.82326212841105495</c:v>
                </c:pt>
                <c:pt idx="277">
                  <c:v>0.85960383085980396</c:v>
                </c:pt>
                <c:pt idx="278">
                  <c:v>0.81521613665751069</c:v>
                </c:pt>
                <c:pt idx="279">
                  <c:v>0.71656335694429163</c:v>
                </c:pt>
                <c:pt idx="280">
                  <c:v>0.70987424058716231</c:v>
                </c:pt>
                <c:pt idx="281">
                  <c:v>0.65779433746559413</c:v>
                </c:pt>
                <c:pt idx="282">
                  <c:v>0.64892415360073874</c:v>
                </c:pt>
                <c:pt idx="283">
                  <c:v>0.69080310782121668</c:v>
                </c:pt>
                <c:pt idx="284">
                  <c:v>0.90670268714836832</c:v>
                </c:pt>
                <c:pt idx="285">
                  <c:v>0.90473736493670576</c:v>
                </c:pt>
                <c:pt idx="286">
                  <c:v>0.91180992279674444</c:v>
                </c:pt>
                <c:pt idx="287">
                  <c:v>0.9519205741591914</c:v>
                </c:pt>
                <c:pt idx="288">
                  <c:v>0.95952272378650838</c:v>
                </c:pt>
                <c:pt idx="289">
                  <c:v>0.92877951210287468</c:v>
                </c:pt>
                <c:pt idx="290">
                  <c:v>1.0006657185748598</c:v>
                </c:pt>
                <c:pt idx="291">
                  <c:v>1.0249469287255364</c:v>
                </c:pt>
                <c:pt idx="292">
                  <c:v>1.0822093422350791</c:v>
                </c:pt>
                <c:pt idx="293">
                  <c:v>1.0937794515671275</c:v>
                </c:pt>
                <c:pt idx="294">
                  <c:v>1.0849940897972958</c:v>
                </c:pt>
                <c:pt idx="295">
                  <c:v>1.0572894243152446</c:v>
                </c:pt>
                <c:pt idx="296">
                  <c:v>0.86191700487153067</c:v>
                </c:pt>
                <c:pt idx="297">
                  <c:v>0.84499921315402637</c:v>
                </c:pt>
                <c:pt idx="298">
                  <c:v>0.90482193606065198</c:v>
                </c:pt>
                <c:pt idx="299">
                  <c:v>0.94806596849306468</c:v>
                </c:pt>
                <c:pt idx="300">
                  <c:v>0.92701102422964865</c:v>
                </c:pt>
                <c:pt idx="301">
                  <c:v>0.91532789475778875</c:v>
                </c:pt>
                <c:pt idx="302">
                  <c:v>0.84256356987093239</c:v>
                </c:pt>
                <c:pt idx="303">
                  <c:v>0.83492300593504509</c:v>
                </c:pt>
                <c:pt idx="304">
                  <c:v>0.74247864412722808</c:v>
                </c:pt>
                <c:pt idx="305">
                  <c:v>0.70036797752113589</c:v>
                </c:pt>
                <c:pt idx="306">
                  <c:v>0.7180714654426944</c:v>
                </c:pt>
                <c:pt idx="307">
                  <c:v>0.71787922616980737</c:v>
                </c:pt>
                <c:pt idx="308">
                  <c:v>0.81402308189149875</c:v>
                </c:pt>
                <c:pt idx="309">
                  <c:v>0.80763459157671458</c:v>
                </c:pt>
                <c:pt idx="310">
                  <c:v>0.64830179864646986</c:v>
                </c:pt>
                <c:pt idx="311">
                  <c:v>0.65319722960417748</c:v>
                </c:pt>
                <c:pt idx="312">
                  <c:v>0.6629352335661185</c:v>
                </c:pt>
                <c:pt idx="313">
                  <c:v>0.62361531331269382</c:v>
                </c:pt>
                <c:pt idx="314">
                  <c:v>0.62939756204364439</c:v>
                </c:pt>
                <c:pt idx="315">
                  <c:v>0.71941151729455421</c:v>
                </c:pt>
                <c:pt idx="316">
                  <c:v>0.88239958699826293</c:v>
                </c:pt>
                <c:pt idx="317">
                  <c:v>0.86927044532227649</c:v>
                </c:pt>
                <c:pt idx="318">
                  <c:v>0.85821863822056954</c:v>
                </c:pt>
                <c:pt idx="319">
                  <c:v>0.83517230245994989</c:v>
                </c:pt>
                <c:pt idx="320">
                  <c:v>0.78083691537642208</c:v>
                </c:pt>
                <c:pt idx="321">
                  <c:v>0.77656789341497745</c:v>
                </c:pt>
                <c:pt idx="322">
                  <c:v>0.78633801558324823</c:v>
                </c:pt>
                <c:pt idx="323">
                  <c:v>0.76004676667993731</c:v>
                </c:pt>
                <c:pt idx="324">
                  <c:v>0.79752209134940155</c:v>
                </c:pt>
                <c:pt idx="325">
                  <c:v>0.7991614449921951</c:v>
                </c:pt>
                <c:pt idx="326">
                  <c:v>3.3678433499029472</c:v>
                </c:pt>
                <c:pt idx="327">
                  <c:v>8.5826523670792909</c:v>
                </c:pt>
                <c:pt idx="328">
                  <c:v>10.052111675704108</c:v>
                </c:pt>
                <c:pt idx="329">
                  <c:v>13.047262225884387</c:v>
                </c:pt>
                <c:pt idx="330">
                  <c:v>13.307185006016182</c:v>
                </c:pt>
                <c:pt idx="331">
                  <c:v>13.30442098639492</c:v>
                </c:pt>
                <c:pt idx="332">
                  <c:v>13.325287566947337</c:v>
                </c:pt>
                <c:pt idx="333">
                  <c:v>13.357624296740374</c:v>
                </c:pt>
                <c:pt idx="334">
                  <c:v>13.396565498713608</c:v>
                </c:pt>
                <c:pt idx="335">
                  <c:v>13.435473224465939</c:v>
                </c:pt>
                <c:pt idx="336">
                  <c:v>13.610562804644779</c:v>
                </c:pt>
                <c:pt idx="337">
                  <c:v>13.642516394761925</c:v>
                </c:pt>
                <c:pt idx="338">
                  <c:v>13.27813737613565</c:v>
                </c:pt>
                <c:pt idx="339">
                  <c:v>8.9406124353645904</c:v>
                </c:pt>
                <c:pt idx="340">
                  <c:v>8.590595108228344</c:v>
                </c:pt>
                <c:pt idx="341">
                  <c:v>4.9689420842115064</c:v>
                </c:pt>
                <c:pt idx="342">
                  <c:v>4.5691091614363764</c:v>
                </c:pt>
                <c:pt idx="343">
                  <c:v>4.6807724152985495</c:v>
                </c:pt>
                <c:pt idx="344">
                  <c:v>4.6303370332915916</c:v>
                </c:pt>
                <c:pt idx="345">
                  <c:v>4.6150013745052938</c:v>
                </c:pt>
                <c:pt idx="346">
                  <c:v>5.0841768425531901</c:v>
                </c:pt>
                <c:pt idx="347">
                  <c:v>4.9877653296499016</c:v>
                </c:pt>
                <c:pt idx="348">
                  <c:v>4.3866613316393908</c:v>
                </c:pt>
                <c:pt idx="349">
                  <c:v>4.3132008550593586</c:v>
                </c:pt>
                <c:pt idx="350">
                  <c:v>3.2397762248895061</c:v>
                </c:pt>
                <c:pt idx="351">
                  <c:v>3.2671127904380692</c:v>
                </c:pt>
                <c:pt idx="352">
                  <c:v>3.409668337881659</c:v>
                </c:pt>
                <c:pt idx="353">
                  <c:v>3.3030644095311343</c:v>
                </c:pt>
                <c:pt idx="354">
                  <c:v>3.2850099559771668</c:v>
                </c:pt>
                <c:pt idx="355">
                  <c:v>3.2208976206726563</c:v>
                </c:pt>
                <c:pt idx="356">
                  <c:v>3.2129102233461166</c:v>
                </c:pt>
                <c:pt idx="357">
                  <c:v>2.9781584788637847</c:v>
                </c:pt>
                <c:pt idx="358">
                  <c:v>2.6133998002784593</c:v>
                </c:pt>
                <c:pt idx="359">
                  <c:v>2.6357800678669574</c:v>
                </c:pt>
                <c:pt idx="360">
                  <c:v>3.7965423541714767</c:v>
                </c:pt>
                <c:pt idx="361">
                  <c:v>3.842747974998058</c:v>
                </c:pt>
                <c:pt idx="362">
                  <c:v>3.4486765607523324</c:v>
                </c:pt>
                <c:pt idx="363">
                  <c:v>3.4056584063235613</c:v>
                </c:pt>
                <c:pt idx="364">
                  <c:v>3.2792829982794349</c:v>
                </c:pt>
                <c:pt idx="365">
                  <c:v>3.2788780780281388</c:v>
                </c:pt>
                <c:pt idx="366">
                  <c:v>3.3016164169886237</c:v>
                </c:pt>
                <c:pt idx="367">
                  <c:v>3.3239743587010047</c:v>
                </c:pt>
                <c:pt idx="368">
                  <c:v>3.330748423862592</c:v>
                </c:pt>
                <c:pt idx="369">
                  <c:v>3.324606813966517</c:v>
                </c:pt>
                <c:pt idx="370">
                  <c:v>3.0203390155971506</c:v>
                </c:pt>
                <c:pt idx="371">
                  <c:v>3.0555952076311983</c:v>
                </c:pt>
                <c:pt idx="372">
                  <c:v>2.036203785442626</c:v>
                </c:pt>
                <c:pt idx="373">
                  <c:v>1.955058430138825</c:v>
                </c:pt>
                <c:pt idx="374">
                  <c:v>2.1070776364586505</c:v>
                </c:pt>
                <c:pt idx="375">
                  <c:v>2.1564535713714581</c:v>
                </c:pt>
                <c:pt idx="376">
                  <c:v>2.16142646113863</c:v>
                </c:pt>
                <c:pt idx="377">
                  <c:v>2.1776423978286079</c:v>
                </c:pt>
                <c:pt idx="378">
                  <c:v>2.1241454572078045</c:v>
                </c:pt>
                <c:pt idx="379">
                  <c:v>2.1591722260638324</c:v>
                </c:pt>
                <c:pt idx="380">
                  <c:v>2.1897934030746931</c:v>
                </c:pt>
                <c:pt idx="381">
                  <c:v>2.2565761676575482</c:v>
                </c:pt>
                <c:pt idx="382">
                  <c:v>2.152874612509625</c:v>
                </c:pt>
                <c:pt idx="383">
                  <c:v>2.0455922904354882</c:v>
                </c:pt>
                <c:pt idx="384">
                  <c:v>1.3437757988405026</c:v>
                </c:pt>
                <c:pt idx="385">
                  <c:v>1.345507933921033</c:v>
                </c:pt>
                <c:pt idx="386">
                  <c:v>1.1289942806932607</c:v>
                </c:pt>
                <c:pt idx="387">
                  <c:v>0.9957962462473785</c:v>
                </c:pt>
                <c:pt idx="388">
                  <c:v>0.97145196062462436</c:v>
                </c:pt>
                <c:pt idx="389">
                  <c:v>0.93530104140455339</c:v>
                </c:pt>
                <c:pt idx="390">
                  <c:v>0.95768956369368352</c:v>
                </c:pt>
                <c:pt idx="391">
                  <c:v>0.80279517514332999</c:v>
                </c:pt>
              </c:numCache>
            </c:numRef>
          </c:val>
          <c:smooth val="0"/>
          <c:extLst>
            <c:ext xmlns:c16="http://schemas.microsoft.com/office/drawing/2014/chart" uri="{C3380CC4-5D6E-409C-BE32-E72D297353CC}">
              <c16:uniqueId val="{00000003-2949-4105-A596-7196EF73C4A6}"/>
            </c:ext>
          </c:extLst>
        </c:ser>
        <c:dLbls>
          <c:showLegendKey val="0"/>
          <c:showVal val="0"/>
          <c:showCatName val="0"/>
          <c:showSerName val="0"/>
          <c:showPercent val="0"/>
          <c:showBubbleSize val="0"/>
        </c:dLbls>
        <c:smooth val="0"/>
        <c:axId val="2070480336"/>
        <c:axId val="2070481776"/>
      </c:lineChart>
      <c:catAx>
        <c:axId val="2070480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1776"/>
        <c:crosses val="autoZero"/>
        <c:auto val="1"/>
        <c:lblAlgn val="ctr"/>
        <c:lblOffset val="100"/>
        <c:noMultiLvlLbl val="0"/>
      </c:catAx>
      <c:valAx>
        <c:axId val="20704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Volatility Index</a:t>
                </a:r>
              </a:p>
            </c:rich>
          </c:tx>
          <c:layout>
            <c:manualLayout>
              <c:xMode val="edge"/>
              <c:yMode val="edge"/>
              <c:x val="1.021089207160809E-2"/>
              <c:y val="0.3420946031163796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0480336"/>
        <c:crosses val="autoZero"/>
        <c:crossBetween val="between"/>
      </c:valAx>
      <c:spPr>
        <a:noFill/>
        <a:ln>
          <a:noFill/>
        </a:ln>
        <a:effectLst/>
      </c:spPr>
    </c:plotArea>
    <c:legend>
      <c:legendPos val="b"/>
      <c:layout>
        <c:manualLayout>
          <c:xMode val="edge"/>
          <c:yMode val="edge"/>
          <c:x val="9.8810566755995574E-2"/>
          <c:y val="0.11872540162020088"/>
          <c:w val="0.30786364952572071"/>
          <c:h val="0.2202973642307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1" u="none" strike="noStrike" kern="1200" spc="0" baseline="0">
                <a:solidFill>
                  <a:sysClr val="windowText" lastClr="000000">
                    <a:lumMod val="65000"/>
                    <a:lumOff val="35000"/>
                  </a:sysClr>
                </a:solidFill>
                <a:latin typeface="+mn-lt"/>
                <a:ea typeface="+mn-ea"/>
                <a:cs typeface="+mn-cs"/>
              </a:defRPr>
            </a:pPr>
            <a:r>
              <a:rPr lang="en-US" sz="1400" b="0"/>
              <a:t>Log₂ Volatility Index by Category - 12-Month Window</a:t>
            </a:r>
          </a:p>
        </c:rich>
      </c:tx>
      <c:overlay val="0"/>
      <c:spPr>
        <a:noFill/>
        <a:ln>
          <a:noFill/>
        </a:ln>
        <a:effectLst/>
      </c:spPr>
      <c:txPr>
        <a:bodyPr rot="0" spcFirstLastPara="1" vertOverflow="ellipsis" vert="horz" wrap="square" anchor="ctr" anchorCtr="1"/>
        <a:lstStyle/>
        <a:p>
          <a:pPr>
            <a:defRPr lang="en-US" sz="1400" b="0" i="1"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5558351673225263E-2"/>
          <c:y val="9.748864443755946E-2"/>
          <c:w val="0.8965711759611128"/>
          <c:h val="0.85195319695416993"/>
        </c:manualLayout>
      </c:layout>
      <c:lineChart>
        <c:grouping val="standard"/>
        <c:varyColors val="0"/>
        <c:ser>
          <c:idx val="0"/>
          <c:order val="0"/>
          <c:tx>
            <c:strRef>
              <c:f>'12_Month_Volatility_Index'!$O$9</c:f>
              <c:strCache>
                <c:ptCount val="1"/>
                <c:pt idx="0">
                  <c:v>Log(total_retail_volatility_index)</c:v>
                </c:pt>
              </c:strCache>
            </c:strRef>
          </c:tx>
          <c:spPr>
            <a:ln w="28575" cap="rnd">
              <a:solidFill>
                <a:schemeClr val="accent5"/>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'12_Month_Volatility_Index'!$O$10:$O$401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0.50138680664407775</c:v>
                </c:pt>
                <c:pt idx="12">
                  <c:v>0.61368334506881295</c:v>
                </c:pt>
                <c:pt idx="13">
                  <c:v>0.6680496521282776</c:v>
                </c:pt>
                <c:pt idx="14">
                  <c:v>0.61966384578279077</c:v>
                </c:pt>
                <c:pt idx="15">
                  <c:v>0.43977779856157384</c:v>
                </c:pt>
                <c:pt idx="16">
                  <c:v>0.52536665741418997</c:v>
                </c:pt>
                <c:pt idx="17">
                  <c:v>0.51924970476935428</c:v>
                </c:pt>
                <c:pt idx="18">
                  <c:v>0.4627284798661096</c:v>
                </c:pt>
                <c:pt idx="19">
                  <c:v>0.43786677911189159</c:v>
                </c:pt>
                <c:pt idx="20">
                  <c:v>0.44182865135050997</c:v>
                </c:pt>
                <c:pt idx="21">
                  <c:v>0.43938971224640294</c:v>
                </c:pt>
                <c:pt idx="22">
                  <c:v>0.43259678653941008</c:v>
                </c:pt>
                <c:pt idx="23">
                  <c:v>0.44336240667513449</c:v>
                </c:pt>
                <c:pt idx="24">
                  <c:v>0.24287573777398766</c:v>
                </c:pt>
                <c:pt idx="25">
                  <c:v>0.4558012963692325</c:v>
                </c:pt>
                <c:pt idx="26">
                  <c:v>0.27735509780573836</c:v>
                </c:pt>
                <c:pt idx="27">
                  <c:v>0.25730466141613001</c:v>
                </c:pt>
                <c:pt idx="28">
                  <c:v>0.26464597413418112</c:v>
                </c:pt>
                <c:pt idx="29">
                  <c:v>0.26415708830691598</c:v>
                </c:pt>
                <c:pt idx="30">
                  <c:v>0.37699121258080681</c:v>
                </c:pt>
                <c:pt idx="31">
                  <c:v>0.3139601216054646</c:v>
                </c:pt>
                <c:pt idx="32">
                  <c:v>0.29273072842386844</c:v>
                </c:pt>
                <c:pt idx="33">
                  <c:v>0.32743844428402974</c:v>
                </c:pt>
                <c:pt idx="34">
                  <c:v>0.43970672590834581</c:v>
                </c:pt>
                <c:pt idx="35">
                  <c:v>0.44025163645604554</c:v>
                </c:pt>
                <c:pt idx="36">
                  <c:v>0.45689393669788692</c:v>
                </c:pt>
                <c:pt idx="37">
                  <c:v>0.22281942151197892</c:v>
                </c:pt>
                <c:pt idx="38">
                  <c:v>0.19318902814729638</c:v>
                </c:pt>
                <c:pt idx="39">
                  <c:v>0.17287314674285217</c:v>
                </c:pt>
                <c:pt idx="40">
                  <c:v>9.7120689790548317E-2</c:v>
                </c:pt>
                <c:pt idx="41">
                  <c:v>0.22306778333704097</c:v>
                </c:pt>
                <c:pt idx="42">
                  <c:v>9.3693495805019428E-2</c:v>
                </c:pt>
                <c:pt idx="43">
                  <c:v>7.8203896987014701E-2</c:v>
                </c:pt>
                <c:pt idx="44">
                  <c:v>0.12769883712688412</c:v>
                </c:pt>
                <c:pt idx="45">
                  <c:v>5.6284121208641506E-2</c:v>
                </c:pt>
                <c:pt idx="46">
                  <c:v>1.0363474822065509E-3</c:v>
                </c:pt>
                <c:pt idx="47">
                  <c:v>7.8072959365889946E-4</c:v>
                </c:pt>
                <c:pt idx="48">
                  <c:v>-3.8313436302511474E-3</c:v>
                </c:pt>
                <c:pt idx="49">
                  <c:v>-0.16049355334165621</c:v>
                </c:pt>
                <c:pt idx="50">
                  <c:v>-0.15553859972347278</c:v>
                </c:pt>
                <c:pt idx="51">
                  <c:v>0.30965315541186988</c:v>
                </c:pt>
                <c:pt idx="52">
                  <c:v>0.28890900090483101</c:v>
                </c:pt>
                <c:pt idx="53">
                  <c:v>0.21842154968364627</c:v>
                </c:pt>
                <c:pt idx="54">
                  <c:v>0.28238401446297412</c:v>
                </c:pt>
                <c:pt idx="55">
                  <c:v>0.27780035292672239</c:v>
                </c:pt>
                <c:pt idx="56">
                  <c:v>0.23256716270829286</c:v>
                </c:pt>
                <c:pt idx="57">
                  <c:v>0.20504841967765866</c:v>
                </c:pt>
                <c:pt idx="58">
                  <c:v>0.21635036116368161</c:v>
                </c:pt>
                <c:pt idx="59">
                  <c:v>0.22732525570635648</c:v>
                </c:pt>
                <c:pt idx="60">
                  <c:v>0.15431807968092412</c:v>
                </c:pt>
                <c:pt idx="61">
                  <c:v>0.14983141297028754</c:v>
                </c:pt>
                <c:pt idx="62">
                  <c:v>0.12814524065656713</c:v>
                </c:pt>
                <c:pt idx="63">
                  <c:v>-0.14813795784169853</c:v>
                </c:pt>
                <c:pt idx="64">
                  <c:v>-0.19606705619147863</c:v>
                </c:pt>
                <c:pt idx="65">
                  <c:v>-0.23491164443022428</c:v>
                </c:pt>
                <c:pt idx="66">
                  <c:v>-0.13774012824017026</c:v>
                </c:pt>
                <c:pt idx="67">
                  <c:v>2.8927091996813849E-2</c:v>
                </c:pt>
                <c:pt idx="68">
                  <c:v>0.10497599357999023</c:v>
                </c:pt>
                <c:pt idx="69">
                  <c:v>0.27605238722019854</c:v>
                </c:pt>
                <c:pt idx="70">
                  <c:v>0.22160394302253447</c:v>
                </c:pt>
                <c:pt idx="71">
                  <c:v>0.25160682551229691</c:v>
                </c:pt>
                <c:pt idx="72">
                  <c:v>0.27042116492826251</c:v>
                </c:pt>
                <c:pt idx="73">
                  <c:v>0.27631510325902836</c:v>
                </c:pt>
                <c:pt idx="74">
                  <c:v>0.27536875416975765</c:v>
                </c:pt>
                <c:pt idx="75">
                  <c:v>0.18134009515006894</c:v>
                </c:pt>
                <c:pt idx="76">
                  <c:v>0.16970341632466557</c:v>
                </c:pt>
                <c:pt idx="77">
                  <c:v>0.15780139298237067</c:v>
                </c:pt>
                <c:pt idx="78">
                  <c:v>-9.1350712670068696E-2</c:v>
                </c:pt>
                <c:pt idx="79">
                  <c:v>-0.62970901026201442</c:v>
                </c:pt>
                <c:pt idx="80">
                  <c:v>-0.61776249115980764</c:v>
                </c:pt>
                <c:pt idx="81">
                  <c:v>-0.72595845472243759</c:v>
                </c:pt>
                <c:pt idx="82">
                  <c:v>-0.57813558797206077</c:v>
                </c:pt>
                <c:pt idx="83">
                  <c:v>-0.19745666054085406</c:v>
                </c:pt>
                <c:pt idx="84">
                  <c:v>5.2785799388171295E-2</c:v>
                </c:pt>
                <c:pt idx="85">
                  <c:v>0.10997046083782627</c:v>
                </c:pt>
                <c:pt idx="86">
                  <c:v>0.13421321377077053</c:v>
                </c:pt>
                <c:pt idx="87">
                  <c:v>0.66815376226994849</c:v>
                </c:pt>
                <c:pt idx="88">
                  <c:v>0.66854937161196759</c:v>
                </c:pt>
                <c:pt idx="89">
                  <c:v>0.66643150194377776</c:v>
                </c:pt>
                <c:pt idx="90">
                  <c:v>0.75848684676514622</c:v>
                </c:pt>
                <c:pt idx="91">
                  <c:v>0.74074209625061027</c:v>
                </c:pt>
                <c:pt idx="92">
                  <c:v>0.78301747709730896</c:v>
                </c:pt>
                <c:pt idx="93">
                  <c:v>0.78211661772949648</c:v>
                </c:pt>
                <c:pt idx="94">
                  <c:v>0.7909215638614836</c:v>
                </c:pt>
                <c:pt idx="95">
                  <c:v>0.6310423642913916</c:v>
                </c:pt>
                <c:pt idx="96">
                  <c:v>0.70121864972949732</c:v>
                </c:pt>
                <c:pt idx="97">
                  <c:v>0.60924549055714605</c:v>
                </c:pt>
                <c:pt idx="98">
                  <c:v>0.61282115795768122</c:v>
                </c:pt>
                <c:pt idx="99">
                  <c:v>0.49135243470144963</c:v>
                </c:pt>
                <c:pt idx="100">
                  <c:v>0.48076455287130998</c:v>
                </c:pt>
                <c:pt idx="101">
                  <c:v>0.5084149497113033</c:v>
                </c:pt>
                <c:pt idx="102">
                  <c:v>0.47322011346388715</c:v>
                </c:pt>
                <c:pt idx="103">
                  <c:v>0.50571146396096256</c:v>
                </c:pt>
                <c:pt idx="104">
                  <c:v>0.82765921548564891</c:v>
                </c:pt>
                <c:pt idx="105">
                  <c:v>1.8932504747894034</c:v>
                </c:pt>
                <c:pt idx="106">
                  <c:v>2.0023196910409635</c:v>
                </c:pt>
                <c:pt idx="107">
                  <c:v>2.0250444507864129</c:v>
                </c:pt>
                <c:pt idx="108">
                  <c:v>2.0052141723047998</c:v>
                </c:pt>
                <c:pt idx="109">
                  <c:v>2.0062253441246485</c:v>
                </c:pt>
                <c:pt idx="110">
                  <c:v>1.9935614791906728</c:v>
                </c:pt>
                <c:pt idx="111">
                  <c:v>1.9805431992992633</c:v>
                </c:pt>
                <c:pt idx="112">
                  <c:v>1.9883101846130615</c:v>
                </c:pt>
                <c:pt idx="113">
                  <c:v>1.985640263473669</c:v>
                </c:pt>
                <c:pt idx="114">
                  <c:v>1.9901458261784519</c:v>
                </c:pt>
                <c:pt idx="115">
                  <c:v>1.9874819636042149</c:v>
                </c:pt>
                <c:pt idx="116">
                  <c:v>1.9458741228230134</c:v>
                </c:pt>
                <c:pt idx="117">
                  <c:v>0.96693602252461852</c:v>
                </c:pt>
                <c:pt idx="118">
                  <c:v>0.50799590901797442</c:v>
                </c:pt>
                <c:pt idx="119">
                  <c:v>0.38805609815910813</c:v>
                </c:pt>
                <c:pt idx="120">
                  <c:v>0.40015348262851907</c:v>
                </c:pt>
                <c:pt idx="121">
                  <c:v>0.59011370490258774</c:v>
                </c:pt>
                <c:pt idx="122">
                  <c:v>0.63440837477155942</c:v>
                </c:pt>
                <c:pt idx="123">
                  <c:v>0.58998672060133273</c:v>
                </c:pt>
                <c:pt idx="124">
                  <c:v>0.51344981774457255</c:v>
                </c:pt>
                <c:pt idx="125">
                  <c:v>0.58760764460792447</c:v>
                </c:pt>
                <c:pt idx="126">
                  <c:v>0.54103345310794149</c:v>
                </c:pt>
                <c:pt idx="127">
                  <c:v>0.57805012781539433</c:v>
                </c:pt>
                <c:pt idx="128">
                  <c:v>0.22877803707549996</c:v>
                </c:pt>
                <c:pt idx="129">
                  <c:v>0.27941478026429584</c:v>
                </c:pt>
                <c:pt idx="130">
                  <c:v>0.27119290836119186</c:v>
                </c:pt>
                <c:pt idx="131">
                  <c:v>0.21748622079036639</c:v>
                </c:pt>
                <c:pt idx="132">
                  <c:v>0.20691225699227114</c:v>
                </c:pt>
                <c:pt idx="133">
                  <c:v>-0.32184927568330224</c:v>
                </c:pt>
                <c:pt idx="134">
                  <c:v>-9.2841629588425234E-2</c:v>
                </c:pt>
                <c:pt idx="135">
                  <c:v>0.12201586272855712</c:v>
                </c:pt>
                <c:pt idx="136">
                  <c:v>0.15880950810113409</c:v>
                </c:pt>
                <c:pt idx="137">
                  <c:v>0.22004666471236795</c:v>
                </c:pt>
                <c:pt idx="138">
                  <c:v>0.21661921726067818</c:v>
                </c:pt>
                <c:pt idx="139">
                  <c:v>0.18148839753258605</c:v>
                </c:pt>
                <c:pt idx="140">
                  <c:v>0.39563894331074001</c:v>
                </c:pt>
                <c:pt idx="141">
                  <c:v>0.34657301759926701</c:v>
                </c:pt>
                <c:pt idx="142">
                  <c:v>0.34505870490362739</c:v>
                </c:pt>
                <c:pt idx="143">
                  <c:v>0.38455226168568646</c:v>
                </c:pt>
                <c:pt idx="144">
                  <c:v>0.5850012952442355</c:v>
                </c:pt>
                <c:pt idx="145">
                  <c:v>0.61713483557272775</c:v>
                </c:pt>
                <c:pt idx="146">
                  <c:v>0.50126784711408334</c:v>
                </c:pt>
                <c:pt idx="147">
                  <c:v>0.40002742929206192</c:v>
                </c:pt>
                <c:pt idx="148">
                  <c:v>0.45364747057248339</c:v>
                </c:pt>
                <c:pt idx="149">
                  <c:v>0.75254621022226298</c:v>
                </c:pt>
                <c:pt idx="150">
                  <c:v>0.75212418073476406</c:v>
                </c:pt>
                <c:pt idx="151">
                  <c:v>0.88061907695353581</c:v>
                </c:pt>
                <c:pt idx="152">
                  <c:v>0.78608582071542143</c:v>
                </c:pt>
                <c:pt idx="153">
                  <c:v>0.79441923106174339</c:v>
                </c:pt>
                <c:pt idx="154">
                  <c:v>0.80102098590275483</c:v>
                </c:pt>
                <c:pt idx="155">
                  <c:v>0.77185148994626929</c:v>
                </c:pt>
                <c:pt idx="156">
                  <c:v>0.90435349135752507</c:v>
                </c:pt>
                <c:pt idx="157">
                  <c:v>0.96700148257394181</c:v>
                </c:pt>
                <c:pt idx="158">
                  <c:v>0.96492521127377606</c:v>
                </c:pt>
                <c:pt idx="159">
                  <c:v>0.95983459054164522</c:v>
                </c:pt>
                <c:pt idx="160">
                  <c:v>0.94109658919018535</c:v>
                </c:pt>
                <c:pt idx="161">
                  <c:v>0.59244260310871377</c:v>
                </c:pt>
                <c:pt idx="162">
                  <c:v>0.58356706942965453</c:v>
                </c:pt>
                <c:pt idx="163">
                  <c:v>0.40969330393662395</c:v>
                </c:pt>
                <c:pt idx="164">
                  <c:v>0.48523304466050893</c:v>
                </c:pt>
                <c:pt idx="165">
                  <c:v>0.49093607769335895</c:v>
                </c:pt>
                <c:pt idx="166">
                  <c:v>0.46735238143288277</c:v>
                </c:pt>
                <c:pt idx="167">
                  <c:v>0.51600388660352969</c:v>
                </c:pt>
                <c:pt idx="168">
                  <c:v>-0.27665492457107999</c:v>
                </c:pt>
                <c:pt idx="169">
                  <c:v>-0.50359298867463376</c:v>
                </c:pt>
                <c:pt idx="170">
                  <c:v>-0.42013117976122577</c:v>
                </c:pt>
                <c:pt idx="171">
                  <c:v>-0.38061994890808654</c:v>
                </c:pt>
                <c:pt idx="172">
                  <c:v>-0.23835096053939953</c:v>
                </c:pt>
                <c:pt idx="173">
                  <c:v>-4.5821376953397157E-2</c:v>
                </c:pt>
                <c:pt idx="174">
                  <c:v>-4.0898548941251667E-2</c:v>
                </c:pt>
                <c:pt idx="175">
                  <c:v>-3.1370525980243362E-2</c:v>
                </c:pt>
                <c:pt idx="176">
                  <c:v>-0.15544762017118774</c:v>
                </c:pt>
                <c:pt idx="177">
                  <c:v>-0.17706452957874533</c:v>
                </c:pt>
                <c:pt idx="178">
                  <c:v>-0.12631387860195481</c:v>
                </c:pt>
                <c:pt idx="179">
                  <c:v>8.7926721802956381E-2</c:v>
                </c:pt>
                <c:pt idx="180">
                  <c:v>6.4949299046631118E-2</c:v>
                </c:pt>
                <c:pt idx="181">
                  <c:v>0.2153141663249033</c:v>
                </c:pt>
                <c:pt idx="182">
                  <c:v>0.169061409581303</c:v>
                </c:pt>
                <c:pt idx="183">
                  <c:v>0.15867033723577909</c:v>
                </c:pt>
                <c:pt idx="184">
                  <c:v>8.0495918715408163E-2</c:v>
                </c:pt>
                <c:pt idx="185">
                  <c:v>-5.0165854537250497E-2</c:v>
                </c:pt>
                <c:pt idx="186">
                  <c:v>-1.6805437438821364E-2</c:v>
                </c:pt>
                <c:pt idx="187">
                  <c:v>6.872127232778287E-2</c:v>
                </c:pt>
                <c:pt idx="188">
                  <c:v>0.29734041706994752</c:v>
                </c:pt>
                <c:pt idx="189">
                  <c:v>0.91495709267140757</c:v>
                </c:pt>
                <c:pt idx="190">
                  <c:v>1.1884164213735073</c:v>
                </c:pt>
                <c:pt idx="191">
                  <c:v>1.2404283608369155</c:v>
                </c:pt>
                <c:pt idx="192">
                  <c:v>1.3594116363634194</c:v>
                </c:pt>
                <c:pt idx="193">
                  <c:v>1.3636880363957995</c:v>
                </c:pt>
                <c:pt idx="194">
                  <c:v>1.3453772417450647</c:v>
                </c:pt>
                <c:pt idx="195">
                  <c:v>1.3790172212451095</c:v>
                </c:pt>
                <c:pt idx="196">
                  <c:v>1.3696344658079007</c:v>
                </c:pt>
                <c:pt idx="197">
                  <c:v>1.4754261215730828</c:v>
                </c:pt>
                <c:pt idx="198">
                  <c:v>1.5013179263530767</c:v>
                </c:pt>
                <c:pt idx="199">
                  <c:v>1.6053266704165403</c:v>
                </c:pt>
                <c:pt idx="200">
                  <c:v>1.6493151022296506</c:v>
                </c:pt>
                <c:pt idx="201">
                  <c:v>1.5280342205868345</c:v>
                </c:pt>
                <c:pt idx="202">
                  <c:v>1.2123643040430037</c:v>
                </c:pt>
                <c:pt idx="203">
                  <c:v>1.001133680238953</c:v>
                </c:pt>
                <c:pt idx="204">
                  <c:v>0.94226457678951792</c:v>
                </c:pt>
                <c:pt idx="205">
                  <c:v>0.92324870628065092</c:v>
                </c:pt>
                <c:pt idx="206">
                  <c:v>0.84162408620271123</c:v>
                </c:pt>
                <c:pt idx="207">
                  <c:v>0.84311457131036782</c:v>
                </c:pt>
                <c:pt idx="208">
                  <c:v>0.92966065102807771</c:v>
                </c:pt>
                <c:pt idx="209">
                  <c:v>0.88366952137858679</c:v>
                </c:pt>
                <c:pt idx="210">
                  <c:v>0.88344314431031434</c:v>
                </c:pt>
                <c:pt idx="211">
                  <c:v>0.7815510278982909</c:v>
                </c:pt>
                <c:pt idx="212">
                  <c:v>0.16022772194940751</c:v>
                </c:pt>
                <c:pt idx="213">
                  <c:v>0.16860024087834366</c:v>
                </c:pt>
                <c:pt idx="214">
                  <c:v>0.17590276840153271</c:v>
                </c:pt>
                <c:pt idx="215">
                  <c:v>0.17698277741787716</c:v>
                </c:pt>
                <c:pt idx="216">
                  <c:v>0.15099098282944082</c:v>
                </c:pt>
                <c:pt idx="217">
                  <c:v>0.12699970650587117</c:v>
                </c:pt>
                <c:pt idx="218">
                  <c:v>-0.25718679882371831</c:v>
                </c:pt>
                <c:pt idx="219">
                  <c:v>-0.27540083507920188</c:v>
                </c:pt>
                <c:pt idx="220">
                  <c:v>-0.7593420245423057</c:v>
                </c:pt>
                <c:pt idx="221">
                  <c:v>-1.0147309545906122</c:v>
                </c:pt>
                <c:pt idx="222">
                  <c:v>-0.81854042807434724</c:v>
                </c:pt>
                <c:pt idx="223">
                  <c:v>-0.71558502742114372</c:v>
                </c:pt>
                <c:pt idx="224">
                  <c:v>-0.64522825811536277</c:v>
                </c:pt>
                <c:pt idx="225">
                  <c:v>-0.75643252785091764</c:v>
                </c:pt>
                <c:pt idx="226">
                  <c:v>-0.78117465612018422</c:v>
                </c:pt>
                <c:pt idx="227">
                  <c:v>-0.73743078975651022</c:v>
                </c:pt>
                <c:pt idx="228">
                  <c:v>-0.67798555682182682</c:v>
                </c:pt>
                <c:pt idx="229">
                  <c:v>-0.54108684586995726</c:v>
                </c:pt>
                <c:pt idx="230">
                  <c:v>-0.57681383258610908</c:v>
                </c:pt>
                <c:pt idx="231">
                  <c:v>-0.36087279745563944</c:v>
                </c:pt>
                <c:pt idx="232">
                  <c:v>-0.33605554522403996</c:v>
                </c:pt>
                <c:pt idx="233">
                  <c:v>-8.1980609638816149E-2</c:v>
                </c:pt>
                <c:pt idx="234">
                  <c:v>-9.564008741379719E-2</c:v>
                </c:pt>
                <c:pt idx="235">
                  <c:v>1.7264859411601399E-2</c:v>
                </c:pt>
                <c:pt idx="236">
                  <c:v>-3.5976290867045811E-2</c:v>
                </c:pt>
                <c:pt idx="237">
                  <c:v>-1.8045791849680522E-2</c:v>
                </c:pt>
                <c:pt idx="238">
                  <c:v>-1.0885381607712144E-2</c:v>
                </c:pt>
                <c:pt idx="239">
                  <c:v>-1.7636757977305479E-2</c:v>
                </c:pt>
                <c:pt idx="240">
                  <c:v>-3.2091854154823705E-2</c:v>
                </c:pt>
                <c:pt idx="241">
                  <c:v>-5.2078446008613534E-2</c:v>
                </c:pt>
                <c:pt idx="242">
                  <c:v>9.6800189250074054E-2</c:v>
                </c:pt>
                <c:pt idx="243">
                  <c:v>0.11110472334864512</c:v>
                </c:pt>
                <c:pt idx="244">
                  <c:v>9.5668892868737546E-2</c:v>
                </c:pt>
                <c:pt idx="245">
                  <c:v>-0.148716813859603</c:v>
                </c:pt>
                <c:pt idx="246">
                  <c:v>-0.14487175494265533</c:v>
                </c:pt>
                <c:pt idx="247">
                  <c:v>-0.24007447111351488</c:v>
                </c:pt>
                <c:pt idx="248">
                  <c:v>-0.2882980760287312</c:v>
                </c:pt>
                <c:pt idx="249">
                  <c:v>-0.31065691095671311</c:v>
                </c:pt>
                <c:pt idx="250">
                  <c:v>-0.32893167383000804</c:v>
                </c:pt>
                <c:pt idx="251">
                  <c:v>-0.31291820061217634</c:v>
                </c:pt>
                <c:pt idx="252">
                  <c:v>-0.18354292608382813</c:v>
                </c:pt>
                <c:pt idx="253">
                  <c:v>-0.14420518165123072</c:v>
                </c:pt>
                <c:pt idx="254">
                  <c:v>-0.17385559984627744</c:v>
                </c:pt>
                <c:pt idx="255">
                  <c:v>-0.23414432707632776</c:v>
                </c:pt>
                <c:pt idx="256">
                  <c:v>-0.22931624751438759</c:v>
                </c:pt>
                <c:pt idx="257">
                  <c:v>-0.22652463808817153</c:v>
                </c:pt>
                <c:pt idx="258">
                  <c:v>-0.22742666515962698</c:v>
                </c:pt>
                <c:pt idx="259">
                  <c:v>-0.25759284733810117</c:v>
                </c:pt>
                <c:pt idx="260">
                  <c:v>-0.18244907394143181</c:v>
                </c:pt>
                <c:pt idx="261">
                  <c:v>-0.183507693804939</c:v>
                </c:pt>
                <c:pt idx="262">
                  <c:v>-0.18339592352719603</c:v>
                </c:pt>
                <c:pt idx="263">
                  <c:v>-2.7512443052728633E-3</c:v>
                </c:pt>
                <c:pt idx="264">
                  <c:v>-0.10516216584199403</c:v>
                </c:pt>
                <c:pt idx="265">
                  <c:v>-0.23788300943073834</c:v>
                </c:pt>
                <c:pt idx="266">
                  <c:v>-6.0043389185043622E-2</c:v>
                </c:pt>
                <c:pt idx="267">
                  <c:v>-0.1769193580203697</c:v>
                </c:pt>
                <c:pt idx="268">
                  <c:v>-0.11533304914585556</c:v>
                </c:pt>
                <c:pt idx="269">
                  <c:v>-0.10872878799400523</c:v>
                </c:pt>
                <c:pt idx="270">
                  <c:v>-3.4325500822156733E-2</c:v>
                </c:pt>
                <c:pt idx="271">
                  <c:v>-6.9972514989447093E-2</c:v>
                </c:pt>
                <c:pt idx="272">
                  <c:v>-3.8963285784806623E-2</c:v>
                </c:pt>
                <c:pt idx="273">
                  <c:v>-1.9495930962936153E-2</c:v>
                </c:pt>
                <c:pt idx="274">
                  <c:v>-1.4499767294188433E-2</c:v>
                </c:pt>
                <c:pt idx="275">
                  <c:v>-0.13328055342719169</c:v>
                </c:pt>
                <c:pt idx="276">
                  <c:v>-9.0214408585773245E-2</c:v>
                </c:pt>
                <c:pt idx="277">
                  <c:v>-8.1168384178985142E-2</c:v>
                </c:pt>
                <c:pt idx="278">
                  <c:v>-0.36674474131378249</c:v>
                </c:pt>
                <c:pt idx="279">
                  <c:v>-0.3334976433045187</c:v>
                </c:pt>
                <c:pt idx="280">
                  <c:v>-0.42608906371083594</c:v>
                </c:pt>
                <c:pt idx="281">
                  <c:v>-0.24971216450997466</c:v>
                </c:pt>
                <c:pt idx="282">
                  <c:v>-0.34833801853814506</c:v>
                </c:pt>
                <c:pt idx="283">
                  <c:v>-0.35223674418393747</c:v>
                </c:pt>
                <c:pt idx="284">
                  <c:v>-0.397409321043802</c:v>
                </c:pt>
                <c:pt idx="285">
                  <c:v>-0.47270069281332761</c:v>
                </c:pt>
                <c:pt idx="286">
                  <c:v>-0.45621463076428692</c:v>
                </c:pt>
                <c:pt idx="287">
                  <c:v>-0.25971603668619603</c:v>
                </c:pt>
                <c:pt idx="288">
                  <c:v>-0.36945035818671085</c:v>
                </c:pt>
                <c:pt idx="289">
                  <c:v>-0.35882888469295976</c:v>
                </c:pt>
                <c:pt idx="290">
                  <c:v>-0.40591698884388749</c:v>
                </c:pt>
                <c:pt idx="291">
                  <c:v>-0.4109785052267737</c:v>
                </c:pt>
                <c:pt idx="292">
                  <c:v>-0.22649014351581695</c:v>
                </c:pt>
                <c:pt idx="293">
                  <c:v>-0.34768741666389996</c:v>
                </c:pt>
                <c:pt idx="294">
                  <c:v>-0.36235706645566584</c:v>
                </c:pt>
                <c:pt idx="295">
                  <c:v>-0.37634948903526333</c:v>
                </c:pt>
                <c:pt idx="296">
                  <c:v>0.12552960150060011</c:v>
                </c:pt>
                <c:pt idx="297">
                  <c:v>0.13208450520440729</c:v>
                </c:pt>
                <c:pt idx="298">
                  <c:v>0.14924986620996022</c:v>
                </c:pt>
                <c:pt idx="299">
                  <c:v>8.1794712061932853E-2</c:v>
                </c:pt>
                <c:pt idx="300">
                  <c:v>9.6652001357282455E-2</c:v>
                </c:pt>
                <c:pt idx="301">
                  <c:v>8.6403267055931682E-2</c:v>
                </c:pt>
                <c:pt idx="302">
                  <c:v>7.0013155528717383E-2</c:v>
                </c:pt>
                <c:pt idx="303">
                  <c:v>8.545116338199174E-2</c:v>
                </c:pt>
                <c:pt idx="304">
                  <c:v>0.14638970658817099</c:v>
                </c:pt>
                <c:pt idx="305">
                  <c:v>0.22572760111185677</c:v>
                </c:pt>
                <c:pt idx="306">
                  <c:v>0.20240911002606818</c:v>
                </c:pt>
                <c:pt idx="307">
                  <c:v>0.21345634454257956</c:v>
                </c:pt>
                <c:pt idx="308">
                  <c:v>-0.1048781582854123</c:v>
                </c:pt>
                <c:pt idx="309">
                  <c:v>-3.6096221685348394E-2</c:v>
                </c:pt>
                <c:pt idx="310">
                  <c:v>-0.1100759509905548</c:v>
                </c:pt>
                <c:pt idx="311">
                  <c:v>0.42254306239652184</c:v>
                </c:pt>
                <c:pt idx="312">
                  <c:v>0.39600307863837425</c:v>
                </c:pt>
                <c:pt idx="313">
                  <c:v>0.38356020783619504</c:v>
                </c:pt>
                <c:pt idx="314">
                  <c:v>0.52282046002320315</c:v>
                </c:pt>
                <c:pt idx="315">
                  <c:v>0.52277934033881135</c:v>
                </c:pt>
                <c:pt idx="316">
                  <c:v>0.4321362669443245</c:v>
                </c:pt>
                <c:pt idx="317">
                  <c:v>0.40467913457534593</c:v>
                </c:pt>
                <c:pt idx="318">
                  <c:v>0.41630807681404181</c:v>
                </c:pt>
                <c:pt idx="319">
                  <c:v>0.42422845974621937</c:v>
                </c:pt>
                <c:pt idx="320">
                  <c:v>0.45736471183718491</c:v>
                </c:pt>
                <c:pt idx="321">
                  <c:v>0.41395218492750246</c:v>
                </c:pt>
                <c:pt idx="322">
                  <c:v>0.42596553267966902</c:v>
                </c:pt>
                <c:pt idx="323">
                  <c:v>-0.25228797721511398</c:v>
                </c:pt>
                <c:pt idx="324">
                  <c:v>-0.19048486214607302</c:v>
                </c:pt>
                <c:pt idx="325">
                  <c:v>-0.16895930313002755</c:v>
                </c:pt>
                <c:pt idx="326">
                  <c:v>2.0571950131964702</c:v>
                </c:pt>
                <c:pt idx="327">
                  <c:v>2.871938751815041</c:v>
                </c:pt>
                <c:pt idx="328">
                  <c:v>3.5524061899285551</c:v>
                </c:pt>
                <c:pt idx="329">
                  <c:v>3.6204966069991182</c:v>
                </c:pt>
                <c:pt idx="330">
                  <c:v>3.6215475325600486</c:v>
                </c:pt>
                <c:pt idx="331">
                  <c:v>3.6216042262972463</c:v>
                </c:pt>
                <c:pt idx="332">
                  <c:v>3.6214837409978147</c:v>
                </c:pt>
                <c:pt idx="333">
                  <c:v>3.62260895057145</c:v>
                </c:pt>
                <c:pt idx="334">
                  <c:v>3.6252633735895423</c:v>
                </c:pt>
                <c:pt idx="335">
                  <c:v>3.6252156355809593</c:v>
                </c:pt>
                <c:pt idx="336">
                  <c:v>3.6331714856744477</c:v>
                </c:pt>
                <c:pt idx="337">
                  <c:v>3.6439400900291998</c:v>
                </c:pt>
                <c:pt idx="338">
                  <c:v>3.6136823925292165</c:v>
                </c:pt>
                <c:pt idx="339">
                  <c:v>3.2281973760389158</c:v>
                </c:pt>
                <c:pt idx="340">
                  <c:v>2.5515199293231339</c:v>
                </c:pt>
                <c:pt idx="341">
                  <c:v>2.3396514425670856</c:v>
                </c:pt>
                <c:pt idx="342">
                  <c:v>2.3888395350985148</c:v>
                </c:pt>
                <c:pt idx="343">
                  <c:v>2.389907802790038</c:v>
                </c:pt>
                <c:pt idx="344">
                  <c:v>2.3865645689154165</c:v>
                </c:pt>
                <c:pt idx="345">
                  <c:v>2.3742684312249516</c:v>
                </c:pt>
                <c:pt idx="346">
                  <c:v>2.3460771056627645</c:v>
                </c:pt>
                <c:pt idx="347">
                  <c:v>2.369828876887079</c:v>
                </c:pt>
                <c:pt idx="348">
                  <c:v>2.3311513038212976</c:v>
                </c:pt>
                <c:pt idx="349">
                  <c:v>2.2416042423222531</c:v>
                </c:pt>
                <c:pt idx="350">
                  <c:v>0.74457498293281432</c:v>
                </c:pt>
                <c:pt idx="351">
                  <c:v>0.77104851041826006</c:v>
                </c:pt>
                <c:pt idx="352">
                  <c:v>0.71006431094960709</c:v>
                </c:pt>
                <c:pt idx="353">
                  <c:v>0.70487027957048165</c:v>
                </c:pt>
                <c:pt idx="354">
                  <c:v>0.52949162198384458</c:v>
                </c:pt>
                <c:pt idx="355">
                  <c:v>0.52968444211634635</c:v>
                </c:pt>
                <c:pt idx="356">
                  <c:v>0.5964358931579874</c:v>
                </c:pt>
                <c:pt idx="357">
                  <c:v>0.56353571590173457</c:v>
                </c:pt>
                <c:pt idx="358">
                  <c:v>0.77160188945010877</c:v>
                </c:pt>
                <c:pt idx="359">
                  <c:v>0.82446892452827869</c:v>
                </c:pt>
                <c:pt idx="360">
                  <c:v>1.2711369779227002</c:v>
                </c:pt>
                <c:pt idx="361">
                  <c:v>1.3382806024060927</c:v>
                </c:pt>
                <c:pt idx="362">
                  <c:v>1.3137384686643301</c:v>
                </c:pt>
                <c:pt idx="363">
                  <c:v>1.2860814902277489</c:v>
                </c:pt>
                <c:pt idx="364">
                  <c:v>1.28787363010971</c:v>
                </c:pt>
                <c:pt idx="365">
                  <c:v>1.2748303869082038</c:v>
                </c:pt>
                <c:pt idx="366">
                  <c:v>1.2382093648432302</c:v>
                </c:pt>
                <c:pt idx="367">
                  <c:v>1.2470600885063636</c:v>
                </c:pt>
                <c:pt idx="368">
                  <c:v>1.241967755911269</c:v>
                </c:pt>
                <c:pt idx="369">
                  <c:v>1.2427690088357635</c:v>
                </c:pt>
                <c:pt idx="370">
                  <c:v>1.1702230386751433</c:v>
                </c:pt>
                <c:pt idx="371">
                  <c:v>1.0973241849240538</c:v>
                </c:pt>
                <c:pt idx="372">
                  <c:v>0.15996563770464078</c:v>
                </c:pt>
                <c:pt idx="373">
                  <c:v>-5.6146312711812581E-3</c:v>
                </c:pt>
                <c:pt idx="374">
                  <c:v>-0.30142330873738826</c:v>
                </c:pt>
                <c:pt idx="375">
                  <c:v>-0.36338552220629472</c:v>
                </c:pt>
                <c:pt idx="376">
                  <c:v>-0.31567930575827075</c:v>
                </c:pt>
                <c:pt idx="377">
                  <c:v>-0.31693999515195753</c:v>
                </c:pt>
                <c:pt idx="378">
                  <c:v>-0.21044878098959507</c:v>
                </c:pt>
                <c:pt idx="379">
                  <c:v>-0.28281098846761266</c:v>
                </c:pt>
                <c:pt idx="380">
                  <c:v>-0.23844096132542225</c:v>
                </c:pt>
                <c:pt idx="381">
                  <c:v>-0.29924233394435223</c:v>
                </c:pt>
                <c:pt idx="382">
                  <c:v>-0.30947908664965346</c:v>
                </c:pt>
                <c:pt idx="383">
                  <c:v>-0.27848896608617141</c:v>
                </c:pt>
                <c:pt idx="384">
                  <c:v>-0.26995970574650707</c:v>
                </c:pt>
                <c:pt idx="385">
                  <c:v>-0.27862451992006582</c:v>
                </c:pt>
                <c:pt idx="386">
                  <c:v>-3.3300171224946128E-2</c:v>
                </c:pt>
                <c:pt idx="387">
                  <c:v>-1.8393466875173951E-2</c:v>
                </c:pt>
                <c:pt idx="388">
                  <c:v>0.13464350254550239</c:v>
                </c:pt>
                <c:pt idx="389">
                  <c:v>0.16893608706528604</c:v>
                </c:pt>
                <c:pt idx="390">
                  <c:v>0.13728012637910564</c:v>
                </c:pt>
                <c:pt idx="391">
                  <c:v>9.7980290907396697E-2</c:v>
                </c:pt>
              </c:numCache>
            </c:numRef>
          </c:val>
          <c:smooth val="0"/>
          <c:extLst>
            <c:ext xmlns:c16="http://schemas.microsoft.com/office/drawing/2014/chart" uri="{C3380CC4-5D6E-409C-BE32-E72D297353CC}">
              <c16:uniqueId val="{00000000-168B-4DD7-9E0F-D9A787C2E4F7}"/>
            </c:ext>
          </c:extLst>
        </c:ser>
        <c:ser>
          <c:idx val="1"/>
          <c:order val="1"/>
          <c:tx>
            <c:strRef>
              <c:f>'12_Month_Volatility_Index'!$S$9</c:f>
              <c:strCache>
                <c:ptCount val="1"/>
                <c:pt idx="0">
                  <c:v>Log(clothing_volatility_index)</c:v>
                </c:pt>
              </c:strCache>
            </c:strRef>
          </c:tx>
          <c:spPr>
            <a:ln w="28575" cap="rnd">
              <a:solidFill>
                <a:schemeClr val="accent2"/>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'12_Month_Volatility_Index'!$S$10:$S$401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0.85259583969068031</c:v>
                </c:pt>
                <c:pt idx="12">
                  <c:v>0.75811252572574239</c:v>
                </c:pt>
                <c:pt idx="13">
                  <c:v>0.54849184718991051</c:v>
                </c:pt>
                <c:pt idx="14">
                  <c:v>0.33327391094068204</c:v>
                </c:pt>
                <c:pt idx="15">
                  <c:v>0.21179512121337429</c:v>
                </c:pt>
                <c:pt idx="16">
                  <c:v>0.23601617346850637</c:v>
                </c:pt>
                <c:pt idx="17">
                  <c:v>0.33381630605031609</c:v>
                </c:pt>
                <c:pt idx="18">
                  <c:v>0.23251381249878783</c:v>
                </c:pt>
                <c:pt idx="19">
                  <c:v>0.15700765115342616</c:v>
                </c:pt>
                <c:pt idx="20">
                  <c:v>0.17250115776913039</c:v>
                </c:pt>
                <c:pt idx="21">
                  <c:v>0.30934376050268375</c:v>
                </c:pt>
                <c:pt idx="22">
                  <c:v>0.33035027351672036</c:v>
                </c:pt>
                <c:pt idx="23">
                  <c:v>0.3311085792160407</c:v>
                </c:pt>
                <c:pt idx="24">
                  <c:v>0.3373351506355165</c:v>
                </c:pt>
                <c:pt idx="25">
                  <c:v>0.47619121656308799</c:v>
                </c:pt>
                <c:pt idx="26">
                  <c:v>0.51349828240820372</c:v>
                </c:pt>
                <c:pt idx="27">
                  <c:v>0.36049996760578895</c:v>
                </c:pt>
                <c:pt idx="28">
                  <c:v>0.35670192733583861</c:v>
                </c:pt>
                <c:pt idx="29">
                  <c:v>0.28454825783460935</c:v>
                </c:pt>
                <c:pt idx="30">
                  <c:v>0.33029065283932207</c:v>
                </c:pt>
                <c:pt idx="31">
                  <c:v>0.27419049704460857</c:v>
                </c:pt>
                <c:pt idx="32">
                  <c:v>0.53584783257877289</c:v>
                </c:pt>
                <c:pt idx="33">
                  <c:v>0.6145501334079746</c:v>
                </c:pt>
                <c:pt idx="34">
                  <c:v>0.8375410568028685</c:v>
                </c:pt>
                <c:pt idx="35">
                  <c:v>0.86404429375882696</c:v>
                </c:pt>
                <c:pt idx="36">
                  <c:v>0.86217469164096849</c:v>
                </c:pt>
                <c:pt idx="37">
                  <c:v>0.7990568164248999</c:v>
                </c:pt>
                <c:pt idx="38">
                  <c:v>0.76112500863613708</c:v>
                </c:pt>
                <c:pt idx="39">
                  <c:v>0.74240508464113319</c:v>
                </c:pt>
                <c:pt idx="40">
                  <c:v>0.73658086426104552</c:v>
                </c:pt>
                <c:pt idx="41">
                  <c:v>0.81268453899583604</c:v>
                </c:pt>
                <c:pt idx="42">
                  <c:v>0.78443650887171135</c:v>
                </c:pt>
                <c:pt idx="43">
                  <c:v>0.7767935535320557</c:v>
                </c:pt>
                <c:pt idx="44">
                  <c:v>0.60353505389985607</c:v>
                </c:pt>
                <c:pt idx="45">
                  <c:v>0.34404572028862768</c:v>
                </c:pt>
                <c:pt idx="46">
                  <c:v>-5.2009457959749181E-3</c:v>
                </c:pt>
                <c:pt idx="47">
                  <c:v>-8.1191720142864798E-2</c:v>
                </c:pt>
                <c:pt idx="48">
                  <c:v>-4.4215716925846672E-2</c:v>
                </c:pt>
                <c:pt idx="49">
                  <c:v>-0.21224169788295391</c:v>
                </c:pt>
                <c:pt idx="50">
                  <c:v>-7.3645329138418689E-2</c:v>
                </c:pt>
                <c:pt idx="51">
                  <c:v>0.71679874867135607</c:v>
                </c:pt>
                <c:pt idx="52">
                  <c:v>0.85341457456227587</c:v>
                </c:pt>
                <c:pt idx="53">
                  <c:v>0.8399578042027136</c:v>
                </c:pt>
                <c:pt idx="54">
                  <c:v>0.83995057139973173</c:v>
                </c:pt>
                <c:pt idx="55">
                  <c:v>0.85148336077593589</c:v>
                </c:pt>
                <c:pt idx="56">
                  <c:v>0.83815470337319109</c:v>
                </c:pt>
                <c:pt idx="57">
                  <c:v>0.84145690209187807</c:v>
                </c:pt>
                <c:pt idx="58">
                  <c:v>0.80319747710465417</c:v>
                </c:pt>
                <c:pt idx="59">
                  <c:v>0.8205761872357723</c:v>
                </c:pt>
                <c:pt idx="60">
                  <c:v>0.80963038658269093</c:v>
                </c:pt>
                <c:pt idx="61">
                  <c:v>0.79171742312750593</c:v>
                </c:pt>
                <c:pt idx="62">
                  <c:v>0.79630373007384547</c:v>
                </c:pt>
                <c:pt idx="63">
                  <c:v>0.11767677478622907</c:v>
                </c:pt>
                <c:pt idx="64">
                  <c:v>7.0578696227113505E-2</c:v>
                </c:pt>
                <c:pt idx="65">
                  <c:v>4.4016335826925421E-3</c:v>
                </c:pt>
                <c:pt idx="66">
                  <c:v>5.7537767718481334E-2</c:v>
                </c:pt>
                <c:pt idx="67">
                  <c:v>0.11904677043394456</c:v>
                </c:pt>
                <c:pt idx="68">
                  <c:v>0.34586438196218638</c:v>
                </c:pt>
                <c:pt idx="69">
                  <c:v>0.52011624493424502</c:v>
                </c:pt>
                <c:pt idx="70">
                  <c:v>0.53059337456056799</c:v>
                </c:pt>
                <c:pt idx="71">
                  <c:v>0.52626170259964045</c:v>
                </c:pt>
                <c:pt idx="72">
                  <c:v>0.54594973357054177</c:v>
                </c:pt>
                <c:pt idx="73">
                  <c:v>0.54628648173592464</c:v>
                </c:pt>
                <c:pt idx="74">
                  <c:v>0.48944437980698691</c:v>
                </c:pt>
                <c:pt idx="75">
                  <c:v>0.32558194839947296</c:v>
                </c:pt>
                <c:pt idx="76">
                  <c:v>0.26444000362409648</c:v>
                </c:pt>
                <c:pt idx="77">
                  <c:v>0.29293851486006373</c:v>
                </c:pt>
                <c:pt idx="78">
                  <c:v>0.26021735424505754</c:v>
                </c:pt>
                <c:pt idx="79">
                  <c:v>0.19289600325175055</c:v>
                </c:pt>
                <c:pt idx="80">
                  <c:v>-0.22203791659605382</c:v>
                </c:pt>
                <c:pt idx="81">
                  <c:v>-0.56681622226454742</c:v>
                </c:pt>
                <c:pt idx="82">
                  <c:v>-0.67285035002755167</c:v>
                </c:pt>
                <c:pt idx="83">
                  <c:v>-0.60868182554182659</c:v>
                </c:pt>
                <c:pt idx="84">
                  <c:v>-0.17260480815166399</c:v>
                </c:pt>
                <c:pt idx="85">
                  <c:v>-0.12980138206377992</c:v>
                </c:pt>
                <c:pt idx="86">
                  <c:v>2.1311796826933693E-2</c:v>
                </c:pt>
                <c:pt idx="87">
                  <c:v>3.9856050829682153E-2</c:v>
                </c:pt>
                <c:pt idx="88">
                  <c:v>3.8288239330657161E-3</c:v>
                </c:pt>
                <c:pt idx="89">
                  <c:v>1.8161441754052741E-2</c:v>
                </c:pt>
                <c:pt idx="90">
                  <c:v>0.10536456314022953</c:v>
                </c:pt>
                <c:pt idx="91">
                  <c:v>0.21992693899766194</c:v>
                </c:pt>
                <c:pt idx="92">
                  <c:v>0.38833580363367387</c:v>
                </c:pt>
                <c:pt idx="93">
                  <c:v>0.51796513942977196</c:v>
                </c:pt>
                <c:pt idx="94">
                  <c:v>0.51828806876682365</c:v>
                </c:pt>
                <c:pt idx="95">
                  <c:v>0.54298673594497415</c:v>
                </c:pt>
                <c:pt idx="96">
                  <c:v>0.3911030124161291</c:v>
                </c:pt>
                <c:pt idx="97">
                  <c:v>0.37665184419052278</c:v>
                </c:pt>
                <c:pt idx="98">
                  <c:v>0.51275983503424616</c:v>
                </c:pt>
                <c:pt idx="99">
                  <c:v>0.73753913009677241</c:v>
                </c:pt>
                <c:pt idx="100">
                  <c:v>0.82373855172196409</c:v>
                </c:pt>
                <c:pt idx="101">
                  <c:v>0.82059369907190038</c:v>
                </c:pt>
                <c:pt idx="102">
                  <c:v>0.80479363436306761</c:v>
                </c:pt>
                <c:pt idx="103">
                  <c:v>0.80762989608360114</c:v>
                </c:pt>
                <c:pt idx="104">
                  <c:v>1.0995514956172714</c:v>
                </c:pt>
                <c:pt idx="105">
                  <c:v>1.2583043842832022</c:v>
                </c:pt>
                <c:pt idx="106">
                  <c:v>1.251083114376266</c:v>
                </c:pt>
                <c:pt idx="107">
                  <c:v>1.2480313255239461</c:v>
                </c:pt>
                <c:pt idx="108">
                  <c:v>1.2480010717402075</c:v>
                </c:pt>
                <c:pt idx="109">
                  <c:v>1.2601379289648531</c:v>
                </c:pt>
                <c:pt idx="110">
                  <c:v>1.1734137430600513</c:v>
                </c:pt>
                <c:pt idx="111">
                  <c:v>1.0853723299502187</c:v>
                </c:pt>
                <c:pt idx="112">
                  <c:v>1.0067184854959139</c:v>
                </c:pt>
                <c:pt idx="113">
                  <c:v>1.0028427520145258</c:v>
                </c:pt>
                <c:pt idx="114">
                  <c:v>1.008354158304797</c:v>
                </c:pt>
                <c:pt idx="115">
                  <c:v>0.97243387236359236</c:v>
                </c:pt>
                <c:pt idx="116">
                  <c:v>0.36817736706468468</c:v>
                </c:pt>
                <c:pt idx="117">
                  <c:v>0.10094875289458073</c:v>
                </c:pt>
                <c:pt idx="118">
                  <c:v>0.11256170354380646</c:v>
                </c:pt>
                <c:pt idx="119">
                  <c:v>0.10922196395273659</c:v>
                </c:pt>
                <c:pt idx="120">
                  <c:v>0.11622603900920402</c:v>
                </c:pt>
                <c:pt idx="121">
                  <c:v>0.35490542134072406</c:v>
                </c:pt>
                <c:pt idx="122">
                  <c:v>0.41169895359921815</c:v>
                </c:pt>
                <c:pt idx="123">
                  <c:v>0.37396645425576303</c:v>
                </c:pt>
                <c:pt idx="124">
                  <c:v>0.41715817600282062</c:v>
                </c:pt>
                <c:pt idx="125">
                  <c:v>0.46161489702685837</c:v>
                </c:pt>
                <c:pt idx="126">
                  <c:v>0.44487259104907478</c:v>
                </c:pt>
                <c:pt idx="127">
                  <c:v>0.43443039641539982</c:v>
                </c:pt>
                <c:pt idx="128">
                  <c:v>0.26285823600516506</c:v>
                </c:pt>
                <c:pt idx="129">
                  <c:v>7.2717009744615382E-2</c:v>
                </c:pt>
                <c:pt idx="130">
                  <c:v>8.7518010961568818E-2</c:v>
                </c:pt>
                <c:pt idx="131">
                  <c:v>7.8112284070886107E-2</c:v>
                </c:pt>
                <c:pt idx="132">
                  <c:v>5.9678907770453794E-2</c:v>
                </c:pt>
                <c:pt idx="133">
                  <c:v>-0.88981105309197939</c:v>
                </c:pt>
                <c:pt idx="134">
                  <c:v>-0.94078663817450914</c:v>
                </c:pt>
                <c:pt idx="135">
                  <c:v>-0.49467897245036924</c:v>
                </c:pt>
                <c:pt idx="136">
                  <c:v>-0.56248077553029063</c:v>
                </c:pt>
                <c:pt idx="137">
                  <c:v>-0.38809112121479444</c:v>
                </c:pt>
                <c:pt idx="138">
                  <c:v>-0.38035725621298694</c:v>
                </c:pt>
                <c:pt idx="139">
                  <c:v>-0.35081622566740467</c:v>
                </c:pt>
                <c:pt idx="140">
                  <c:v>-0.28295667335156799</c:v>
                </c:pt>
                <c:pt idx="141">
                  <c:v>-0.30322161955551369</c:v>
                </c:pt>
                <c:pt idx="142">
                  <c:v>-0.34678717047152036</c:v>
                </c:pt>
                <c:pt idx="143">
                  <c:v>-0.33648568105368309</c:v>
                </c:pt>
                <c:pt idx="144">
                  <c:v>-0.29922700410058733</c:v>
                </c:pt>
                <c:pt idx="145">
                  <c:v>4.9686723905067558E-2</c:v>
                </c:pt>
                <c:pt idx="146">
                  <c:v>0.26558633527644532</c:v>
                </c:pt>
                <c:pt idx="147">
                  <c:v>0.29292356652607826</c:v>
                </c:pt>
                <c:pt idx="148">
                  <c:v>0.35064853198675799</c:v>
                </c:pt>
                <c:pt idx="149">
                  <c:v>0.30742342069883705</c:v>
                </c:pt>
                <c:pt idx="150">
                  <c:v>0.4612931898767284</c:v>
                </c:pt>
                <c:pt idx="151">
                  <c:v>0.47263044672318549</c:v>
                </c:pt>
                <c:pt idx="152">
                  <c:v>0.55662698707614433</c:v>
                </c:pt>
                <c:pt idx="153">
                  <c:v>0.77692762763465728</c:v>
                </c:pt>
                <c:pt idx="154">
                  <c:v>0.78444181072928665</c:v>
                </c:pt>
                <c:pt idx="155">
                  <c:v>0.78170724025423644</c:v>
                </c:pt>
                <c:pt idx="156">
                  <c:v>0.76869429016359858</c:v>
                </c:pt>
                <c:pt idx="157">
                  <c:v>0.65927647731708827</c:v>
                </c:pt>
                <c:pt idx="158">
                  <c:v>0.5179417435225524</c:v>
                </c:pt>
                <c:pt idx="159">
                  <c:v>0.46872763246367699</c:v>
                </c:pt>
                <c:pt idx="160">
                  <c:v>0.4487970427982455</c:v>
                </c:pt>
                <c:pt idx="161">
                  <c:v>0.39959114230741227</c:v>
                </c:pt>
                <c:pt idx="162">
                  <c:v>0.22633129364057131</c:v>
                </c:pt>
                <c:pt idx="163">
                  <c:v>0.23854237705704842</c:v>
                </c:pt>
                <c:pt idx="164">
                  <c:v>0.35018350794847763</c:v>
                </c:pt>
                <c:pt idx="165">
                  <c:v>4.3818181273785499E-2</c:v>
                </c:pt>
                <c:pt idx="166">
                  <c:v>9.453306179669782E-2</c:v>
                </c:pt>
                <c:pt idx="167">
                  <c:v>0.31043555618700841</c:v>
                </c:pt>
                <c:pt idx="168">
                  <c:v>0.32330757057384024</c:v>
                </c:pt>
                <c:pt idx="169">
                  <c:v>0.4538138517093066</c:v>
                </c:pt>
                <c:pt idx="170">
                  <c:v>0.53799568931519748</c:v>
                </c:pt>
                <c:pt idx="171">
                  <c:v>0.63161727012493751</c:v>
                </c:pt>
                <c:pt idx="172">
                  <c:v>0.62737674398752985</c:v>
                </c:pt>
                <c:pt idx="173">
                  <c:v>0.62569129161596904</c:v>
                </c:pt>
                <c:pt idx="174">
                  <c:v>0.62668699650164217</c:v>
                </c:pt>
                <c:pt idx="175">
                  <c:v>0.60337509005974121</c:v>
                </c:pt>
                <c:pt idx="176">
                  <c:v>0.34686862987376449</c:v>
                </c:pt>
                <c:pt idx="177">
                  <c:v>0.31695865066702361</c:v>
                </c:pt>
                <c:pt idx="178">
                  <c:v>0.32625883992337246</c:v>
                </c:pt>
                <c:pt idx="179">
                  <c:v>8.378207144342957E-2</c:v>
                </c:pt>
                <c:pt idx="180">
                  <c:v>8.6536583671043929E-2</c:v>
                </c:pt>
                <c:pt idx="181">
                  <c:v>4.3371210690299686E-3</c:v>
                </c:pt>
                <c:pt idx="182">
                  <c:v>-0.32340361515469146</c:v>
                </c:pt>
                <c:pt idx="183">
                  <c:v>-0.63004313087405373</c:v>
                </c:pt>
                <c:pt idx="184">
                  <c:v>-0.50421684644551346</c:v>
                </c:pt>
                <c:pt idx="185">
                  <c:v>-0.51448975579253886</c:v>
                </c:pt>
                <c:pt idx="186">
                  <c:v>-0.45151554490910611</c:v>
                </c:pt>
                <c:pt idx="187">
                  <c:v>-0.46149339921016064</c:v>
                </c:pt>
                <c:pt idx="188">
                  <c:v>0.50905460311354711</c:v>
                </c:pt>
                <c:pt idx="189">
                  <c:v>0.51420103666053774</c:v>
                </c:pt>
                <c:pt idx="190">
                  <c:v>0.42042556864209141</c:v>
                </c:pt>
                <c:pt idx="191">
                  <c:v>0.45374839195180644</c:v>
                </c:pt>
                <c:pt idx="192">
                  <c:v>0.59520646104268726</c:v>
                </c:pt>
                <c:pt idx="193">
                  <c:v>0.63806340221273827</c:v>
                </c:pt>
                <c:pt idx="194">
                  <c:v>0.93198016790242433</c:v>
                </c:pt>
                <c:pt idx="195">
                  <c:v>1.0654118150004011</c:v>
                </c:pt>
                <c:pt idx="196">
                  <c:v>1.0230798687895326</c:v>
                </c:pt>
                <c:pt idx="197">
                  <c:v>1.0138948303931401</c:v>
                </c:pt>
                <c:pt idx="198">
                  <c:v>1.058102288829964</c:v>
                </c:pt>
                <c:pt idx="199">
                  <c:v>1.0929920088265246</c:v>
                </c:pt>
                <c:pt idx="200">
                  <c:v>0.82986817887889963</c:v>
                </c:pt>
                <c:pt idx="201">
                  <c:v>0.83144422860213973</c:v>
                </c:pt>
                <c:pt idx="202">
                  <c:v>0.84356147109536583</c:v>
                </c:pt>
                <c:pt idx="203">
                  <c:v>0.7930715547569881</c:v>
                </c:pt>
                <c:pt idx="204">
                  <c:v>0.77912637192836287</c:v>
                </c:pt>
                <c:pt idx="205">
                  <c:v>0.75837493900610553</c:v>
                </c:pt>
                <c:pt idx="206">
                  <c:v>0.20612989246711666</c:v>
                </c:pt>
                <c:pt idx="207">
                  <c:v>8.3926853545084348E-2</c:v>
                </c:pt>
                <c:pt idx="208">
                  <c:v>9.622899953836124E-2</c:v>
                </c:pt>
                <c:pt idx="209">
                  <c:v>3.4425501527646819E-2</c:v>
                </c:pt>
                <c:pt idx="210">
                  <c:v>-1.1271287933718592E-2</c:v>
                </c:pt>
                <c:pt idx="211">
                  <c:v>-7.3468782458292983E-2</c:v>
                </c:pt>
                <c:pt idx="212">
                  <c:v>-0.1175190409875963</c:v>
                </c:pt>
                <c:pt idx="213">
                  <c:v>-4.5702522975959746E-2</c:v>
                </c:pt>
                <c:pt idx="214">
                  <c:v>-7.4004719484926165E-2</c:v>
                </c:pt>
                <c:pt idx="215">
                  <c:v>3.1224175292155789E-2</c:v>
                </c:pt>
                <c:pt idx="216">
                  <c:v>-2.4809779349589809E-2</c:v>
                </c:pt>
                <c:pt idx="217">
                  <c:v>-1.0030448038689677E-2</c:v>
                </c:pt>
                <c:pt idx="218">
                  <c:v>-0.27865275993927457</c:v>
                </c:pt>
                <c:pt idx="219">
                  <c:v>-0.28655285223439675</c:v>
                </c:pt>
                <c:pt idx="220">
                  <c:v>-0.21912093996141868</c:v>
                </c:pt>
                <c:pt idx="221">
                  <c:v>-0.26100974770069763</c:v>
                </c:pt>
                <c:pt idx="222">
                  <c:v>-0.13059381043813972</c:v>
                </c:pt>
                <c:pt idx="223">
                  <c:v>-6.5573837080299971E-2</c:v>
                </c:pt>
                <c:pt idx="224">
                  <c:v>0.15381350989729006</c:v>
                </c:pt>
                <c:pt idx="225">
                  <c:v>0.287440406894444</c:v>
                </c:pt>
                <c:pt idx="226">
                  <c:v>0.20718799078679614</c:v>
                </c:pt>
                <c:pt idx="227">
                  <c:v>0.12616352134746503</c:v>
                </c:pt>
                <c:pt idx="228">
                  <c:v>0.12244927124921196</c:v>
                </c:pt>
                <c:pt idx="229">
                  <c:v>0.35727695449332103</c:v>
                </c:pt>
                <c:pt idx="230">
                  <c:v>0.42685324751797471</c:v>
                </c:pt>
                <c:pt idx="231">
                  <c:v>0.55471394488670622</c:v>
                </c:pt>
                <c:pt idx="232">
                  <c:v>0.5295477021661481</c:v>
                </c:pt>
                <c:pt idx="233">
                  <c:v>0.5016503669909419</c:v>
                </c:pt>
                <c:pt idx="234">
                  <c:v>0.50575451612948852</c:v>
                </c:pt>
                <c:pt idx="235">
                  <c:v>0.50248962588353296</c:v>
                </c:pt>
                <c:pt idx="236">
                  <c:v>0.33599518550430246</c:v>
                </c:pt>
                <c:pt idx="237">
                  <c:v>0.27312019439596108</c:v>
                </c:pt>
                <c:pt idx="238">
                  <c:v>0.26890368667669196</c:v>
                </c:pt>
                <c:pt idx="239">
                  <c:v>0.26733823474324381</c:v>
                </c:pt>
                <c:pt idx="240">
                  <c:v>0.29300513120463617</c:v>
                </c:pt>
                <c:pt idx="241">
                  <c:v>-6.6533356230884161E-2</c:v>
                </c:pt>
                <c:pt idx="242">
                  <c:v>-0.12877732454440657</c:v>
                </c:pt>
                <c:pt idx="243">
                  <c:v>-0.57397541469533953</c:v>
                </c:pt>
                <c:pt idx="244">
                  <c:v>-0.54600205084059505</c:v>
                </c:pt>
                <c:pt idx="245">
                  <c:v>-0.64120798985913852</c:v>
                </c:pt>
                <c:pt idx="246">
                  <c:v>-0.75573263987127437</c:v>
                </c:pt>
                <c:pt idx="247">
                  <c:v>-0.67454150701726645</c:v>
                </c:pt>
                <c:pt idx="248">
                  <c:v>-0.7056193079822014</c:v>
                </c:pt>
                <c:pt idx="249">
                  <c:v>-0.5354479485460697</c:v>
                </c:pt>
                <c:pt idx="250">
                  <c:v>-0.18078658223910901</c:v>
                </c:pt>
                <c:pt idx="251">
                  <c:v>-0.18499012697513051</c:v>
                </c:pt>
                <c:pt idx="252">
                  <c:v>-0.26037771729180986</c:v>
                </c:pt>
                <c:pt idx="253">
                  <c:v>-0.28295146100576363</c:v>
                </c:pt>
                <c:pt idx="254">
                  <c:v>-0.27274223703060485</c:v>
                </c:pt>
                <c:pt idx="255">
                  <c:v>-3.6529558280235762E-2</c:v>
                </c:pt>
                <c:pt idx="256">
                  <c:v>0.10822989008138778</c:v>
                </c:pt>
                <c:pt idx="257">
                  <c:v>0.10360514808205279</c:v>
                </c:pt>
                <c:pt idx="258">
                  <c:v>8.2610102372661434E-2</c:v>
                </c:pt>
                <c:pt idx="259">
                  <c:v>3.197157673085995E-2</c:v>
                </c:pt>
                <c:pt idx="260">
                  <c:v>0.1081481695978115</c:v>
                </c:pt>
                <c:pt idx="261">
                  <c:v>6.4244706394240236E-2</c:v>
                </c:pt>
                <c:pt idx="262">
                  <c:v>-0.15995808363885378</c:v>
                </c:pt>
                <c:pt idx="263">
                  <c:v>-0.14576017742174793</c:v>
                </c:pt>
                <c:pt idx="264">
                  <c:v>-0.11659922676641953</c:v>
                </c:pt>
                <c:pt idx="265">
                  <c:v>-0.11561255867168634</c:v>
                </c:pt>
                <c:pt idx="266">
                  <c:v>-0.11807801253337098</c:v>
                </c:pt>
                <c:pt idx="267">
                  <c:v>-0.39065152721331503</c:v>
                </c:pt>
                <c:pt idx="268">
                  <c:v>-0.7070266592305553</c:v>
                </c:pt>
                <c:pt idx="269">
                  <c:v>-0.49756739812533912</c:v>
                </c:pt>
                <c:pt idx="270">
                  <c:v>-0.44726747887753082</c:v>
                </c:pt>
                <c:pt idx="271">
                  <c:v>-0.46977165572252899</c:v>
                </c:pt>
                <c:pt idx="272">
                  <c:v>-0.54000684324666515</c:v>
                </c:pt>
                <c:pt idx="273">
                  <c:v>-0.71148622263264816</c:v>
                </c:pt>
                <c:pt idx="274">
                  <c:v>-0.80593249235059627</c:v>
                </c:pt>
                <c:pt idx="275">
                  <c:v>-0.79244652959014938</c:v>
                </c:pt>
                <c:pt idx="276">
                  <c:v>-0.81018625149915036</c:v>
                </c:pt>
                <c:pt idx="277">
                  <c:v>-0.32848834431765517</c:v>
                </c:pt>
                <c:pt idx="278">
                  <c:v>-5.8551418049494465E-2</c:v>
                </c:pt>
                <c:pt idx="279">
                  <c:v>-6.4236690824065482E-2</c:v>
                </c:pt>
                <c:pt idx="280">
                  <c:v>-7.8579341149414825E-2</c:v>
                </c:pt>
                <c:pt idx="281">
                  <c:v>-0.14046290660696822</c:v>
                </c:pt>
                <c:pt idx="282">
                  <c:v>-0.1470219571655754</c:v>
                </c:pt>
                <c:pt idx="283">
                  <c:v>-5.30271452248533E-2</c:v>
                </c:pt>
                <c:pt idx="284">
                  <c:v>-9.1222350713017888E-2</c:v>
                </c:pt>
                <c:pt idx="285">
                  <c:v>-7.2626306304005822E-2</c:v>
                </c:pt>
                <c:pt idx="286">
                  <c:v>-1.0571248956721284E-2</c:v>
                </c:pt>
                <c:pt idx="287">
                  <c:v>0.12042726332754047</c:v>
                </c:pt>
                <c:pt idx="288">
                  <c:v>0.10979598622295346</c:v>
                </c:pt>
                <c:pt idx="289">
                  <c:v>-1.4396121444225768E-3</c:v>
                </c:pt>
                <c:pt idx="290">
                  <c:v>-0.19264334995002769</c:v>
                </c:pt>
                <c:pt idx="291">
                  <c:v>-0.20294114087418796</c:v>
                </c:pt>
                <c:pt idx="292">
                  <c:v>-0.14042311234104801</c:v>
                </c:pt>
                <c:pt idx="293">
                  <c:v>-0.13789221362122345</c:v>
                </c:pt>
                <c:pt idx="294">
                  <c:v>-0.16296583131457798</c:v>
                </c:pt>
                <c:pt idx="295">
                  <c:v>-0.25794397158337462</c:v>
                </c:pt>
                <c:pt idx="296">
                  <c:v>-0.26499589164486897</c:v>
                </c:pt>
                <c:pt idx="297">
                  <c:v>-0.29402134494184423</c:v>
                </c:pt>
                <c:pt idx="298">
                  <c:v>-0.31704299530230562</c:v>
                </c:pt>
                <c:pt idx="299">
                  <c:v>-0.51029509434971598</c:v>
                </c:pt>
                <c:pt idx="300">
                  <c:v>-0.53522866545828496</c:v>
                </c:pt>
                <c:pt idx="301">
                  <c:v>-0.38247422815850762</c:v>
                </c:pt>
                <c:pt idx="302">
                  <c:v>3.0192275227743853E-2</c:v>
                </c:pt>
                <c:pt idx="303">
                  <c:v>0.10283571507307834</c:v>
                </c:pt>
                <c:pt idx="304">
                  <c:v>0.31618571662889922</c:v>
                </c:pt>
                <c:pt idx="305">
                  <c:v>0.47966342892016517</c:v>
                </c:pt>
                <c:pt idx="306">
                  <c:v>0.49307642693694176</c:v>
                </c:pt>
                <c:pt idx="307">
                  <c:v>0.57982074083632063</c:v>
                </c:pt>
                <c:pt idx="308">
                  <c:v>0.58352877329136554</c:v>
                </c:pt>
                <c:pt idx="309">
                  <c:v>0.63428468535368254</c:v>
                </c:pt>
                <c:pt idx="310">
                  <c:v>0.61998458324037931</c:v>
                </c:pt>
                <c:pt idx="311">
                  <c:v>0.63937077704421741</c:v>
                </c:pt>
                <c:pt idx="312">
                  <c:v>0.6450247516014791</c:v>
                </c:pt>
                <c:pt idx="313">
                  <c:v>0.54467933239158284</c:v>
                </c:pt>
                <c:pt idx="314">
                  <c:v>0.41189375245980875</c:v>
                </c:pt>
                <c:pt idx="315">
                  <c:v>0.38155095296042785</c:v>
                </c:pt>
                <c:pt idx="316">
                  <c:v>9.3471391703220247E-2</c:v>
                </c:pt>
                <c:pt idx="317">
                  <c:v>-0.11572113118029703</c:v>
                </c:pt>
                <c:pt idx="318">
                  <c:v>-0.13823797029943702</c:v>
                </c:pt>
                <c:pt idx="319">
                  <c:v>-0.35569862411242004</c:v>
                </c:pt>
                <c:pt idx="320">
                  <c:v>-0.29365748048993512</c:v>
                </c:pt>
                <c:pt idx="321">
                  <c:v>-0.56847987902904928</c:v>
                </c:pt>
                <c:pt idx="322">
                  <c:v>-0.57671212957721596</c:v>
                </c:pt>
                <c:pt idx="323">
                  <c:v>-1.9778868571740583E-2</c:v>
                </c:pt>
                <c:pt idx="324">
                  <c:v>4.6457070471048002E-2</c:v>
                </c:pt>
                <c:pt idx="325">
                  <c:v>7.8838133130361115E-2</c:v>
                </c:pt>
                <c:pt idx="326">
                  <c:v>3.456760110126663</c:v>
                </c:pt>
                <c:pt idx="327">
                  <c:v>4.2493055286835073</c:v>
                </c:pt>
                <c:pt idx="328">
                  <c:v>5.6123921678703272</c:v>
                </c:pt>
                <c:pt idx="329">
                  <c:v>5.7469679823517774</c:v>
                </c:pt>
                <c:pt idx="330">
                  <c:v>5.746112903334434</c:v>
                </c:pt>
                <c:pt idx="331">
                  <c:v>5.7454702681049783</c:v>
                </c:pt>
                <c:pt idx="332">
                  <c:v>5.7417501305709155</c:v>
                </c:pt>
                <c:pt idx="333">
                  <c:v>5.7429639754803476</c:v>
                </c:pt>
                <c:pt idx="334">
                  <c:v>5.7453503276832434</c:v>
                </c:pt>
                <c:pt idx="335">
                  <c:v>5.7451833454053984</c:v>
                </c:pt>
                <c:pt idx="336">
                  <c:v>5.7432462182005199</c:v>
                </c:pt>
                <c:pt idx="337">
                  <c:v>5.7452297774428205</c:v>
                </c:pt>
                <c:pt idx="338">
                  <c:v>5.6803210636516006</c:v>
                </c:pt>
                <c:pt idx="339">
                  <c:v>5.5294720712441059</c:v>
                </c:pt>
                <c:pt idx="340">
                  <c:v>4.5594222299444453</c:v>
                </c:pt>
                <c:pt idx="341">
                  <c:v>2.5545582411283339</c:v>
                </c:pt>
                <c:pt idx="342">
                  <c:v>2.5931320716601638</c:v>
                </c:pt>
                <c:pt idx="343">
                  <c:v>2.6138574599184325</c:v>
                </c:pt>
                <c:pt idx="344">
                  <c:v>2.4810874065117043</c:v>
                </c:pt>
                <c:pt idx="345">
                  <c:v>2.4594869064057625</c:v>
                </c:pt>
                <c:pt idx="346">
                  <c:v>2.3887113442068513</c:v>
                </c:pt>
                <c:pt idx="347">
                  <c:v>2.4425152019479404</c:v>
                </c:pt>
                <c:pt idx="348">
                  <c:v>2.4681149180495354</c:v>
                </c:pt>
                <c:pt idx="349">
                  <c:v>2.4178549486230256</c:v>
                </c:pt>
                <c:pt idx="350">
                  <c:v>1.1828744819125945</c:v>
                </c:pt>
                <c:pt idx="351">
                  <c:v>1.1791597351445966</c:v>
                </c:pt>
                <c:pt idx="352">
                  <c:v>1.1994452871571937</c:v>
                </c:pt>
                <c:pt idx="353">
                  <c:v>1.0886501494054015</c:v>
                </c:pt>
                <c:pt idx="354">
                  <c:v>1.0694175851458754</c:v>
                </c:pt>
                <c:pt idx="355">
                  <c:v>1.0585090592450128</c:v>
                </c:pt>
                <c:pt idx="356">
                  <c:v>1.0501073630135469</c:v>
                </c:pt>
                <c:pt idx="357">
                  <c:v>1.047035018255472</c:v>
                </c:pt>
                <c:pt idx="358">
                  <c:v>0.99767128190249965</c:v>
                </c:pt>
                <c:pt idx="359">
                  <c:v>0.8483677201312898</c:v>
                </c:pt>
                <c:pt idx="360">
                  <c:v>0.84323118084977344</c:v>
                </c:pt>
                <c:pt idx="361">
                  <c:v>0.78213072800264649</c:v>
                </c:pt>
                <c:pt idx="362">
                  <c:v>0.43563460591137304</c:v>
                </c:pt>
                <c:pt idx="363">
                  <c:v>0.43226608263114902</c:v>
                </c:pt>
                <c:pt idx="364">
                  <c:v>0.33170837031585532</c:v>
                </c:pt>
                <c:pt idx="365">
                  <c:v>0.32809438776533462</c:v>
                </c:pt>
                <c:pt idx="366">
                  <c:v>0.23792836073499546</c:v>
                </c:pt>
                <c:pt idx="367">
                  <c:v>0.24206085315236645</c:v>
                </c:pt>
                <c:pt idx="368">
                  <c:v>0.2752713975820047</c:v>
                </c:pt>
                <c:pt idx="369">
                  <c:v>0.28275583372162238</c:v>
                </c:pt>
                <c:pt idx="370">
                  <c:v>0.27129210512129082</c:v>
                </c:pt>
                <c:pt idx="371">
                  <c:v>0.15253520624198214</c:v>
                </c:pt>
                <c:pt idx="372">
                  <c:v>-0.34628246875313778</c:v>
                </c:pt>
                <c:pt idx="373">
                  <c:v>-0.36716472570500269</c:v>
                </c:pt>
                <c:pt idx="374">
                  <c:v>0.13581606681981453</c:v>
                </c:pt>
                <c:pt idx="375">
                  <c:v>0.33775203734384684</c:v>
                </c:pt>
                <c:pt idx="376">
                  <c:v>0.34871571776832394</c:v>
                </c:pt>
                <c:pt idx="377">
                  <c:v>0.34887391497171855</c:v>
                </c:pt>
                <c:pt idx="378">
                  <c:v>0.32320048115177558</c:v>
                </c:pt>
                <c:pt idx="379">
                  <c:v>0.28613842942452039</c:v>
                </c:pt>
                <c:pt idx="380">
                  <c:v>0.27159257633021749</c:v>
                </c:pt>
                <c:pt idx="381">
                  <c:v>0.26339973933877514</c:v>
                </c:pt>
                <c:pt idx="382">
                  <c:v>0.26535555873699435</c:v>
                </c:pt>
                <c:pt idx="383">
                  <c:v>0.25991479825542457</c:v>
                </c:pt>
                <c:pt idx="384">
                  <c:v>0.21568949700624701</c:v>
                </c:pt>
                <c:pt idx="385">
                  <c:v>0.19721675013494994</c:v>
                </c:pt>
                <c:pt idx="386">
                  <c:v>-0.43352251275664205</c:v>
                </c:pt>
                <c:pt idx="387">
                  <c:v>-0.96144193304804504</c:v>
                </c:pt>
                <c:pt idx="388">
                  <c:v>-1.0604563955721935</c:v>
                </c:pt>
                <c:pt idx="389">
                  <c:v>-0.90125334241357757</c:v>
                </c:pt>
                <c:pt idx="390">
                  <c:v>-0.80256769548625295</c:v>
                </c:pt>
                <c:pt idx="391">
                  <c:v>-0.99342700446997079</c:v>
                </c:pt>
              </c:numCache>
            </c:numRef>
          </c:val>
          <c:smooth val="0"/>
          <c:extLst>
            <c:ext xmlns:c16="http://schemas.microsoft.com/office/drawing/2014/chart" uri="{C3380CC4-5D6E-409C-BE32-E72D297353CC}">
              <c16:uniqueId val="{00000001-168B-4DD7-9E0F-D9A787C2E4F7}"/>
            </c:ext>
          </c:extLst>
        </c:ser>
        <c:ser>
          <c:idx val="2"/>
          <c:order val="2"/>
          <c:tx>
            <c:strRef>
              <c:f>'12_Month_Volatility_Index'!$W$9</c:f>
              <c:strCache>
                <c:ptCount val="1"/>
                <c:pt idx="0">
                  <c:v>Log(dept_store_volatility_index)</c:v>
                </c:pt>
              </c:strCache>
            </c:strRef>
          </c:tx>
          <c:spPr>
            <a:ln w="28575" cap="rnd">
              <a:solidFill>
                <a:schemeClr val="accent3"/>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'12_Month_Volatility_Index'!$W$10:$W$401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0.63538010846932325</c:v>
                </c:pt>
                <c:pt idx="12">
                  <c:v>0.64772738958136156</c:v>
                </c:pt>
                <c:pt idx="13">
                  <c:v>0.65218132469991352</c:v>
                </c:pt>
                <c:pt idx="14">
                  <c:v>0.60627210793554709</c:v>
                </c:pt>
                <c:pt idx="15">
                  <c:v>0.60326449919390746</c:v>
                </c:pt>
                <c:pt idx="16">
                  <c:v>0.65243980645503363</c:v>
                </c:pt>
                <c:pt idx="17">
                  <c:v>0.7151600997351425</c:v>
                </c:pt>
                <c:pt idx="18">
                  <c:v>0.59957610174988984</c:v>
                </c:pt>
                <c:pt idx="19">
                  <c:v>7.1929322056542608E-2</c:v>
                </c:pt>
                <c:pt idx="20">
                  <c:v>0.12267283030984406</c:v>
                </c:pt>
                <c:pt idx="21">
                  <c:v>0.31818825327690747</c:v>
                </c:pt>
                <c:pt idx="22">
                  <c:v>0.32124353994094945</c:v>
                </c:pt>
                <c:pt idx="23">
                  <c:v>0.3327836647861554</c:v>
                </c:pt>
                <c:pt idx="24">
                  <c:v>0.29435081669521845</c:v>
                </c:pt>
                <c:pt idx="25">
                  <c:v>0.30207646957771506</c:v>
                </c:pt>
                <c:pt idx="26">
                  <c:v>0.30103547415321003</c:v>
                </c:pt>
                <c:pt idx="27">
                  <c:v>0.37879872777580503</c:v>
                </c:pt>
                <c:pt idx="28">
                  <c:v>0.36019900087284679</c:v>
                </c:pt>
                <c:pt idx="29">
                  <c:v>0.20099336683022209</c:v>
                </c:pt>
                <c:pt idx="30">
                  <c:v>0.23619295305381605</c:v>
                </c:pt>
                <c:pt idx="31">
                  <c:v>0.18474142301860086</c:v>
                </c:pt>
                <c:pt idx="32">
                  <c:v>2.7413914408456898E-2</c:v>
                </c:pt>
                <c:pt idx="33">
                  <c:v>-3.5916510241257027E-2</c:v>
                </c:pt>
                <c:pt idx="34">
                  <c:v>8.3420009249284582E-2</c:v>
                </c:pt>
                <c:pt idx="35">
                  <c:v>7.4159652130177695E-2</c:v>
                </c:pt>
                <c:pt idx="36">
                  <c:v>8.5529336829603966E-2</c:v>
                </c:pt>
                <c:pt idx="37">
                  <c:v>3.3305343218223309E-2</c:v>
                </c:pt>
                <c:pt idx="38">
                  <c:v>1.9584336682322599E-2</c:v>
                </c:pt>
                <c:pt idx="39">
                  <c:v>-0.14507251107465163</c:v>
                </c:pt>
                <c:pt idx="40">
                  <c:v>-0.2247407552529514</c:v>
                </c:pt>
                <c:pt idx="41">
                  <c:v>-0.26812323791254244</c:v>
                </c:pt>
                <c:pt idx="42">
                  <c:v>-0.49008402632019582</c:v>
                </c:pt>
                <c:pt idx="43">
                  <c:v>-0.27355191879502888</c:v>
                </c:pt>
                <c:pt idx="44">
                  <c:v>0.21814502345591613</c:v>
                </c:pt>
                <c:pt idx="45">
                  <c:v>0.25159497996354274</c:v>
                </c:pt>
                <c:pt idx="46">
                  <c:v>0.21681063533400793</c:v>
                </c:pt>
                <c:pt idx="47">
                  <c:v>0.50859390120255321</c:v>
                </c:pt>
                <c:pt idx="48">
                  <c:v>0.7226934013727323</c:v>
                </c:pt>
                <c:pt idx="49">
                  <c:v>0.74925098688793812</c:v>
                </c:pt>
                <c:pt idx="50">
                  <c:v>0.76753564978920652</c:v>
                </c:pt>
                <c:pt idx="51">
                  <c:v>0.83366980761075116</c:v>
                </c:pt>
                <c:pt idx="52">
                  <c:v>0.83907069846047588</c:v>
                </c:pt>
                <c:pt idx="53">
                  <c:v>0.9427571256239683</c:v>
                </c:pt>
                <c:pt idx="54">
                  <c:v>0.97158851446307815</c:v>
                </c:pt>
                <c:pt idx="55">
                  <c:v>0.93198015596551187</c:v>
                </c:pt>
                <c:pt idx="56">
                  <c:v>0.81172194332285641</c:v>
                </c:pt>
                <c:pt idx="57">
                  <c:v>0.74271128249062823</c:v>
                </c:pt>
                <c:pt idx="58">
                  <c:v>0.75790324326058067</c:v>
                </c:pt>
                <c:pt idx="59">
                  <c:v>0.66116339076656505</c:v>
                </c:pt>
                <c:pt idx="60">
                  <c:v>0.412638641054907</c:v>
                </c:pt>
                <c:pt idx="61">
                  <c:v>0.44181813909527112</c:v>
                </c:pt>
                <c:pt idx="62">
                  <c:v>0.37970610337672778</c:v>
                </c:pt>
                <c:pt idx="63">
                  <c:v>0.37891082300381745</c:v>
                </c:pt>
                <c:pt idx="64">
                  <c:v>0.35270536846515871</c:v>
                </c:pt>
                <c:pt idx="65">
                  <c:v>0.11951428756663016</c:v>
                </c:pt>
                <c:pt idx="66">
                  <c:v>6.5524602312829333E-2</c:v>
                </c:pt>
                <c:pt idx="67">
                  <c:v>5.6116852604422063E-2</c:v>
                </c:pt>
                <c:pt idx="68">
                  <c:v>2.2606285885082303E-2</c:v>
                </c:pt>
                <c:pt idx="69">
                  <c:v>9.4103488594355966E-2</c:v>
                </c:pt>
                <c:pt idx="70">
                  <c:v>0.11476438963291626</c:v>
                </c:pt>
                <c:pt idx="71">
                  <c:v>0.11889487143202397</c:v>
                </c:pt>
                <c:pt idx="72">
                  <c:v>0.22900228062813355</c:v>
                </c:pt>
                <c:pt idx="73">
                  <c:v>0.18656768357301023</c:v>
                </c:pt>
                <c:pt idx="74">
                  <c:v>0.22310386262125076</c:v>
                </c:pt>
                <c:pt idx="75">
                  <c:v>0.28301747160163776</c:v>
                </c:pt>
                <c:pt idx="76">
                  <c:v>0.2983221113589945</c:v>
                </c:pt>
                <c:pt idx="77">
                  <c:v>0.4535664189742285</c:v>
                </c:pt>
                <c:pt idx="78">
                  <c:v>0.55963701730397752</c:v>
                </c:pt>
                <c:pt idx="79">
                  <c:v>0.7119665958717134</c:v>
                </c:pt>
                <c:pt idx="80">
                  <c:v>0.86491853926669249</c:v>
                </c:pt>
                <c:pt idx="81">
                  <c:v>0.94953424588890645</c:v>
                </c:pt>
                <c:pt idx="82">
                  <c:v>0.90975861311969419</c:v>
                </c:pt>
                <c:pt idx="83">
                  <c:v>1.4402672860524235</c:v>
                </c:pt>
                <c:pt idx="84">
                  <c:v>2.138079364014748</c:v>
                </c:pt>
                <c:pt idx="85">
                  <c:v>2.1386343931173721</c:v>
                </c:pt>
                <c:pt idx="86">
                  <c:v>2.1777358927025534</c:v>
                </c:pt>
                <c:pt idx="87">
                  <c:v>2.1727629893237421</c:v>
                </c:pt>
                <c:pt idx="88">
                  <c:v>2.1803303126903706</c:v>
                </c:pt>
                <c:pt idx="89">
                  <c:v>2.1925409823489783</c:v>
                </c:pt>
                <c:pt idx="90">
                  <c:v>2.1940447909932623</c:v>
                </c:pt>
                <c:pt idx="91">
                  <c:v>2.1771284893513174</c:v>
                </c:pt>
                <c:pt idx="92">
                  <c:v>2.154284445385501</c:v>
                </c:pt>
                <c:pt idx="93">
                  <c:v>2.1384806641674183</c:v>
                </c:pt>
                <c:pt idx="94">
                  <c:v>2.1415288252698836</c:v>
                </c:pt>
                <c:pt idx="95">
                  <c:v>1.9600861574150785</c:v>
                </c:pt>
                <c:pt idx="96">
                  <c:v>0.79725166126551772</c:v>
                </c:pt>
                <c:pt idx="97">
                  <c:v>0.79604425585843341</c:v>
                </c:pt>
                <c:pt idx="98">
                  <c:v>0.59405001324635631</c:v>
                </c:pt>
                <c:pt idx="99">
                  <c:v>0.60403969908388666</c:v>
                </c:pt>
                <c:pt idx="100">
                  <c:v>0.52058500790959328</c:v>
                </c:pt>
                <c:pt idx="101">
                  <c:v>0.2748318592935034</c:v>
                </c:pt>
                <c:pt idx="102">
                  <c:v>0.1998998634362868</c:v>
                </c:pt>
                <c:pt idx="103">
                  <c:v>0.32859974282895305</c:v>
                </c:pt>
                <c:pt idx="104">
                  <c:v>0.3469593919319825</c:v>
                </c:pt>
                <c:pt idx="105">
                  <c:v>0.31095013387948128</c:v>
                </c:pt>
                <c:pt idx="106">
                  <c:v>0.27335940611212695</c:v>
                </c:pt>
                <c:pt idx="107">
                  <c:v>0.20611350857638119</c:v>
                </c:pt>
                <c:pt idx="108">
                  <c:v>0.22672804105844849</c:v>
                </c:pt>
                <c:pt idx="109">
                  <c:v>5.6848436176618715E-2</c:v>
                </c:pt>
                <c:pt idx="110">
                  <c:v>7.0847041242566175E-2</c:v>
                </c:pt>
                <c:pt idx="111">
                  <c:v>0.29381752990724214</c:v>
                </c:pt>
                <c:pt idx="112">
                  <c:v>0.32760470526625546</c:v>
                </c:pt>
                <c:pt idx="113">
                  <c:v>0.36297211369504262</c:v>
                </c:pt>
                <c:pt idx="114">
                  <c:v>0.28949399136629966</c:v>
                </c:pt>
                <c:pt idx="115">
                  <c:v>2.5762771915567917E-2</c:v>
                </c:pt>
                <c:pt idx="116">
                  <c:v>0.26774074460620023</c:v>
                </c:pt>
                <c:pt idx="117">
                  <c:v>0.38468162875525747</c:v>
                </c:pt>
                <c:pt idx="118">
                  <c:v>0.45141597393766475</c:v>
                </c:pt>
                <c:pt idx="119">
                  <c:v>0.5869498192779492</c:v>
                </c:pt>
                <c:pt idx="120">
                  <c:v>0.89714603348066091</c:v>
                </c:pt>
                <c:pt idx="121">
                  <c:v>0.91153821773809141</c:v>
                </c:pt>
                <c:pt idx="122">
                  <c:v>0.91186467248979231</c:v>
                </c:pt>
                <c:pt idx="123">
                  <c:v>0.81203321975312237</c:v>
                </c:pt>
                <c:pt idx="124">
                  <c:v>0.76948495771679359</c:v>
                </c:pt>
                <c:pt idx="125">
                  <c:v>0.73972148501406176</c:v>
                </c:pt>
                <c:pt idx="126">
                  <c:v>0.81139719273335875</c:v>
                </c:pt>
                <c:pt idx="127">
                  <c:v>0.81608689026001158</c:v>
                </c:pt>
                <c:pt idx="128">
                  <c:v>0.64986046380926832</c:v>
                </c:pt>
                <c:pt idx="129">
                  <c:v>0.60912829807440194</c:v>
                </c:pt>
                <c:pt idx="130">
                  <c:v>0.63129575045275932</c:v>
                </c:pt>
                <c:pt idx="131">
                  <c:v>0.45716493658130281</c:v>
                </c:pt>
                <c:pt idx="132">
                  <c:v>0.67801000899565789</c:v>
                </c:pt>
                <c:pt idx="133">
                  <c:v>0.98188290237601994</c:v>
                </c:pt>
                <c:pt idx="134">
                  <c:v>1.0573587593711793</c:v>
                </c:pt>
                <c:pt idx="135">
                  <c:v>1.062145670345505</c:v>
                </c:pt>
                <c:pt idx="136">
                  <c:v>1.0474020917883444</c:v>
                </c:pt>
                <c:pt idx="137">
                  <c:v>1.068661127660363</c:v>
                </c:pt>
                <c:pt idx="138">
                  <c:v>1.0369739396057238</c:v>
                </c:pt>
                <c:pt idx="139">
                  <c:v>1.0694240728974977</c:v>
                </c:pt>
                <c:pt idx="140">
                  <c:v>1.1714153468745998</c:v>
                </c:pt>
                <c:pt idx="141">
                  <c:v>1.1871570603425703</c:v>
                </c:pt>
                <c:pt idx="142">
                  <c:v>1.1528661307169066</c:v>
                </c:pt>
                <c:pt idx="143">
                  <c:v>1.1380363400145352</c:v>
                </c:pt>
                <c:pt idx="144">
                  <c:v>0.85192712441170881</c:v>
                </c:pt>
                <c:pt idx="145">
                  <c:v>0.34975659115241864</c:v>
                </c:pt>
                <c:pt idx="146">
                  <c:v>0.18879645598770067</c:v>
                </c:pt>
                <c:pt idx="147">
                  <c:v>0.25422827069004772</c:v>
                </c:pt>
                <c:pt idx="148">
                  <c:v>0.35333702846534376</c:v>
                </c:pt>
                <c:pt idx="149">
                  <c:v>0.31176784450917328</c:v>
                </c:pt>
                <c:pt idx="150">
                  <c:v>0.3573195195329833</c:v>
                </c:pt>
                <c:pt idx="151">
                  <c:v>0.23200753271405936</c:v>
                </c:pt>
                <c:pt idx="152">
                  <c:v>-3.0043630242768252E-2</c:v>
                </c:pt>
                <c:pt idx="153">
                  <c:v>-2.9344209426409983E-2</c:v>
                </c:pt>
                <c:pt idx="154">
                  <c:v>-3.1481172859401975E-2</c:v>
                </c:pt>
                <c:pt idx="155">
                  <c:v>7.6421496111692383E-2</c:v>
                </c:pt>
                <c:pt idx="156">
                  <c:v>0.45026364427358467</c:v>
                </c:pt>
                <c:pt idx="157">
                  <c:v>0.65456866493479315</c:v>
                </c:pt>
                <c:pt idx="158">
                  <c:v>0.68503919462277607</c:v>
                </c:pt>
                <c:pt idx="159">
                  <c:v>0.63893698133081878</c:v>
                </c:pt>
                <c:pt idx="160">
                  <c:v>0.6231916696105434</c:v>
                </c:pt>
                <c:pt idx="161">
                  <c:v>0.60288485668167824</c:v>
                </c:pt>
                <c:pt idx="162">
                  <c:v>0.57459787820987573</c:v>
                </c:pt>
                <c:pt idx="163">
                  <c:v>0.59161463607833076</c:v>
                </c:pt>
                <c:pt idx="164">
                  <c:v>0.59539301777408871</c:v>
                </c:pt>
                <c:pt idx="165">
                  <c:v>0.67041118556176782</c:v>
                </c:pt>
                <c:pt idx="166">
                  <c:v>0.66579678775126017</c:v>
                </c:pt>
                <c:pt idx="167">
                  <c:v>0.61959277903768162</c:v>
                </c:pt>
                <c:pt idx="168">
                  <c:v>0.30690174783476032</c:v>
                </c:pt>
                <c:pt idx="169">
                  <c:v>9.9900699936529821E-2</c:v>
                </c:pt>
                <c:pt idx="170">
                  <c:v>2.666659679045822E-2</c:v>
                </c:pt>
                <c:pt idx="171">
                  <c:v>0.24015361183778572</c:v>
                </c:pt>
                <c:pt idx="172">
                  <c:v>0.26645375871038085</c:v>
                </c:pt>
                <c:pt idx="173">
                  <c:v>0.26745096921763128</c:v>
                </c:pt>
                <c:pt idx="174">
                  <c:v>0.24331088129062187</c:v>
                </c:pt>
                <c:pt idx="175">
                  <c:v>0.21684788344781503</c:v>
                </c:pt>
                <c:pt idx="176">
                  <c:v>7.6856969732693681E-2</c:v>
                </c:pt>
                <c:pt idx="177">
                  <c:v>-0.15956652529992671</c:v>
                </c:pt>
                <c:pt idx="178">
                  <c:v>-1.1275664073317749E-2</c:v>
                </c:pt>
                <c:pt idx="179">
                  <c:v>-1.1604871989403357E-2</c:v>
                </c:pt>
                <c:pt idx="180">
                  <c:v>-1.2976411285325644E-2</c:v>
                </c:pt>
                <c:pt idx="181">
                  <c:v>-2.486000840833388E-2</c:v>
                </c:pt>
                <c:pt idx="182">
                  <c:v>-3.1377432365868513E-2</c:v>
                </c:pt>
                <c:pt idx="183">
                  <c:v>-0.28736497175571807</c:v>
                </c:pt>
                <c:pt idx="184">
                  <c:v>-0.4359953815226888</c:v>
                </c:pt>
                <c:pt idx="185">
                  <c:v>-0.42245030555290641</c:v>
                </c:pt>
                <c:pt idx="186">
                  <c:v>-0.40452918838177171</c:v>
                </c:pt>
                <c:pt idx="187">
                  <c:v>-0.4889844901461593</c:v>
                </c:pt>
                <c:pt idx="188">
                  <c:v>-0.22291626263807485</c:v>
                </c:pt>
                <c:pt idx="189">
                  <c:v>-0.1746044339319737</c:v>
                </c:pt>
                <c:pt idx="190">
                  <c:v>-0.21447975743694275</c:v>
                </c:pt>
                <c:pt idx="191">
                  <c:v>0.281557698628568</c:v>
                </c:pt>
                <c:pt idx="192">
                  <c:v>0.72830520074909444</c:v>
                </c:pt>
                <c:pt idx="193">
                  <c:v>0.94959863018276169</c:v>
                </c:pt>
                <c:pt idx="194">
                  <c:v>0.94333607242890194</c:v>
                </c:pt>
                <c:pt idx="195">
                  <c:v>0.90750386305136743</c:v>
                </c:pt>
                <c:pt idx="196">
                  <c:v>0.90560108540362927</c:v>
                </c:pt>
                <c:pt idx="197">
                  <c:v>0.90595971694185073</c:v>
                </c:pt>
                <c:pt idx="198">
                  <c:v>0.86704683025326157</c:v>
                </c:pt>
                <c:pt idx="199">
                  <c:v>0.85538850365557351</c:v>
                </c:pt>
                <c:pt idx="200">
                  <c:v>0.87466028992142708</c:v>
                </c:pt>
                <c:pt idx="201">
                  <c:v>0.87781631398119331</c:v>
                </c:pt>
                <c:pt idx="202">
                  <c:v>0.85386990269668905</c:v>
                </c:pt>
                <c:pt idx="203">
                  <c:v>0.65907339395428954</c:v>
                </c:pt>
                <c:pt idx="204">
                  <c:v>0.19864259143771015</c:v>
                </c:pt>
                <c:pt idx="205">
                  <c:v>-1.1786531244495649E-2</c:v>
                </c:pt>
                <c:pt idx="206">
                  <c:v>0.24000238815565658</c:v>
                </c:pt>
                <c:pt idx="207">
                  <c:v>0.23782926570401336</c:v>
                </c:pt>
                <c:pt idx="208">
                  <c:v>0.24457369943683288</c:v>
                </c:pt>
                <c:pt idx="209">
                  <c:v>0.35385121800738772</c:v>
                </c:pt>
                <c:pt idx="210">
                  <c:v>0.35470309363435437</c:v>
                </c:pt>
                <c:pt idx="211">
                  <c:v>0.37417010480354274</c:v>
                </c:pt>
                <c:pt idx="212">
                  <c:v>0.42455312899728276</c:v>
                </c:pt>
                <c:pt idx="213">
                  <c:v>0.44567409620136916</c:v>
                </c:pt>
                <c:pt idx="214">
                  <c:v>0.56245122016781635</c:v>
                </c:pt>
                <c:pt idx="215">
                  <c:v>0.55523716690771208</c:v>
                </c:pt>
                <c:pt idx="216">
                  <c:v>0.59088701756250306</c:v>
                </c:pt>
                <c:pt idx="217">
                  <c:v>0.37668756158087102</c:v>
                </c:pt>
                <c:pt idx="218">
                  <c:v>0.15675415414466082</c:v>
                </c:pt>
                <c:pt idx="219">
                  <c:v>0.33115632369023051</c:v>
                </c:pt>
                <c:pt idx="220">
                  <c:v>0.51447616178375533</c:v>
                </c:pt>
                <c:pt idx="221">
                  <c:v>0.38488383865278758</c:v>
                </c:pt>
                <c:pt idx="222">
                  <c:v>0.39887904260935914</c:v>
                </c:pt>
                <c:pt idx="223">
                  <c:v>0.40076875237275356</c:v>
                </c:pt>
                <c:pt idx="224">
                  <c:v>0.41065328963865372</c:v>
                </c:pt>
                <c:pt idx="225">
                  <c:v>0.35437625417358837</c:v>
                </c:pt>
                <c:pt idx="226">
                  <c:v>0.26826656806685467</c:v>
                </c:pt>
                <c:pt idx="227">
                  <c:v>0.29998028646754116</c:v>
                </c:pt>
                <c:pt idx="228">
                  <c:v>0.22977413086633841</c:v>
                </c:pt>
                <c:pt idx="229">
                  <c:v>0.17314585172980243</c:v>
                </c:pt>
                <c:pt idx="230">
                  <c:v>0.26147731576219319</c:v>
                </c:pt>
                <c:pt idx="231">
                  <c:v>-4.7503158165639679E-2</c:v>
                </c:pt>
                <c:pt idx="232">
                  <c:v>-0.4327298861665671</c:v>
                </c:pt>
                <c:pt idx="233">
                  <c:v>-0.69484729952002777</c:v>
                </c:pt>
                <c:pt idx="234">
                  <c:v>-0.69053322775713377</c:v>
                </c:pt>
                <c:pt idx="235">
                  <c:v>-0.70809400463346439</c:v>
                </c:pt>
                <c:pt idx="236">
                  <c:v>-0.74941780443720551</c:v>
                </c:pt>
                <c:pt idx="237">
                  <c:v>-0.65901020704160884</c:v>
                </c:pt>
                <c:pt idx="238">
                  <c:v>-0.55798374505809134</c:v>
                </c:pt>
                <c:pt idx="239">
                  <c:v>-0.62952952492849723</c:v>
                </c:pt>
                <c:pt idx="240">
                  <c:v>-0.63064759439515872</c:v>
                </c:pt>
                <c:pt idx="241">
                  <c:v>-0.25507650715947777</c:v>
                </c:pt>
                <c:pt idx="242">
                  <c:v>-0.43486958125231695</c:v>
                </c:pt>
                <c:pt idx="243">
                  <c:v>-8.014029145450409E-2</c:v>
                </c:pt>
                <c:pt idx="244">
                  <c:v>0.14119474750296204</c:v>
                </c:pt>
                <c:pt idx="245">
                  <c:v>0.14507874501068688</c:v>
                </c:pt>
                <c:pt idx="246">
                  <c:v>0.18615596421977598</c:v>
                </c:pt>
                <c:pt idx="247">
                  <c:v>0.19217100039727883</c:v>
                </c:pt>
                <c:pt idx="248">
                  <c:v>0.19806065596988473</c:v>
                </c:pt>
                <c:pt idx="249">
                  <c:v>0.16716426928503386</c:v>
                </c:pt>
                <c:pt idx="250">
                  <c:v>0.13717382425350036</c:v>
                </c:pt>
                <c:pt idx="251">
                  <c:v>0.20099189741854054</c:v>
                </c:pt>
                <c:pt idx="252">
                  <c:v>0.18150207955791453</c:v>
                </c:pt>
                <c:pt idx="253">
                  <c:v>5.3551013052484712E-2</c:v>
                </c:pt>
                <c:pt idx="254">
                  <c:v>-1.2010868068898946E-3</c:v>
                </c:pt>
                <c:pt idx="255">
                  <c:v>-0.44761145220564241</c:v>
                </c:pt>
                <c:pt idx="256">
                  <c:v>-0.72522958380423641</c:v>
                </c:pt>
                <c:pt idx="257">
                  <c:v>-0.7669042595982597</c:v>
                </c:pt>
                <c:pt idx="258">
                  <c:v>-0.81129390208080809</c:v>
                </c:pt>
                <c:pt idx="259">
                  <c:v>-0.81114150746877056</c:v>
                </c:pt>
                <c:pt idx="260">
                  <c:v>-0.88560347023340802</c:v>
                </c:pt>
                <c:pt idx="261">
                  <c:v>-0.8835775967911581</c:v>
                </c:pt>
                <c:pt idx="262">
                  <c:v>-0.76266407390505908</c:v>
                </c:pt>
                <c:pt idx="263">
                  <c:v>-0.93509622450447338</c:v>
                </c:pt>
                <c:pt idx="264">
                  <c:v>-0.93397862337758597</c:v>
                </c:pt>
                <c:pt idx="265">
                  <c:v>-1.0772716387284842</c:v>
                </c:pt>
                <c:pt idx="266">
                  <c:v>-0.96439582327090245</c:v>
                </c:pt>
                <c:pt idx="267">
                  <c:v>-0.90113543150095665</c:v>
                </c:pt>
                <c:pt idx="268">
                  <c:v>-0.93497713056808673</c:v>
                </c:pt>
                <c:pt idx="269">
                  <c:v>-1.2356423000224837</c:v>
                </c:pt>
                <c:pt idx="270">
                  <c:v>-1.2169103219228317</c:v>
                </c:pt>
                <c:pt idx="271">
                  <c:v>-1.1114659898456849</c:v>
                </c:pt>
                <c:pt idx="272">
                  <c:v>-0.96315960437633197</c:v>
                </c:pt>
                <c:pt idx="273">
                  <c:v>-1.006279143782626</c:v>
                </c:pt>
                <c:pt idx="274">
                  <c:v>-0.85128279850118327</c:v>
                </c:pt>
                <c:pt idx="275">
                  <c:v>-0.89856320975376613</c:v>
                </c:pt>
                <c:pt idx="276">
                  <c:v>-0.83984364350240448</c:v>
                </c:pt>
                <c:pt idx="277">
                  <c:v>-0.83362024373630128</c:v>
                </c:pt>
                <c:pt idx="278">
                  <c:v>-0.45921302392559171</c:v>
                </c:pt>
                <c:pt idx="279">
                  <c:v>-9.8983231867585231E-2</c:v>
                </c:pt>
                <c:pt idx="280">
                  <c:v>-7.5555287116826228E-2</c:v>
                </c:pt>
                <c:pt idx="281">
                  <c:v>-3.5438012990573628E-2</c:v>
                </c:pt>
                <c:pt idx="282">
                  <c:v>4.4745849117374691E-2</c:v>
                </c:pt>
                <c:pt idx="283">
                  <c:v>4.7976597970027013E-2</c:v>
                </c:pt>
                <c:pt idx="284">
                  <c:v>8.8949902918300988E-2</c:v>
                </c:pt>
                <c:pt idx="285">
                  <c:v>2.489730998677589E-2</c:v>
                </c:pt>
                <c:pt idx="286">
                  <c:v>1.5782407864272777E-2</c:v>
                </c:pt>
                <c:pt idx="287">
                  <c:v>-2.1102857113669049E-2</c:v>
                </c:pt>
                <c:pt idx="288">
                  <c:v>-1.9690723125619102E-2</c:v>
                </c:pt>
                <c:pt idx="289">
                  <c:v>7.4836825474953114E-3</c:v>
                </c:pt>
                <c:pt idx="290">
                  <c:v>-0.36043570461967245</c:v>
                </c:pt>
                <c:pt idx="291">
                  <c:v>-0.57038302204243019</c:v>
                </c:pt>
                <c:pt idx="292">
                  <c:v>-0.51767555283814415</c:v>
                </c:pt>
                <c:pt idx="293">
                  <c:v>-0.42204940369144972</c:v>
                </c:pt>
                <c:pt idx="294">
                  <c:v>-0.7073905530215514</c:v>
                </c:pt>
                <c:pt idx="295">
                  <c:v>-0.66538790659795155</c:v>
                </c:pt>
                <c:pt idx="296">
                  <c:v>-0.50653056007064923</c:v>
                </c:pt>
                <c:pt idx="297">
                  <c:v>-0.50822569759491443</c:v>
                </c:pt>
                <c:pt idx="298">
                  <c:v>-0.49960048044779443</c:v>
                </c:pt>
                <c:pt idx="299">
                  <c:v>-0.27223500810973955</c:v>
                </c:pt>
                <c:pt idx="300">
                  <c:v>0.14547857056698427</c:v>
                </c:pt>
                <c:pt idx="301">
                  <c:v>0.127046363483416</c:v>
                </c:pt>
                <c:pt idx="302">
                  <c:v>8.5110951914253621E-2</c:v>
                </c:pt>
                <c:pt idx="303">
                  <c:v>8.5539573500203442E-2</c:v>
                </c:pt>
                <c:pt idx="304">
                  <c:v>7.7797243729639379E-2</c:v>
                </c:pt>
                <c:pt idx="305">
                  <c:v>9.4002694080672383E-2</c:v>
                </c:pt>
                <c:pt idx="306">
                  <c:v>8.9140696293808733E-2</c:v>
                </c:pt>
                <c:pt idx="307">
                  <c:v>0.12423512271213569</c:v>
                </c:pt>
                <c:pt idx="308">
                  <c:v>1.772623734368722E-2</c:v>
                </c:pt>
                <c:pt idx="309">
                  <c:v>1.6707559761095919E-2</c:v>
                </c:pt>
                <c:pt idx="310">
                  <c:v>1.2735827025323053E-2</c:v>
                </c:pt>
                <c:pt idx="311">
                  <c:v>-0.24115917906972045</c:v>
                </c:pt>
                <c:pt idx="312">
                  <c:v>-0.16834545435027171</c:v>
                </c:pt>
                <c:pt idx="313">
                  <c:v>0.60161265608022574</c:v>
                </c:pt>
                <c:pt idx="314">
                  <c:v>0.82254536722791316</c:v>
                </c:pt>
                <c:pt idx="315">
                  <c:v>0.82447919935875613</c:v>
                </c:pt>
                <c:pt idx="316">
                  <c:v>0.82955597144091953</c:v>
                </c:pt>
                <c:pt idx="317">
                  <c:v>0.81202839469766641</c:v>
                </c:pt>
                <c:pt idx="318">
                  <c:v>0.83710925565060468</c:v>
                </c:pt>
                <c:pt idx="319">
                  <c:v>0.80830177923572166</c:v>
                </c:pt>
                <c:pt idx="320">
                  <c:v>0.91216682753960709</c:v>
                </c:pt>
                <c:pt idx="321">
                  <c:v>0.92761350233987283</c:v>
                </c:pt>
                <c:pt idx="322">
                  <c:v>0.92772011056690318</c:v>
                </c:pt>
                <c:pt idx="323">
                  <c:v>0.93324694665815544</c:v>
                </c:pt>
                <c:pt idx="324">
                  <c:v>0.91919170119380122</c:v>
                </c:pt>
                <c:pt idx="325">
                  <c:v>0.54742832306080502</c:v>
                </c:pt>
                <c:pt idx="326">
                  <c:v>3.8695363787801265</c:v>
                </c:pt>
                <c:pt idx="327">
                  <c:v>4.0826294212750138</c:v>
                </c:pt>
                <c:pt idx="328">
                  <c:v>4.0814296861150963</c:v>
                </c:pt>
                <c:pt idx="329">
                  <c:v>4.0883010123985146</c:v>
                </c:pt>
                <c:pt idx="330">
                  <c:v>4.0888269985510934</c:v>
                </c:pt>
                <c:pt idx="331">
                  <c:v>4.0932205011797276</c:v>
                </c:pt>
                <c:pt idx="332">
                  <c:v>4.0912639429460471</c:v>
                </c:pt>
                <c:pt idx="333">
                  <c:v>4.0921172495256677</c:v>
                </c:pt>
                <c:pt idx="334">
                  <c:v>4.0917519682239138</c:v>
                </c:pt>
                <c:pt idx="335">
                  <c:v>4.0931288277164599</c:v>
                </c:pt>
                <c:pt idx="336">
                  <c:v>4.0897858866230363</c:v>
                </c:pt>
                <c:pt idx="337">
                  <c:v>4.0896468908915518</c:v>
                </c:pt>
                <c:pt idx="338">
                  <c:v>2.9340259989417765</c:v>
                </c:pt>
                <c:pt idx="339">
                  <c:v>1.0732573589186813</c:v>
                </c:pt>
                <c:pt idx="340">
                  <c:v>0.97339506422466049</c:v>
                </c:pt>
                <c:pt idx="341">
                  <c:v>0.78605462945560278</c:v>
                </c:pt>
                <c:pt idx="342">
                  <c:v>0.87525341163238624</c:v>
                </c:pt>
                <c:pt idx="343">
                  <c:v>0.8942125799458186</c:v>
                </c:pt>
                <c:pt idx="344">
                  <c:v>0.87106139181741593</c:v>
                </c:pt>
                <c:pt idx="345">
                  <c:v>0.73905857765260763</c:v>
                </c:pt>
                <c:pt idx="346">
                  <c:v>0.73117920459051633</c:v>
                </c:pt>
                <c:pt idx="347">
                  <c:v>0.6281309879921394</c:v>
                </c:pt>
                <c:pt idx="348">
                  <c:v>0.51747755267102724</c:v>
                </c:pt>
                <c:pt idx="349">
                  <c:v>0.53830007251768464</c:v>
                </c:pt>
                <c:pt idx="350">
                  <c:v>0.55452516759116077</c:v>
                </c:pt>
                <c:pt idx="351">
                  <c:v>0.58281045380355134</c:v>
                </c:pt>
                <c:pt idx="352">
                  <c:v>0.5996178142315195</c:v>
                </c:pt>
                <c:pt idx="353">
                  <c:v>0.5800189438735599</c:v>
                </c:pt>
                <c:pt idx="354">
                  <c:v>0.56391459201513816</c:v>
                </c:pt>
                <c:pt idx="355">
                  <c:v>2.1030480903603335E-2</c:v>
                </c:pt>
                <c:pt idx="356">
                  <c:v>-2.8504674461877469E-4</c:v>
                </c:pt>
                <c:pt idx="357">
                  <c:v>5.3008659376612269E-2</c:v>
                </c:pt>
                <c:pt idx="358">
                  <c:v>4.9912636758522769E-2</c:v>
                </c:pt>
                <c:pt idx="359">
                  <c:v>0.22422499857028313</c:v>
                </c:pt>
                <c:pt idx="360">
                  <c:v>0.27331705372279774</c:v>
                </c:pt>
                <c:pt idx="361">
                  <c:v>0.27690102713219139</c:v>
                </c:pt>
                <c:pt idx="362">
                  <c:v>0.37483541172701285</c:v>
                </c:pt>
                <c:pt idx="363">
                  <c:v>0.42664783361581271</c:v>
                </c:pt>
                <c:pt idx="364">
                  <c:v>0.32800327774321736</c:v>
                </c:pt>
                <c:pt idx="365">
                  <c:v>0.15815699303583353</c:v>
                </c:pt>
                <c:pt idx="366">
                  <c:v>1.7062399180321666E-2</c:v>
                </c:pt>
                <c:pt idx="367">
                  <c:v>6.0177967992164332E-3</c:v>
                </c:pt>
                <c:pt idx="368">
                  <c:v>-2.8729170531206653E-2</c:v>
                </c:pt>
                <c:pt idx="369">
                  <c:v>-0.29351312361582149</c:v>
                </c:pt>
                <c:pt idx="370">
                  <c:v>-0.30548877719296186</c:v>
                </c:pt>
                <c:pt idx="371">
                  <c:v>-0.33350936614624549</c:v>
                </c:pt>
                <c:pt idx="372">
                  <c:v>-0.31967803889658075</c:v>
                </c:pt>
                <c:pt idx="373">
                  <c:v>-0.58826312132044967</c:v>
                </c:pt>
                <c:pt idx="374">
                  <c:v>-0.71157508582163553</c:v>
                </c:pt>
                <c:pt idx="375">
                  <c:v>-0.64911576687268802</c:v>
                </c:pt>
                <c:pt idx="376">
                  <c:v>-0.62521595371694449</c:v>
                </c:pt>
                <c:pt idx="377">
                  <c:v>-0.71070736052188821</c:v>
                </c:pt>
                <c:pt idx="378">
                  <c:v>-0.54688738357785271</c:v>
                </c:pt>
                <c:pt idx="379">
                  <c:v>-0.43511499059289355</c:v>
                </c:pt>
                <c:pt idx="380">
                  <c:v>-0.21807254037261997</c:v>
                </c:pt>
                <c:pt idx="381">
                  <c:v>-0.22176784603033212</c:v>
                </c:pt>
                <c:pt idx="382">
                  <c:v>-0.15969979775938914</c:v>
                </c:pt>
                <c:pt idx="383">
                  <c:v>-0.10631413089830863</c:v>
                </c:pt>
                <c:pt idx="384">
                  <c:v>-0.17620664527884244</c:v>
                </c:pt>
                <c:pt idx="385">
                  <c:v>-0.19106879870662219</c:v>
                </c:pt>
                <c:pt idx="386">
                  <c:v>-0.17561633901032628</c:v>
                </c:pt>
                <c:pt idx="387">
                  <c:v>-0.21144584442111997</c:v>
                </c:pt>
                <c:pt idx="388">
                  <c:v>-4.608791993044261E-2</c:v>
                </c:pt>
                <c:pt idx="389">
                  <c:v>3.8733082491210581E-2</c:v>
                </c:pt>
                <c:pt idx="390">
                  <c:v>-1.184208829346093E-2</c:v>
                </c:pt>
                <c:pt idx="391">
                  <c:v>-0.15269329083644201</c:v>
                </c:pt>
              </c:numCache>
            </c:numRef>
          </c:val>
          <c:smooth val="0"/>
          <c:extLst>
            <c:ext xmlns:c16="http://schemas.microsoft.com/office/drawing/2014/chart" uri="{C3380CC4-5D6E-409C-BE32-E72D297353CC}">
              <c16:uniqueId val="{00000002-168B-4DD7-9E0F-D9A787C2E4F7}"/>
            </c:ext>
          </c:extLst>
        </c:ser>
        <c:ser>
          <c:idx val="3"/>
          <c:order val="3"/>
          <c:tx>
            <c:strRef>
              <c:f>'12_Month_Volatility_Index'!$AA$9</c:f>
              <c:strCache>
                <c:ptCount val="1"/>
                <c:pt idx="0">
                  <c:v>Log(food_service_volatility_index)</c:v>
                </c:pt>
              </c:strCache>
            </c:strRef>
          </c:tx>
          <c:spPr>
            <a:ln w="28575" cap="rnd">
              <a:solidFill>
                <a:schemeClr val="accent4"/>
              </a:solidFill>
              <a:round/>
            </a:ln>
            <a:effectLst/>
          </c:spPr>
          <c:marker>
            <c:symbol val="none"/>
          </c:marker>
          <c:cat>
            <c:strRef>
              <c:f>'12_Month_Volatility_Index'!$J$10:$J$401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'12_Month_Volatility_Index'!$AA$10:$AA$401</c:f>
              <c:numCache>
                <c:formatCode>0.000</c:formatCode>
                <c:ptCount val="392"/>
                <c:pt idx="0">
                  <c:v>#N/A</c:v>
                </c:pt>
                <c:pt idx="1">
                  <c:v>#N/A</c:v>
                </c:pt>
                <c:pt idx="2">
                  <c:v>#N/A</c:v>
                </c:pt>
                <c:pt idx="3">
                  <c:v>#N/A</c:v>
                </c:pt>
                <c:pt idx="4">
                  <c:v>#N/A</c:v>
                </c:pt>
                <c:pt idx="5">
                  <c:v>#N/A</c:v>
                </c:pt>
                <c:pt idx="6">
                  <c:v>#N/A</c:v>
                </c:pt>
                <c:pt idx="7">
                  <c:v>#N/A</c:v>
                </c:pt>
                <c:pt idx="8">
                  <c:v>#N/A</c:v>
                </c:pt>
                <c:pt idx="9">
                  <c:v>#N/A</c:v>
                </c:pt>
                <c:pt idx="10">
                  <c:v>#N/A</c:v>
                </c:pt>
                <c:pt idx="11">
                  <c:v>-9.67067419788573E-2</c:v>
                </c:pt>
                <c:pt idx="12">
                  <c:v>-0.48886814234463827</c:v>
                </c:pt>
                <c:pt idx="13">
                  <c:v>-0.93486849122466842</c:v>
                </c:pt>
                <c:pt idx="14">
                  <c:v>-0.86253009818209792</c:v>
                </c:pt>
                <c:pt idx="15">
                  <c:v>-0.8536225531903644</c:v>
                </c:pt>
                <c:pt idx="16">
                  <c:v>-0.85520355838414219</c:v>
                </c:pt>
                <c:pt idx="17">
                  <c:v>-0.74885049116171887</c:v>
                </c:pt>
                <c:pt idx="18">
                  <c:v>-0.74962909420498647</c:v>
                </c:pt>
                <c:pt idx="19">
                  <c:v>-0.90309152605226373</c:v>
                </c:pt>
                <c:pt idx="20">
                  <c:v>-0.95145845793711836</c:v>
                </c:pt>
                <c:pt idx="21">
                  <c:v>-1.2247927710076718</c:v>
                </c:pt>
                <c:pt idx="22">
                  <c:v>-1.2596972816595271</c:v>
                </c:pt>
                <c:pt idx="23">
                  <c:v>-1.3745451705528229</c:v>
                </c:pt>
                <c:pt idx="24">
                  <c:v>-1.0917449364125502</c:v>
                </c:pt>
                <c:pt idx="25">
                  <c:v>-0.69336609163875362</c:v>
                </c:pt>
                <c:pt idx="26">
                  <c:v>-0.6066829866008222</c:v>
                </c:pt>
                <c:pt idx="27">
                  <c:v>-0.49521190907448875</c:v>
                </c:pt>
                <c:pt idx="28">
                  <c:v>-0.41915565984630559</c:v>
                </c:pt>
                <c:pt idx="29">
                  <c:v>-0.4957900230656711</c:v>
                </c:pt>
                <c:pt idx="30">
                  <c:v>-0.42761547889056145</c:v>
                </c:pt>
                <c:pt idx="31">
                  <c:v>-0.22086455580981695</c:v>
                </c:pt>
                <c:pt idx="32">
                  <c:v>-0.19354825024470074</c:v>
                </c:pt>
                <c:pt idx="33">
                  <c:v>-0.37578500138546866</c:v>
                </c:pt>
                <c:pt idx="34">
                  <c:v>-0.40817706169302681</c:v>
                </c:pt>
                <c:pt idx="35">
                  <c:v>-0.44985095269004527</c:v>
                </c:pt>
                <c:pt idx="36">
                  <c:v>-0.25407859511270342</c:v>
                </c:pt>
                <c:pt idx="37">
                  <c:v>-0.30487313552096318</c:v>
                </c:pt>
                <c:pt idx="38">
                  <c:v>-0.25311430762193166</c:v>
                </c:pt>
                <c:pt idx="39">
                  <c:v>-0.27152429891642144</c:v>
                </c:pt>
                <c:pt idx="40">
                  <c:v>-0.38887379963950652</c:v>
                </c:pt>
                <c:pt idx="41">
                  <c:v>-0.28462466052394297</c:v>
                </c:pt>
                <c:pt idx="42">
                  <c:v>-9.1557731993600538E-2</c:v>
                </c:pt>
                <c:pt idx="43">
                  <c:v>-0.37601684777641559</c:v>
                </c:pt>
                <c:pt idx="44">
                  <c:v>-0.30662888881790862</c:v>
                </c:pt>
                <c:pt idx="45">
                  <c:v>-0.30024145362946175</c:v>
                </c:pt>
                <c:pt idx="46">
                  <c:v>-0.28320940448322018</c:v>
                </c:pt>
                <c:pt idx="47">
                  <c:v>-0.25386634517281459</c:v>
                </c:pt>
                <c:pt idx="48">
                  <c:v>-0.10494942718368513</c:v>
                </c:pt>
                <c:pt idx="49">
                  <c:v>0.29378937109621617</c:v>
                </c:pt>
                <c:pt idx="50">
                  <c:v>0.22015886052567141</c:v>
                </c:pt>
                <c:pt idx="51">
                  <c:v>0.27226435627865159</c:v>
                </c:pt>
                <c:pt idx="52">
                  <c:v>0.29698597081869677</c:v>
                </c:pt>
                <c:pt idx="53">
                  <c:v>0.28416495345152099</c:v>
                </c:pt>
                <c:pt idx="54">
                  <c:v>0.21202934293238065</c:v>
                </c:pt>
                <c:pt idx="55">
                  <c:v>0.19632062069133294</c:v>
                </c:pt>
                <c:pt idx="56">
                  <c:v>0.16253768690337617</c:v>
                </c:pt>
                <c:pt idx="57">
                  <c:v>0.159757840712203</c:v>
                </c:pt>
                <c:pt idx="58">
                  <c:v>0.11895718866133631</c:v>
                </c:pt>
                <c:pt idx="59">
                  <c:v>7.6323486387039827E-2</c:v>
                </c:pt>
                <c:pt idx="60">
                  <c:v>-0.21253781713949224</c:v>
                </c:pt>
                <c:pt idx="61">
                  <c:v>-0.90793287207155848</c:v>
                </c:pt>
                <c:pt idx="62">
                  <c:v>-0.81278788603780938</c:v>
                </c:pt>
                <c:pt idx="63">
                  <c:v>-0.96588353616447387</c:v>
                </c:pt>
                <c:pt idx="64">
                  <c:v>-1.3689434688907709</c:v>
                </c:pt>
                <c:pt idx="65">
                  <c:v>-1.3489703571354981</c:v>
                </c:pt>
                <c:pt idx="66">
                  <c:v>-1.4130905941546454</c:v>
                </c:pt>
                <c:pt idx="67">
                  <c:v>-1.2607891121640249</c:v>
                </c:pt>
                <c:pt idx="68">
                  <c:v>-0.76766392803445482</c:v>
                </c:pt>
                <c:pt idx="69">
                  <c:v>-0.73769200436917692</c:v>
                </c:pt>
                <c:pt idx="70">
                  <c:v>-0.73043249386561926</c:v>
                </c:pt>
                <c:pt idx="71">
                  <c:v>-0.72311862060370724</c:v>
                </c:pt>
                <c:pt idx="72">
                  <c:v>-0.87615856959101668</c:v>
                </c:pt>
                <c:pt idx="73">
                  <c:v>-0.88280383427339215</c:v>
                </c:pt>
                <c:pt idx="74">
                  <c:v>-0.85257278862672892</c:v>
                </c:pt>
                <c:pt idx="75">
                  <c:v>-0.8441388833210024</c:v>
                </c:pt>
                <c:pt idx="76">
                  <c:v>-0.80583369303198593</c:v>
                </c:pt>
                <c:pt idx="77">
                  <c:v>-0.8183035749038049</c:v>
                </c:pt>
                <c:pt idx="78">
                  <c:v>-0.72655486740124087</c:v>
                </c:pt>
                <c:pt idx="79">
                  <c:v>-0.56993864562242391</c:v>
                </c:pt>
                <c:pt idx="80">
                  <c:v>-0.75776322945416008</c:v>
                </c:pt>
                <c:pt idx="81">
                  <c:v>-0.79605314923643944</c:v>
                </c:pt>
                <c:pt idx="82">
                  <c:v>-0.26553608859749595</c:v>
                </c:pt>
                <c:pt idx="83">
                  <c:v>8.5217971601023595E-3</c:v>
                </c:pt>
                <c:pt idx="84">
                  <c:v>2.9103340436072069E-2</c:v>
                </c:pt>
                <c:pt idx="85">
                  <c:v>2.2770959768618634E-2</c:v>
                </c:pt>
                <c:pt idx="86">
                  <c:v>2.3628928264592553E-2</c:v>
                </c:pt>
                <c:pt idx="87">
                  <c:v>0.13183236993467184</c:v>
                </c:pt>
                <c:pt idx="88">
                  <c:v>0.3940854414573553</c:v>
                </c:pt>
                <c:pt idx="89">
                  <c:v>0.55825148946793168</c:v>
                </c:pt>
                <c:pt idx="90">
                  <c:v>0.53679683060539118</c:v>
                </c:pt>
                <c:pt idx="91">
                  <c:v>0.49817420313487465</c:v>
                </c:pt>
                <c:pt idx="92">
                  <c:v>0.48214552548906869</c:v>
                </c:pt>
                <c:pt idx="93">
                  <c:v>0.51637414637721291</c:v>
                </c:pt>
                <c:pt idx="94">
                  <c:v>0.45570088840689077</c:v>
                </c:pt>
                <c:pt idx="95">
                  <c:v>0.26016828743184045</c:v>
                </c:pt>
                <c:pt idx="96">
                  <c:v>0.19928925297061428</c:v>
                </c:pt>
                <c:pt idx="97">
                  <c:v>0.18289406143729847</c:v>
                </c:pt>
                <c:pt idx="98">
                  <c:v>0.18810632747798176</c:v>
                </c:pt>
                <c:pt idx="99">
                  <c:v>-0.10300479043049365</c:v>
                </c:pt>
                <c:pt idx="100">
                  <c:v>-0.33434565255474397</c:v>
                </c:pt>
                <c:pt idx="101">
                  <c:v>-0.60426524729584952</c:v>
                </c:pt>
                <c:pt idx="102">
                  <c:v>-0.59711198116299635</c:v>
                </c:pt>
                <c:pt idx="103">
                  <c:v>-0.60506513214308189</c:v>
                </c:pt>
                <c:pt idx="104">
                  <c:v>-0.49853355614266726</c:v>
                </c:pt>
                <c:pt idx="105">
                  <c:v>-0.2553189685846502</c:v>
                </c:pt>
                <c:pt idx="106">
                  <c:v>-2.6894829952560359E-2</c:v>
                </c:pt>
                <c:pt idx="107">
                  <c:v>0.20104858496605918</c:v>
                </c:pt>
                <c:pt idx="108">
                  <c:v>0.43441773227855762</c:v>
                </c:pt>
                <c:pt idx="109">
                  <c:v>0.42983178700408198</c:v>
                </c:pt>
                <c:pt idx="110">
                  <c:v>0.40054371866788585</c:v>
                </c:pt>
                <c:pt idx="111">
                  <c:v>0.41428141517420258</c:v>
                </c:pt>
                <c:pt idx="112">
                  <c:v>0.37567257342041721</c:v>
                </c:pt>
                <c:pt idx="113">
                  <c:v>0.37538202876338367</c:v>
                </c:pt>
                <c:pt idx="114">
                  <c:v>0.41407815710897528</c:v>
                </c:pt>
                <c:pt idx="115">
                  <c:v>0.4220502092951936</c:v>
                </c:pt>
                <c:pt idx="116">
                  <c:v>0.32759337280584511</c:v>
                </c:pt>
                <c:pt idx="117">
                  <c:v>0.2640304284803342</c:v>
                </c:pt>
                <c:pt idx="118">
                  <c:v>8.4442994079074102E-2</c:v>
                </c:pt>
                <c:pt idx="119">
                  <c:v>-0.30111019206336004</c:v>
                </c:pt>
                <c:pt idx="120">
                  <c:v>-0.63375106469500664</c:v>
                </c:pt>
                <c:pt idx="121">
                  <c:v>-0.67522825935722186</c:v>
                </c:pt>
                <c:pt idx="122">
                  <c:v>-0.71212251987317932</c:v>
                </c:pt>
                <c:pt idx="123">
                  <c:v>-0.61744045847489848</c:v>
                </c:pt>
                <c:pt idx="124">
                  <c:v>-0.52325860655003076</c:v>
                </c:pt>
                <c:pt idx="125">
                  <c:v>-0.45762433380985579</c:v>
                </c:pt>
                <c:pt idx="126">
                  <c:v>-0.47776598124950509</c:v>
                </c:pt>
                <c:pt idx="127">
                  <c:v>-0.22066430305777895</c:v>
                </c:pt>
                <c:pt idx="128">
                  <c:v>-0.22063171327119968</c:v>
                </c:pt>
                <c:pt idx="129">
                  <c:v>-0.20747960817557687</c:v>
                </c:pt>
                <c:pt idx="130">
                  <c:v>-0.28780647195165232</c:v>
                </c:pt>
                <c:pt idx="131">
                  <c:v>-0.28928597863393224</c:v>
                </c:pt>
                <c:pt idx="132">
                  <c:v>-0.57394152959548361</c:v>
                </c:pt>
                <c:pt idx="133">
                  <c:v>-0.76170898396176168</c:v>
                </c:pt>
                <c:pt idx="134">
                  <c:v>-0.7594524820648485</c:v>
                </c:pt>
                <c:pt idx="135">
                  <c:v>-0.76384156959490945</c:v>
                </c:pt>
                <c:pt idx="136">
                  <c:v>-0.79915695964514488</c:v>
                </c:pt>
                <c:pt idx="137">
                  <c:v>-0.79951335379032173</c:v>
                </c:pt>
                <c:pt idx="138">
                  <c:v>-0.81366641668509765</c:v>
                </c:pt>
                <c:pt idx="139">
                  <c:v>-1.439212763818235</c:v>
                </c:pt>
                <c:pt idx="140">
                  <c:v>-1.6238677086698787</c:v>
                </c:pt>
                <c:pt idx="141">
                  <c:v>-1.6843525795858683</c:v>
                </c:pt>
                <c:pt idx="142">
                  <c:v>-1.5911748946369584</c:v>
                </c:pt>
                <c:pt idx="143">
                  <c:v>-1.6001783714699127</c:v>
                </c:pt>
                <c:pt idx="144">
                  <c:v>-1.6336799609328665</c:v>
                </c:pt>
                <c:pt idx="145">
                  <c:v>-1.1821583658092374</c:v>
                </c:pt>
                <c:pt idx="146">
                  <c:v>-1.1775258085107978</c:v>
                </c:pt>
                <c:pt idx="147">
                  <c:v>-1.1538474622724628</c:v>
                </c:pt>
                <c:pt idx="148">
                  <c:v>-1.0533243906389123</c:v>
                </c:pt>
                <c:pt idx="149">
                  <c:v>-1.0343384873845736</c:v>
                </c:pt>
                <c:pt idx="150">
                  <c:v>-1.0344054039081327</c:v>
                </c:pt>
                <c:pt idx="151">
                  <c:v>-1.0287552773957582</c:v>
                </c:pt>
                <c:pt idx="152">
                  <c:v>-1.1136117516737485</c:v>
                </c:pt>
                <c:pt idx="153">
                  <c:v>-1.0010871302176518</c:v>
                </c:pt>
                <c:pt idx="154">
                  <c:v>-0.71416573017498297</c:v>
                </c:pt>
                <c:pt idx="155">
                  <c:v>-0.6819069229002177</c:v>
                </c:pt>
                <c:pt idx="156">
                  <c:v>0.1345280551543436</c:v>
                </c:pt>
                <c:pt idx="157">
                  <c:v>0.34908641140242935</c:v>
                </c:pt>
                <c:pt idx="158">
                  <c:v>0.35330258241445911</c:v>
                </c:pt>
                <c:pt idx="159">
                  <c:v>0.35373970330035476</c:v>
                </c:pt>
                <c:pt idx="160">
                  <c:v>0.35946019047128919</c:v>
                </c:pt>
                <c:pt idx="161">
                  <c:v>0.35713842421452491</c:v>
                </c:pt>
                <c:pt idx="162">
                  <c:v>0.35716874508266089</c:v>
                </c:pt>
                <c:pt idx="163">
                  <c:v>0.35781703855422747</c:v>
                </c:pt>
                <c:pt idx="164">
                  <c:v>0.35337141222358187</c:v>
                </c:pt>
                <c:pt idx="165">
                  <c:v>0.38780032471166875</c:v>
                </c:pt>
                <c:pt idx="166">
                  <c:v>0.41772917862441211</c:v>
                </c:pt>
                <c:pt idx="167">
                  <c:v>0.57974975508993742</c:v>
                </c:pt>
                <c:pt idx="168">
                  <c:v>0.36242077593046595</c:v>
                </c:pt>
                <c:pt idx="169">
                  <c:v>0.20215073594651875</c:v>
                </c:pt>
                <c:pt idx="170">
                  <c:v>0.21237133582291481</c:v>
                </c:pt>
                <c:pt idx="171">
                  <c:v>0.21123863434480022</c:v>
                </c:pt>
                <c:pt idx="172">
                  <c:v>0.21570386135995728</c:v>
                </c:pt>
                <c:pt idx="173">
                  <c:v>0.22034046849876185</c:v>
                </c:pt>
                <c:pt idx="174">
                  <c:v>0.22947365009881343</c:v>
                </c:pt>
                <c:pt idx="175">
                  <c:v>0.29066585712137899</c:v>
                </c:pt>
                <c:pt idx="176">
                  <c:v>0.2976855785993503</c:v>
                </c:pt>
                <c:pt idx="177">
                  <c:v>0.21118151741403463</c:v>
                </c:pt>
                <c:pt idx="178">
                  <c:v>0.22125363584628988</c:v>
                </c:pt>
                <c:pt idx="179">
                  <c:v>-9.9762551724799878E-2</c:v>
                </c:pt>
                <c:pt idx="180">
                  <c:v>-0.24855316297919416</c:v>
                </c:pt>
                <c:pt idx="181">
                  <c:v>-0.28544640147228167</c:v>
                </c:pt>
                <c:pt idx="182">
                  <c:v>-0.35930443225399167</c:v>
                </c:pt>
                <c:pt idx="183">
                  <c:v>-0.33454735159571969</c:v>
                </c:pt>
                <c:pt idx="184">
                  <c:v>-0.18895018109882281</c:v>
                </c:pt>
                <c:pt idx="185">
                  <c:v>-5.9736487936254405E-2</c:v>
                </c:pt>
                <c:pt idx="186">
                  <c:v>-6.5973037481418167E-2</c:v>
                </c:pt>
                <c:pt idx="187">
                  <c:v>-8.0740611758593164E-2</c:v>
                </c:pt>
                <c:pt idx="188">
                  <c:v>0.32344552011805727</c:v>
                </c:pt>
                <c:pt idx="189">
                  <c:v>0.30466222639338775</c:v>
                </c:pt>
                <c:pt idx="190">
                  <c:v>0.16424367784380636</c:v>
                </c:pt>
                <c:pt idx="191">
                  <c:v>0.39487516651726295</c:v>
                </c:pt>
                <c:pt idx="192">
                  <c:v>0.90823778835941449</c:v>
                </c:pt>
                <c:pt idx="193">
                  <c:v>0.90773264610175419</c:v>
                </c:pt>
                <c:pt idx="194">
                  <c:v>1.2734077387768798</c:v>
                </c:pt>
                <c:pt idx="195">
                  <c:v>1.2535168190600541</c:v>
                </c:pt>
                <c:pt idx="196">
                  <c:v>1.1920739746565394</c:v>
                </c:pt>
                <c:pt idx="197">
                  <c:v>1.2047702083485703</c:v>
                </c:pt>
                <c:pt idx="198">
                  <c:v>1.1950982739217986</c:v>
                </c:pt>
                <c:pt idx="199">
                  <c:v>1.2142583363397312</c:v>
                </c:pt>
                <c:pt idx="200">
                  <c:v>1.1505371731767169</c:v>
                </c:pt>
                <c:pt idx="201">
                  <c:v>1.1500620546634301</c:v>
                </c:pt>
                <c:pt idx="202">
                  <c:v>1.2412944202518095</c:v>
                </c:pt>
                <c:pt idx="203">
                  <c:v>1.1614299709082003</c:v>
                </c:pt>
                <c:pt idx="204">
                  <c:v>0.88594991201556639</c:v>
                </c:pt>
                <c:pt idx="205">
                  <c:v>0.98965302414231615</c:v>
                </c:pt>
                <c:pt idx="206">
                  <c:v>0.4815778288971363</c:v>
                </c:pt>
                <c:pt idx="207">
                  <c:v>0.50475947601544047</c:v>
                </c:pt>
                <c:pt idx="208">
                  <c:v>0.50096459119895154</c:v>
                </c:pt>
                <c:pt idx="209">
                  <c:v>0.51353578330084693</c:v>
                </c:pt>
                <c:pt idx="210">
                  <c:v>0.54460903955152817</c:v>
                </c:pt>
                <c:pt idx="211">
                  <c:v>0.54824975046605584</c:v>
                </c:pt>
                <c:pt idx="212">
                  <c:v>0.536851859498652</c:v>
                </c:pt>
                <c:pt idx="213">
                  <c:v>0.58947675462667637</c:v>
                </c:pt>
                <c:pt idx="214">
                  <c:v>0.49966110413472309</c:v>
                </c:pt>
                <c:pt idx="215">
                  <c:v>0.57102809179371661</c:v>
                </c:pt>
                <c:pt idx="216">
                  <c:v>0.53482013809837969</c:v>
                </c:pt>
                <c:pt idx="217">
                  <c:v>0.40887633270408219</c:v>
                </c:pt>
                <c:pt idx="218">
                  <c:v>5.8054527411239933E-2</c:v>
                </c:pt>
                <c:pt idx="219">
                  <c:v>1.1754743039708018E-2</c:v>
                </c:pt>
                <c:pt idx="220">
                  <c:v>4.4761118770345304E-2</c:v>
                </c:pt>
                <c:pt idx="221">
                  <c:v>-4.5155610864348701E-3</c:v>
                </c:pt>
                <c:pt idx="222">
                  <c:v>-2.641496873989153E-2</c:v>
                </c:pt>
                <c:pt idx="223">
                  <c:v>-2.9850062380027721E-2</c:v>
                </c:pt>
                <c:pt idx="224">
                  <c:v>4.5321061723936046E-2</c:v>
                </c:pt>
                <c:pt idx="225">
                  <c:v>0.20130056322635276</c:v>
                </c:pt>
                <c:pt idx="226">
                  <c:v>0.18190197761684659</c:v>
                </c:pt>
                <c:pt idx="227">
                  <c:v>0.17103350278335724</c:v>
                </c:pt>
                <c:pt idx="228">
                  <c:v>0.16808695404211316</c:v>
                </c:pt>
                <c:pt idx="229">
                  <c:v>0.13794602380740298</c:v>
                </c:pt>
                <c:pt idx="230">
                  <c:v>0.17369633012474484</c:v>
                </c:pt>
                <c:pt idx="231">
                  <c:v>0.22552785857533764</c:v>
                </c:pt>
                <c:pt idx="232">
                  <c:v>0.20453945056029538</c:v>
                </c:pt>
                <c:pt idx="233">
                  <c:v>0.23070285786226166</c:v>
                </c:pt>
                <c:pt idx="234">
                  <c:v>0.21736822554023308</c:v>
                </c:pt>
                <c:pt idx="235">
                  <c:v>0.25550981668733802</c:v>
                </c:pt>
                <c:pt idx="236">
                  <c:v>0.19330656468357119</c:v>
                </c:pt>
                <c:pt idx="237">
                  <c:v>0.14575684994846141</c:v>
                </c:pt>
                <c:pt idx="238">
                  <c:v>0.39852477019139504</c:v>
                </c:pt>
                <c:pt idx="239">
                  <c:v>0.37767279305973489</c:v>
                </c:pt>
                <c:pt idx="240">
                  <c:v>0.37674251236473766</c:v>
                </c:pt>
                <c:pt idx="241">
                  <c:v>0.37956541608059663</c:v>
                </c:pt>
                <c:pt idx="242">
                  <c:v>0.45218413104576616</c:v>
                </c:pt>
                <c:pt idx="243">
                  <c:v>0.42262765598412533</c:v>
                </c:pt>
                <c:pt idx="244">
                  <c:v>0.38566451804158619</c:v>
                </c:pt>
                <c:pt idx="245">
                  <c:v>0.37506564396749947</c:v>
                </c:pt>
                <c:pt idx="246">
                  <c:v>0.35865997149540962</c:v>
                </c:pt>
                <c:pt idx="247">
                  <c:v>0.33342662869390716</c:v>
                </c:pt>
                <c:pt idx="248">
                  <c:v>0.33710022301670628</c:v>
                </c:pt>
                <c:pt idx="249">
                  <c:v>2.8853382548170676E-2</c:v>
                </c:pt>
                <c:pt idx="250">
                  <c:v>-0.47010371990372202</c:v>
                </c:pt>
                <c:pt idx="251">
                  <c:v>-0.67689146968588343</c:v>
                </c:pt>
                <c:pt idx="252">
                  <c:v>-0.64863371433109596</c:v>
                </c:pt>
                <c:pt idx="253">
                  <c:v>-0.69841082761978002</c:v>
                </c:pt>
                <c:pt idx="254">
                  <c:v>-1.3264522411751922</c:v>
                </c:pt>
                <c:pt idx="255">
                  <c:v>-1.3356809418588027</c:v>
                </c:pt>
                <c:pt idx="256">
                  <c:v>-1.0924564930454648</c:v>
                </c:pt>
                <c:pt idx="257">
                  <c:v>-1.0534776884355985</c:v>
                </c:pt>
                <c:pt idx="258">
                  <c:v>-0.93281916217025374</c:v>
                </c:pt>
                <c:pt idx="259">
                  <c:v>-0.83407435041352451</c:v>
                </c:pt>
                <c:pt idx="260">
                  <c:v>-0.63342920794054491</c:v>
                </c:pt>
                <c:pt idx="261">
                  <c:v>-0.67973693531415291</c:v>
                </c:pt>
                <c:pt idx="262">
                  <c:v>-0.12343074672046372</c:v>
                </c:pt>
                <c:pt idx="263">
                  <c:v>-5.1195884086329024E-2</c:v>
                </c:pt>
                <c:pt idx="264">
                  <c:v>3.5394048392173041E-2</c:v>
                </c:pt>
                <c:pt idx="265">
                  <c:v>9.5007687492372317E-2</c:v>
                </c:pt>
                <c:pt idx="266">
                  <c:v>0.21851895460635601</c:v>
                </c:pt>
                <c:pt idx="267">
                  <c:v>0.28147571534987981</c:v>
                </c:pt>
                <c:pt idx="268">
                  <c:v>0.24575439062748256</c:v>
                </c:pt>
                <c:pt idx="269">
                  <c:v>0.22966071961590237</c:v>
                </c:pt>
                <c:pt idx="270">
                  <c:v>0.28437601282324354</c:v>
                </c:pt>
                <c:pt idx="271">
                  <c:v>0.26726856008228933</c:v>
                </c:pt>
                <c:pt idx="272">
                  <c:v>0.19967329666267</c:v>
                </c:pt>
                <c:pt idx="273">
                  <c:v>0.21786438790033139</c:v>
                </c:pt>
                <c:pt idx="274">
                  <c:v>-0.28010421056854901</c:v>
                </c:pt>
                <c:pt idx="275">
                  <c:v>-0.31780102787578651</c:v>
                </c:pt>
                <c:pt idx="276">
                  <c:v>-0.28057623392815012</c:v>
                </c:pt>
                <c:pt idx="277">
                  <c:v>-0.21825618267759148</c:v>
                </c:pt>
                <c:pt idx="278">
                  <c:v>-0.29474548591877181</c:v>
                </c:pt>
                <c:pt idx="279">
                  <c:v>-0.48083382486147164</c:v>
                </c:pt>
                <c:pt idx="280">
                  <c:v>-0.49436463160996169</c:v>
                </c:pt>
                <c:pt idx="281">
                  <c:v>-0.60429150590752279</c:v>
                </c:pt>
                <c:pt idx="282">
                  <c:v>-0.62387822932633796</c:v>
                </c:pt>
                <c:pt idx="283">
                  <c:v>-0.53365352153388412</c:v>
                </c:pt>
                <c:pt idx="284">
                  <c:v>-0.14129853431384384</c:v>
                </c:pt>
                <c:pt idx="285">
                  <c:v>-0.14442904003250517</c:v>
                </c:pt>
                <c:pt idx="286">
                  <c:v>-0.13319498543050592</c:v>
                </c:pt>
                <c:pt idx="287">
                  <c:v>-7.108689115136585E-2</c:v>
                </c:pt>
                <c:pt idx="288">
                  <c:v>-5.9611121602811942E-2</c:v>
                </c:pt>
                <c:pt idx="289">
                  <c:v>-0.10659194666491796</c:v>
                </c:pt>
                <c:pt idx="290">
                  <c:v>9.6010934071356685E-4</c:v>
                </c:pt>
                <c:pt idx="291">
                  <c:v>3.5549209587584452E-2</c:v>
                </c:pt>
                <c:pt idx="292">
                  <c:v>0.11397960063559362</c:v>
                </c:pt>
                <c:pt idx="293">
                  <c:v>0.12932186408351667</c:v>
                </c:pt>
                <c:pt idx="294">
                  <c:v>0.11768718401228449</c:v>
                </c:pt>
                <c:pt idx="295">
                  <c:v>8.0370356728651865E-2</c:v>
                </c:pt>
                <c:pt idx="296">
                  <c:v>-0.21437913789883151</c:v>
                </c:pt>
                <c:pt idx="297">
                  <c:v>-0.24297809690001096</c:v>
                </c:pt>
                <c:pt idx="298">
                  <c:v>-0.14429418914241143</c:v>
                </c:pt>
                <c:pt idx="299">
                  <c:v>-7.6940646410905394E-2</c:v>
                </c:pt>
                <c:pt idx="300">
                  <c:v>-0.10934159907121353</c:v>
                </c:pt>
                <c:pt idx="301">
                  <c:v>-0.12763944722734152</c:v>
                </c:pt>
                <c:pt idx="302">
                  <c:v>-0.24714255580033376</c:v>
                </c:pt>
                <c:pt idx="303">
                  <c:v>-0.26028493212368198</c:v>
                </c:pt>
                <c:pt idx="304">
                  <c:v>-0.42957856453602089</c:v>
                </c:pt>
                <c:pt idx="305">
                  <c:v>-0.51381497303421597</c:v>
                </c:pt>
                <c:pt idx="306">
                  <c:v>-0.47780066071509503</c:v>
                </c:pt>
                <c:pt idx="307">
                  <c:v>-0.47818694507560289</c:v>
                </c:pt>
                <c:pt idx="308">
                  <c:v>-0.29685839172473799</c:v>
                </c:pt>
                <c:pt idx="309">
                  <c:v>-0.30822539121719406</c:v>
                </c:pt>
                <c:pt idx="310">
                  <c:v>-0.62526251935465249</c:v>
                </c:pt>
                <c:pt idx="311">
                  <c:v>-0.61440942285608013</c:v>
                </c:pt>
                <c:pt idx="312">
                  <c:v>-0.59306016388150562</c:v>
                </c:pt>
                <c:pt idx="313">
                  <c:v>-0.68127174002512036</c:v>
                </c:pt>
                <c:pt idx="314">
                  <c:v>-0.66795650448482935</c:v>
                </c:pt>
                <c:pt idx="315">
                  <c:v>-0.47511083865186216</c:v>
                </c:pt>
                <c:pt idx="316">
                  <c:v>-0.18049597920251081</c:v>
                </c:pt>
                <c:pt idx="317">
                  <c:v>-0.2021230002129448</c:v>
                </c:pt>
                <c:pt idx="318">
                  <c:v>-0.22058286197118387</c:v>
                </c:pt>
                <c:pt idx="319">
                  <c:v>-0.25985422752729831</c:v>
                </c:pt>
                <c:pt idx="320">
                  <c:v>-0.35690683454348565</c:v>
                </c:pt>
                <c:pt idx="321">
                  <c:v>-0.36481603349277564</c:v>
                </c:pt>
                <c:pt idx="322">
                  <c:v>-0.34677849159021445</c:v>
                </c:pt>
                <c:pt idx="323">
                  <c:v>-0.3958399026713747</c:v>
                </c:pt>
                <c:pt idx="324">
                  <c:v>-0.32640361282639463</c:v>
                </c:pt>
                <c:pt idx="325">
                  <c:v>-0.32344111193256914</c:v>
                </c:pt>
                <c:pt idx="326">
                  <c:v>1.7518250352053559</c:v>
                </c:pt>
                <c:pt idx="327">
                  <c:v>3.1014235644491746</c:v>
                </c:pt>
                <c:pt idx="328">
                  <c:v>3.329426699182112</c:v>
                </c:pt>
                <c:pt idx="329">
                  <c:v>3.7056752053215041</c:v>
                </c:pt>
                <c:pt idx="330">
                  <c:v>3.7341335115631722</c:v>
                </c:pt>
                <c:pt idx="331">
                  <c:v>3.7338338199612453</c:v>
                </c:pt>
                <c:pt idx="332">
                  <c:v>3.7360947623507808</c:v>
                </c:pt>
                <c:pt idx="333">
                  <c:v>3.7395915368248884</c:v>
                </c:pt>
                <c:pt idx="334">
                  <c:v>3.7437912766843913</c:v>
                </c:pt>
                <c:pt idx="335">
                  <c:v>3.7479752317625747</c:v>
                </c:pt>
                <c:pt idx="336">
                  <c:v>3.7666548192371589</c:v>
                </c:pt>
                <c:pt idx="337">
                  <c:v>3.77003787234375</c:v>
                </c:pt>
                <c:pt idx="338">
                  <c:v>3.7309808781173777</c:v>
                </c:pt>
                <c:pt idx="339">
                  <c:v>3.1603736599545282</c:v>
                </c:pt>
                <c:pt idx="340">
                  <c:v>3.1027580766432545</c:v>
                </c:pt>
                <c:pt idx="341">
                  <c:v>2.3129387265715033</c:v>
                </c:pt>
                <c:pt idx="342">
                  <c:v>2.1919129106535249</c:v>
                </c:pt>
                <c:pt idx="343">
                  <c:v>2.2267466212126399</c:v>
                </c:pt>
                <c:pt idx="344">
                  <c:v>2.2111172082936896</c:v>
                </c:pt>
                <c:pt idx="345">
                  <c:v>2.2063310775550531</c:v>
                </c:pt>
                <c:pt idx="346">
                  <c:v>2.3460142123722525</c:v>
                </c:pt>
                <c:pt idx="347">
                  <c:v>2.3183935891221457</c:v>
                </c:pt>
                <c:pt idx="348">
                  <c:v>2.1331233286446629</c:v>
                </c:pt>
                <c:pt idx="349">
                  <c:v>2.1087589003643155</c:v>
                </c:pt>
                <c:pt idx="350">
                  <c:v>1.6958941679273791</c:v>
                </c:pt>
                <c:pt idx="351">
                  <c:v>1.708016261753877</c:v>
                </c:pt>
                <c:pt idx="352">
                  <c:v>1.7696314135708218</c:v>
                </c:pt>
                <c:pt idx="353">
                  <c:v>1.72380510235282</c:v>
                </c:pt>
                <c:pt idx="354">
                  <c:v>1.7158977429729076</c:v>
                </c:pt>
                <c:pt idx="355">
                  <c:v>1.6874628040006874</c:v>
                </c:pt>
                <c:pt idx="356">
                  <c:v>1.6838806689067769</c:v>
                </c:pt>
                <c:pt idx="357">
                  <c:v>1.5744205271192935</c:v>
                </c:pt>
                <c:pt idx="358">
                  <c:v>1.3859278463410218</c:v>
                </c:pt>
                <c:pt idx="359">
                  <c:v>1.3982299954464916</c:v>
                </c:pt>
                <c:pt idx="360">
                  <c:v>1.9246861029444959</c:v>
                </c:pt>
                <c:pt idx="361">
                  <c:v>1.9421383609587848</c:v>
                </c:pt>
                <c:pt idx="362">
                  <c:v>1.786042829848498</c:v>
                </c:pt>
                <c:pt idx="363">
                  <c:v>1.7679337373601687</c:v>
                </c:pt>
                <c:pt idx="364">
                  <c:v>1.7133804099947012</c:v>
                </c:pt>
                <c:pt idx="365">
                  <c:v>1.7132022574813837</c:v>
                </c:pt>
                <c:pt idx="366">
                  <c:v>1.7231725171458541</c:v>
                </c:pt>
                <c:pt idx="367">
                  <c:v>1.7329092531318484</c:v>
                </c:pt>
                <c:pt idx="368">
                  <c:v>1.7358463893312455</c:v>
                </c:pt>
                <c:pt idx="369">
                  <c:v>1.7331837297620332</c:v>
                </c:pt>
                <c:pt idx="370">
                  <c:v>1.5947104928187847</c:v>
                </c:pt>
                <c:pt idx="371">
                  <c:v>1.6114534338763622</c:v>
                </c:pt>
                <c:pt idx="372">
                  <c:v>1.0258819550948766</c:v>
                </c:pt>
                <c:pt idx="373">
                  <c:v>0.96721172549264467</c:v>
                </c:pt>
                <c:pt idx="374">
                  <c:v>1.0752434720434036</c:v>
                </c:pt>
                <c:pt idx="375">
                  <c:v>1.1086606550600251</c:v>
                </c:pt>
                <c:pt idx="376">
                  <c:v>1.1119837518223306</c:v>
                </c:pt>
                <c:pt idx="377">
                  <c:v>1.1227670609247986</c:v>
                </c:pt>
                <c:pt idx="378">
                  <c:v>1.0868825623789453</c:v>
                </c:pt>
                <c:pt idx="379">
                  <c:v>1.1104783243138063</c:v>
                </c:pt>
                <c:pt idx="380">
                  <c:v>1.1307947646121639</c:v>
                </c:pt>
                <c:pt idx="381">
                  <c:v>1.1741354755799869</c:v>
                </c:pt>
                <c:pt idx="382">
                  <c:v>1.1062642966633858</c:v>
                </c:pt>
                <c:pt idx="383">
                  <c:v>1.0325186283772561</c:v>
                </c:pt>
                <c:pt idx="384">
                  <c:v>0.42629245293611745</c:v>
                </c:pt>
                <c:pt idx="385">
                  <c:v>0.42815089799786366</c:v>
                </c:pt>
                <c:pt idx="386">
                  <c:v>0.17503817766417354</c:v>
                </c:pt>
                <c:pt idx="387">
                  <c:v>-6.0775178550600334E-3</c:v>
                </c:pt>
                <c:pt idx="388">
                  <c:v>-4.1785440180424425E-2</c:v>
                </c:pt>
                <c:pt idx="389">
                  <c:v>-9.6497300968333935E-2</c:v>
                </c:pt>
                <c:pt idx="390">
                  <c:v>-6.2370014604182615E-2</c:v>
                </c:pt>
                <c:pt idx="391">
                  <c:v>-0.31689614886160589</c:v>
                </c:pt>
              </c:numCache>
            </c:numRef>
          </c:val>
          <c:smooth val="0"/>
          <c:extLst>
            <c:ext xmlns:c16="http://schemas.microsoft.com/office/drawing/2014/chart" uri="{C3380CC4-5D6E-409C-BE32-E72D297353CC}">
              <c16:uniqueId val="{00000003-168B-4DD7-9E0F-D9A787C2E4F7}"/>
            </c:ext>
          </c:extLst>
        </c:ser>
        <c:dLbls>
          <c:showLegendKey val="0"/>
          <c:showVal val="0"/>
          <c:showCatName val="0"/>
          <c:showSerName val="0"/>
          <c:showPercent val="0"/>
          <c:showBubbleSize val="0"/>
        </c:dLbls>
        <c:smooth val="0"/>
        <c:axId val="1274443152"/>
        <c:axId val="1274441232"/>
      </c:lineChart>
      <c:catAx>
        <c:axId val="127444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41232"/>
        <c:crosses val="autoZero"/>
        <c:auto val="1"/>
        <c:lblAlgn val="ctr"/>
        <c:lblOffset val="100"/>
        <c:noMultiLvlLbl val="0"/>
      </c:catAx>
      <c:valAx>
        <c:axId val="127444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Log₂ Volatility 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4443152"/>
        <c:crosses val="autoZero"/>
        <c:crossBetween val="between"/>
      </c:valAx>
      <c:spPr>
        <a:noFill/>
        <a:ln>
          <a:noFill/>
        </a:ln>
        <a:effectLst/>
      </c:spPr>
    </c:plotArea>
    <c:legend>
      <c:legendPos val="b"/>
      <c:layout>
        <c:manualLayout>
          <c:xMode val="edge"/>
          <c:yMode val="edge"/>
          <c:x val="7.0948020323146399E-2"/>
          <c:y val="0.10687405786139229"/>
          <c:w val="0.41349555257577431"/>
          <c:h val="0.221219132451105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kern="1200" spc="0" baseline="0">
                <a:solidFill>
                  <a:sysClr val="windowText" lastClr="000000">
                    <a:lumMod val="65000"/>
                    <a:lumOff val="35000"/>
                  </a:sysClr>
                </a:solidFill>
              </a:rPr>
              <a:t>3-Month Volatility Index by Category (2010-2019 Baseline = 1.0)</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0233408323959504"/>
          <c:y val="0.1100593471810089"/>
          <c:w val="0.86231070725534309"/>
          <c:h val="0.73297544582628116"/>
        </c:manualLayout>
      </c:layout>
      <c:lineChart>
        <c:grouping val="standard"/>
        <c:varyColors val="0"/>
        <c:ser>
          <c:idx val="0"/>
          <c:order val="0"/>
          <c:tx>
            <c:strRef>
              <c:f>'3_Month_Volatility_Index'!$N$9</c:f>
              <c:strCache>
                <c:ptCount val="1"/>
                <c:pt idx="0">
                  <c:v>total_retail_volatility_index</c:v>
                </c:pt>
              </c:strCache>
            </c:strRef>
          </c:tx>
          <c:spPr>
            <a:ln w="28575" cap="rnd">
              <a:solidFill>
                <a:schemeClr val="accent5"/>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'3_Month_Volatility_Index'!$N$10:$N$401</c:f>
              <c:numCache>
                <c:formatCode>0.000</c:formatCode>
                <c:ptCount val="392"/>
                <c:pt idx="0">
                  <c:v>0</c:v>
                </c:pt>
                <c:pt idx="1">
                  <c:v>0</c:v>
                </c:pt>
                <c:pt idx="2">
                  <c:v>1.6642816150455029</c:v>
                </c:pt>
                <c:pt idx="3">
                  <c:v>3.2376771299143328</c:v>
                </c:pt>
                <c:pt idx="4">
                  <c:v>2.9651818216858992</c:v>
                </c:pt>
                <c:pt idx="5">
                  <c:v>2.4444554691352618</c:v>
                </c:pt>
                <c:pt idx="6">
                  <c:v>1.4370520857417786</c:v>
                </c:pt>
                <c:pt idx="7">
                  <c:v>1.8302789802467203</c:v>
                </c:pt>
                <c:pt idx="8">
                  <c:v>1.7282524542243189</c:v>
                </c:pt>
                <c:pt idx="9">
                  <c:v>1.0415881047036877</c:v>
                </c:pt>
                <c:pt idx="10">
                  <c:v>0.59681299235819785</c:v>
                </c:pt>
                <c:pt idx="11">
                  <c:v>0.60810143016937046</c:v>
                </c:pt>
                <c:pt idx="12">
                  <c:v>1.8655826257343453</c:v>
                </c:pt>
                <c:pt idx="13">
                  <c:v>2.4261498868846005</c:v>
                </c:pt>
                <c:pt idx="14">
                  <c:v>2.8132045686934553</c:v>
                </c:pt>
                <c:pt idx="15">
                  <c:v>2.1545296519403783</c:v>
                </c:pt>
                <c:pt idx="16">
                  <c:v>2.3241620210421354</c:v>
                </c:pt>
                <c:pt idx="17">
                  <c:v>1.5169409710605926</c:v>
                </c:pt>
                <c:pt idx="18">
                  <c:v>1.4369645727131648</c:v>
                </c:pt>
                <c:pt idx="19">
                  <c:v>1.2112739693684884</c:v>
                </c:pt>
                <c:pt idx="20">
                  <c:v>1.1573156794449824</c:v>
                </c:pt>
                <c:pt idx="21">
                  <c:v>0.67099565101294545</c:v>
                </c:pt>
                <c:pt idx="22">
                  <c:v>0.61115921198994105</c:v>
                </c:pt>
                <c:pt idx="23">
                  <c:v>0.43333507009201133</c:v>
                </c:pt>
                <c:pt idx="24">
                  <c:v>0.23707117391760227</c:v>
                </c:pt>
                <c:pt idx="25">
                  <c:v>1.8725304100645079</c:v>
                </c:pt>
                <c:pt idx="26">
                  <c:v>2.3424183797673983</c:v>
                </c:pt>
                <c:pt idx="27">
                  <c:v>2.2533726240179144</c:v>
                </c:pt>
                <c:pt idx="28">
                  <c:v>1.235049525188717</c:v>
                </c:pt>
                <c:pt idx="29">
                  <c:v>1.2610977896036129</c:v>
                </c:pt>
                <c:pt idx="30">
                  <c:v>1.9691571100335783</c:v>
                </c:pt>
                <c:pt idx="31">
                  <c:v>1.752433957673085</c:v>
                </c:pt>
                <c:pt idx="32">
                  <c:v>1.4307109249024716</c:v>
                </c:pt>
                <c:pt idx="33">
                  <c:v>1.2083005971815932</c:v>
                </c:pt>
                <c:pt idx="34">
                  <c:v>1.6738843153353002</c:v>
                </c:pt>
                <c:pt idx="35">
                  <c:v>1.6486524927242676</c:v>
                </c:pt>
                <c:pt idx="36">
                  <c:v>1.4663145435408984</c:v>
                </c:pt>
                <c:pt idx="37">
                  <c:v>1.5087632745001036</c:v>
                </c:pt>
                <c:pt idx="38">
                  <c:v>1.4720756564430886</c:v>
                </c:pt>
                <c:pt idx="39">
                  <c:v>1.013720660345542</c:v>
                </c:pt>
                <c:pt idx="40">
                  <c:v>0.48203140006076867</c:v>
                </c:pt>
                <c:pt idx="41">
                  <c:v>1.6678670828282929</c:v>
                </c:pt>
                <c:pt idx="42">
                  <c:v>1.605944142621196</c:v>
                </c:pt>
                <c:pt idx="43">
                  <c:v>1.2736253920169458</c:v>
                </c:pt>
                <c:pt idx="44">
                  <c:v>0.99200960545091854</c:v>
                </c:pt>
                <c:pt idx="45">
                  <c:v>1.1143168119236577</c:v>
                </c:pt>
                <c:pt idx="46">
                  <c:v>1.2927072371853772</c:v>
                </c:pt>
                <c:pt idx="47">
                  <c:v>1.1146002301752305</c:v>
                </c:pt>
                <c:pt idx="48">
                  <c:v>1.1658424765268272</c:v>
                </c:pt>
                <c:pt idx="49">
                  <c:v>0.77987680964572337</c:v>
                </c:pt>
                <c:pt idx="50">
                  <c:v>0.43863723569269192</c:v>
                </c:pt>
                <c:pt idx="51">
                  <c:v>2.2131322683497241</c:v>
                </c:pt>
                <c:pt idx="52">
                  <c:v>1.9662016733837218</c:v>
                </c:pt>
                <c:pt idx="53">
                  <c:v>2.2974792622815854</c:v>
                </c:pt>
                <c:pt idx="54">
                  <c:v>1.2862932487241985</c:v>
                </c:pt>
                <c:pt idx="55">
                  <c:v>1.1533647435447192</c:v>
                </c:pt>
                <c:pt idx="56">
                  <c:v>1.0476470872501553</c:v>
                </c:pt>
                <c:pt idx="57">
                  <c:v>0.66353377407271352</c:v>
                </c:pt>
                <c:pt idx="58">
                  <c:v>0.82541182129520874</c:v>
                </c:pt>
                <c:pt idx="59">
                  <c:v>0.88150853685084318</c:v>
                </c:pt>
                <c:pt idx="60">
                  <c:v>0.83348718173006164</c:v>
                </c:pt>
                <c:pt idx="61">
                  <c:v>0.67910993309338241</c:v>
                </c:pt>
                <c:pt idx="62">
                  <c:v>0.53904663954854726</c:v>
                </c:pt>
                <c:pt idx="63">
                  <c:v>1.4650300281727902</c:v>
                </c:pt>
                <c:pt idx="64">
                  <c:v>1.2113628170496047</c:v>
                </c:pt>
                <c:pt idx="65">
                  <c:v>1.1436290982160577</c:v>
                </c:pt>
                <c:pt idx="66">
                  <c:v>1.4746374738384764</c:v>
                </c:pt>
                <c:pt idx="67">
                  <c:v>1.721599531967748</c:v>
                </c:pt>
                <c:pt idx="68">
                  <c:v>1.8611826055151737</c:v>
                </c:pt>
                <c:pt idx="69">
                  <c:v>2.2323278950170145</c:v>
                </c:pt>
                <c:pt idx="70">
                  <c:v>0.937570122040706</c:v>
                </c:pt>
                <c:pt idx="71">
                  <c:v>0.93877466849200053</c:v>
                </c:pt>
                <c:pt idx="72">
                  <c:v>0.89792259223074267</c:v>
                </c:pt>
                <c:pt idx="73">
                  <c:v>1.1564035649521212</c:v>
                </c:pt>
                <c:pt idx="74">
                  <c:v>1.0869212454146464</c:v>
                </c:pt>
                <c:pt idx="75">
                  <c:v>0.65448476973832093</c:v>
                </c:pt>
                <c:pt idx="76">
                  <c:v>0.21589977364286711</c:v>
                </c:pt>
                <c:pt idx="77">
                  <c:v>0.37606189578808624</c:v>
                </c:pt>
                <c:pt idx="78">
                  <c:v>0.3643655539929897</c:v>
                </c:pt>
                <c:pt idx="79">
                  <c:v>0.56778516982306038</c:v>
                </c:pt>
                <c:pt idx="80">
                  <c:v>0.49436315815644699</c:v>
                </c:pt>
                <c:pt idx="81">
                  <c:v>0.97817214440724487</c:v>
                </c:pt>
                <c:pt idx="82">
                  <c:v>1.2284569469856652</c:v>
                </c:pt>
                <c:pt idx="83">
                  <c:v>1.8723697849729981</c:v>
                </c:pt>
                <c:pt idx="84">
                  <c:v>2.4437637840765327</c:v>
                </c:pt>
                <c:pt idx="85">
                  <c:v>2.5344007433152957</c:v>
                </c:pt>
                <c:pt idx="86">
                  <c:v>2.1444875407167601</c:v>
                </c:pt>
                <c:pt idx="87">
                  <c:v>3.3272967408107057</c:v>
                </c:pt>
                <c:pt idx="88">
                  <c:v>2.9172534193392781</c:v>
                </c:pt>
                <c:pt idx="89">
                  <c:v>2.5792155392255238</c:v>
                </c:pt>
                <c:pt idx="90">
                  <c:v>1.4929074995093701</c:v>
                </c:pt>
                <c:pt idx="91">
                  <c:v>1.3635081766882222</c:v>
                </c:pt>
                <c:pt idx="92">
                  <c:v>1.8870367422166301</c:v>
                </c:pt>
                <c:pt idx="93">
                  <c:v>1.275860504654593</c:v>
                </c:pt>
                <c:pt idx="94">
                  <c:v>1.7531046413271008</c:v>
                </c:pt>
                <c:pt idx="95">
                  <c:v>0.44202719496599474</c:v>
                </c:pt>
                <c:pt idx="96">
                  <c:v>2.1223243067687698</c:v>
                </c:pt>
                <c:pt idx="97">
                  <c:v>1.8677163980680374</c:v>
                </c:pt>
                <c:pt idx="98">
                  <c:v>2.4362645333714874</c:v>
                </c:pt>
                <c:pt idx="99">
                  <c:v>2.4440357199433982</c:v>
                </c:pt>
                <c:pt idx="100">
                  <c:v>2.4102789639047564</c:v>
                </c:pt>
                <c:pt idx="101">
                  <c:v>1.9155664803633363</c:v>
                </c:pt>
                <c:pt idx="102">
                  <c:v>0.99764998011103934</c:v>
                </c:pt>
                <c:pt idx="103">
                  <c:v>1.4475126125851765</c:v>
                </c:pt>
                <c:pt idx="104">
                  <c:v>3.0795737498375457</c:v>
                </c:pt>
                <c:pt idx="105">
                  <c:v>8.9210980456333218</c:v>
                </c:pt>
                <c:pt idx="106">
                  <c:v>10.376992573876079</c:v>
                </c:pt>
                <c:pt idx="107">
                  <c:v>9.8620765048483907</c:v>
                </c:pt>
                <c:pt idx="108">
                  <c:v>2.8891453988162183</c:v>
                </c:pt>
                <c:pt idx="109">
                  <c:v>1.8484277606294024</c:v>
                </c:pt>
                <c:pt idx="110">
                  <c:v>0.81137269215143348</c:v>
                </c:pt>
                <c:pt idx="111">
                  <c:v>1.2406178751235692</c:v>
                </c:pt>
                <c:pt idx="112">
                  <c:v>1.7160702355529007</c:v>
                </c:pt>
                <c:pt idx="113">
                  <c:v>1.6946818864324609</c:v>
                </c:pt>
                <c:pt idx="114">
                  <c:v>1.8727775072485631</c:v>
                </c:pt>
                <c:pt idx="115">
                  <c:v>0.78341284597761307</c:v>
                </c:pt>
                <c:pt idx="116">
                  <c:v>2.7745198970523246</c:v>
                </c:pt>
                <c:pt idx="117">
                  <c:v>2.3627291992702504</c:v>
                </c:pt>
                <c:pt idx="118">
                  <c:v>2.1831634513853762</c:v>
                </c:pt>
                <c:pt idx="119">
                  <c:v>0.86060175621604273</c:v>
                </c:pt>
                <c:pt idx="120">
                  <c:v>0.86185244904406388</c:v>
                </c:pt>
                <c:pt idx="121">
                  <c:v>2.3650863583762587</c:v>
                </c:pt>
                <c:pt idx="122">
                  <c:v>2.4177168709909087</c:v>
                </c:pt>
                <c:pt idx="123">
                  <c:v>2.3174321418515134</c:v>
                </c:pt>
                <c:pt idx="124">
                  <c:v>0.99380956056927083</c:v>
                </c:pt>
                <c:pt idx="125">
                  <c:v>1.1724588694284537</c:v>
                </c:pt>
                <c:pt idx="126">
                  <c:v>1.0617812373695961</c:v>
                </c:pt>
                <c:pt idx="127">
                  <c:v>0.47175405884952271</c:v>
                </c:pt>
                <c:pt idx="128">
                  <c:v>1.2718511664614833</c:v>
                </c:pt>
                <c:pt idx="129">
                  <c:v>1.3978020044048227</c:v>
                </c:pt>
                <c:pt idx="130">
                  <c:v>0.65455397186962294</c:v>
                </c:pt>
                <c:pt idx="131">
                  <c:v>0.66850710533373892</c:v>
                </c:pt>
                <c:pt idx="132">
                  <c:v>1.5786186461813186E-2</c:v>
                </c:pt>
                <c:pt idx="133">
                  <c:v>0.21347210375640968</c:v>
                </c:pt>
                <c:pt idx="134">
                  <c:v>1.3296925189195263</c:v>
                </c:pt>
                <c:pt idx="135">
                  <c:v>2.212179131848043</c:v>
                </c:pt>
                <c:pt idx="136">
                  <c:v>2.3052662562106092</c:v>
                </c:pt>
                <c:pt idx="137">
                  <c:v>1.9022712356442968</c:v>
                </c:pt>
                <c:pt idx="138">
                  <c:v>1.7124320573717018</c:v>
                </c:pt>
                <c:pt idx="139">
                  <c:v>1.3086249706564055</c:v>
                </c:pt>
                <c:pt idx="140">
                  <c:v>1.9107084839997441</c:v>
                </c:pt>
                <c:pt idx="141">
                  <c:v>2.0037682072986556</c:v>
                </c:pt>
                <c:pt idx="142">
                  <c:v>1.5772812077047369</c:v>
                </c:pt>
                <c:pt idx="143">
                  <c:v>0.87196847828653412</c:v>
                </c:pt>
                <c:pt idx="144">
                  <c:v>2.1291161824651446</c:v>
                </c:pt>
                <c:pt idx="145">
                  <c:v>2.3625026357264711</c:v>
                </c:pt>
                <c:pt idx="146">
                  <c:v>2.0353149732409181</c:v>
                </c:pt>
                <c:pt idx="147">
                  <c:v>0.88223456550602697</c:v>
                </c:pt>
                <c:pt idx="148">
                  <c:v>1.3053510963496466</c:v>
                </c:pt>
                <c:pt idx="149">
                  <c:v>3.2115872077734617</c:v>
                </c:pt>
                <c:pt idx="150">
                  <c:v>3.2426242976468522</c:v>
                </c:pt>
                <c:pt idx="151">
                  <c:v>3.7148307115372701</c:v>
                </c:pt>
                <c:pt idx="152">
                  <c:v>1.7088649483875415</c:v>
                </c:pt>
                <c:pt idx="153">
                  <c:v>1.3670732877008245</c:v>
                </c:pt>
                <c:pt idx="154">
                  <c:v>0.75487375773452259</c:v>
                </c:pt>
                <c:pt idx="155">
                  <c:v>0.84619880270066816</c:v>
                </c:pt>
                <c:pt idx="156">
                  <c:v>2.5549939868714375</c:v>
                </c:pt>
                <c:pt idx="157">
                  <c:v>3.3568345297216839</c:v>
                </c:pt>
                <c:pt idx="158">
                  <c:v>3.2694082851827231</c:v>
                </c:pt>
                <c:pt idx="159">
                  <c:v>1.2183552990621407</c:v>
                </c:pt>
                <c:pt idx="160">
                  <c:v>0.79532635153943732</c:v>
                </c:pt>
                <c:pt idx="161">
                  <c:v>0.87300560537871297</c:v>
                </c:pt>
                <c:pt idx="162">
                  <c:v>0.80890954039163887</c:v>
                </c:pt>
                <c:pt idx="163">
                  <c:v>0.20461584409577693</c:v>
                </c:pt>
                <c:pt idx="164">
                  <c:v>0.9508607187188628</c:v>
                </c:pt>
                <c:pt idx="165">
                  <c:v>0.85315623192573287</c:v>
                </c:pt>
                <c:pt idx="166">
                  <c:v>0.78487941795952698</c:v>
                </c:pt>
                <c:pt idx="167">
                  <c:v>1.1470508111034796</c:v>
                </c:pt>
                <c:pt idx="168">
                  <c:v>1.224941839884363</c:v>
                </c:pt>
                <c:pt idx="169">
                  <c:v>1.2461530924493875</c:v>
                </c:pt>
                <c:pt idx="170">
                  <c:v>0.85830624620159757</c:v>
                </c:pt>
                <c:pt idx="171">
                  <c:v>0.92080520448886705</c:v>
                </c:pt>
                <c:pt idx="172">
                  <c:v>1.3530613650903338</c:v>
                </c:pt>
                <c:pt idx="173">
                  <c:v>1.8660804275716596</c:v>
                </c:pt>
                <c:pt idx="174">
                  <c:v>1.8125061215288945</c:v>
                </c:pt>
                <c:pt idx="175">
                  <c:v>1.2861847973354918</c:v>
                </c:pt>
                <c:pt idx="176">
                  <c:v>0.1096013843060958</c:v>
                </c:pt>
                <c:pt idx="177">
                  <c:v>0.15572790771889783</c:v>
                </c:pt>
                <c:pt idx="178">
                  <c:v>0.47322097605527152</c:v>
                </c:pt>
                <c:pt idx="179">
                  <c:v>1.9553080481419685</c:v>
                </c:pt>
                <c:pt idx="180">
                  <c:v>1.8551938958399703</c:v>
                </c:pt>
                <c:pt idx="181">
                  <c:v>1.2668559457624491</c:v>
                </c:pt>
                <c:pt idx="182">
                  <c:v>1.1546665193759251</c:v>
                </c:pt>
                <c:pt idx="183">
                  <c:v>1.048805298141043</c:v>
                </c:pt>
                <c:pt idx="184">
                  <c:v>0.92488420860462672</c:v>
                </c:pt>
                <c:pt idx="185">
                  <c:v>0.94648624606262144</c:v>
                </c:pt>
                <c:pt idx="186">
                  <c:v>1.1534084006279588</c:v>
                </c:pt>
                <c:pt idx="187">
                  <c:v>0.87637138299446637</c:v>
                </c:pt>
                <c:pt idx="188">
                  <c:v>1.0491076950704725</c:v>
                </c:pt>
                <c:pt idx="189">
                  <c:v>2.5278285603026251</c:v>
                </c:pt>
                <c:pt idx="190">
                  <c:v>2.2786925367687689</c:v>
                </c:pt>
                <c:pt idx="191">
                  <c:v>1.493560969546446</c:v>
                </c:pt>
                <c:pt idx="192">
                  <c:v>4.9655340247679964</c:v>
                </c:pt>
                <c:pt idx="193">
                  <c:v>3.4090643051285983</c:v>
                </c:pt>
                <c:pt idx="194">
                  <c:v>2.9200589494069362</c:v>
                </c:pt>
                <c:pt idx="195">
                  <c:v>2.0097157173129987</c:v>
                </c:pt>
                <c:pt idx="196">
                  <c:v>2.4803056810725201</c:v>
                </c:pt>
                <c:pt idx="197">
                  <c:v>0.9723227286084809</c:v>
                </c:pt>
                <c:pt idx="198">
                  <c:v>1.0395066609023755</c:v>
                </c:pt>
                <c:pt idx="199">
                  <c:v>1.2804123437668595</c:v>
                </c:pt>
                <c:pt idx="200">
                  <c:v>3.8775142379217722</c:v>
                </c:pt>
                <c:pt idx="201">
                  <c:v>4.0707674049204137</c:v>
                </c:pt>
                <c:pt idx="202">
                  <c:v>3.5465148001687656</c:v>
                </c:pt>
                <c:pt idx="203">
                  <c:v>0.59092549183863374</c:v>
                </c:pt>
                <c:pt idx="204">
                  <c:v>0.62602378390993563</c:v>
                </c:pt>
                <c:pt idx="205">
                  <c:v>0.301839224389301</c:v>
                </c:pt>
                <c:pt idx="206">
                  <c:v>2.0878164139442235</c:v>
                </c:pt>
                <c:pt idx="207">
                  <c:v>1.82148349519732</c:v>
                </c:pt>
                <c:pt idx="208">
                  <c:v>2.6813783370734847</c:v>
                </c:pt>
                <c:pt idx="209">
                  <c:v>1.4951896150207364</c:v>
                </c:pt>
                <c:pt idx="210">
                  <c:v>1.0513492310552122</c:v>
                </c:pt>
                <c:pt idx="211">
                  <c:v>0.50620222606474774</c:v>
                </c:pt>
                <c:pt idx="212">
                  <c:v>0.49464517622208282</c:v>
                </c:pt>
                <c:pt idx="213">
                  <c:v>0.61269489494649332</c:v>
                </c:pt>
                <c:pt idx="214">
                  <c:v>0.27192358441512349</c:v>
                </c:pt>
                <c:pt idx="215">
                  <c:v>0.38999335594242007</c:v>
                </c:pt>
                <c:pt idx="216">
                  <c:v>0.22880763949834657</c:v>
                </c:pt>
                <c:pt idx="217">
                  <c:v>0.16597292553081439</c:v>
                </c:pt>
                <c:pt idx="218">
                  <c:v>0.21313133334307324</c:v>
                </c:pt>
                <c:pt idx="219">
                  <c:v>0.328891690608623</c:v>
                </c:pt>
                <c:pt idx="220">
                  <c:v>0.87767988212000658</c:v>
                </c:pt>
                <c:pt idx="221">
                  <c:v>0.8236475618560769</c:v>
                </c:pt>
                <c:pt idx="222">
                  <c:v>0.90482860188387448</c:v>
                </c:pt>
                <c:pt idx="223">
                  <c:v>0.81512605919885384</c:v>
                </c:pt>
                <c:pt idx="224">
                  <c:v>1.1023891266292236</c:v>
                </c:pt>
                <c:pt idx="225">
                  <c:v>0.88285019893535011</c:v>
                </c:pt>
                <c:pt idx="226">
                  <c:v>0.71538704335788328</c:v>
                </c:pt>
                <c:pt idx="227">
                  <c:v>0.3746256100669042</c:v>
                </c:pt>
                <c:pt idx="228">
                  <c:v>0.71874023475088245</c:v>
                </c:pt>
                <c:pt idx="229">
                  <c:v>0.98570884485721055</c:v>
                </c:pt>
                <c:pt idx="230">
                  <c:v>0.78562769627199203</c:v>
                </c:pt>
                <c:pt idx="231">
                  <c:v>1.45062715803561</c:v>
                </c:pt>
                <c:pt idx="232">
                  <c:v>0.69170084644221963</c:v>
                </c:pt>
                <c:pt idx="233">
                  <c:v>0.63717300860975701</c:v>
                </c:pt>
                <c:pt idx="234">
                  <c:v>1.1877305897630903</c:v>
                </c:pt>
                <c:pt idx="235">
                  <c:v>1.8972576300200106</c:v>
                </c:pt>
                <c:pt idx="236">
                  <c:v>0.69000978252506928</c:v>
                </c:pt>
                <c:pt idx="237">
                  <c:v>1.1533574222241374</c:v>
                </c:pt>
                <c:pt idx="238">
                  <c:v>0.76832686970622155</c:v>
                </c:pt>
                <c:pt idx="239">
                  <c:v>0.53999994116976446</c:v>
                </c:pt>
                <c:pt idx="240">
                  <c:v>0.4297004155905656</c:v>
                </c:pt>
                <c:pt idx="241">
                  <c:v>0.71947146729460065</c:v>
                </c:pt>
                <c:pt idx="242">
                  <c:v>1.7554551753354901</c:v>
                </c:pt>
                <c:pt idx="243">
                  <c:v>1.7970327796909902</c:v>
                </c:pt>
                <c:pt idx="244">
                  <c:v>1.2392780196527367</c:v>
                </c:pt>
                <c:pt idx="245">
                  <c:v>0.99727389163744573</c:v>
                </c:pt>
                <c:pt idx="246">
                  <c:v>0.2903179716744918</c:v>
                </c:pt>
                <c:pt idx="247">
                  <c:v>0.63693322758218673</c:v>
                </c:pt>
                <c:pt idx="248">
                  <c:v>0.64449740334334571</c:v>
                </c:pt>
                <c:pt idx="249">
                  <c:v>0.41496001587877673</c:v>
                </c:pt>
                <c:pt idx="250">
                  <c:v>0.2279614481208305</c:v>
                </c:pt>
                <c:pt idx="251">
                  <c:v>0.24684843223097983</c:v>
                </c:pt>
                <c:pt idx="252">
                  <c:v>1.2398342604237913</c:v>
                </c:pt>
                <c:pt idx="253">
                  <c:v>1.8247333927432265</c:v>
                </c:pt>
                <c:pt idx="254">
                  <c:v>1.9908203055223361</c:v>
                </c:pt>
                <c:pt idx="255">
                  <c:v>0.21467028351438242</c:v>
                </c:pt>
                <c:pt idx="256">
                  <c:v>0.9015496245274367</c:v>
                </c:pt>
                <c:pt idx="257">
                  <c:v>0.83498581537110128</c:v>
                </c:pt>
                <c:pt idx="258">
                  <c:v>7.5562419785722618E-2</c:v>
                </c:pt>
                <c:pt idx="259">
                  <c:v>0.5692633599076774</c:v>
                </c:pt>
                <c:pt idx="260">
                  <c:v>0.92427853248354463</c:v>
                </c:pt>
                <c:pt idx="261">
                  <c:v>0.93449771276686477</c:v>
                </c:pt>
                <c:pt idx="262">
                  <c:v>0.63414858493973081</c:v>
                </c:pt>
                <c:pt idx="263">
                  <c:v>1.0552300197886864</c:v>
                </c:pt>
                <c:pt idx="264">
                  <c:v>0.89016423668538192</c:v>
                </c:pt>
                <c:pt idx="265">
                  <c:v>0.38797031289628303</c:v>
                </c:pt>
                <c:pt idx="266">
                  <c:v>1.9154835624136215</c:v>
                </c:pt>
                <c:pt idx="267">
                  <c:v>1.6344698819840482</c:v>
                </c:pt>
                <c:pt idx="268">
                  <c:v>1.1814685615143947</c:v>
                </c:pt>
                <c:pt idx="269">
                  <c:v>0.70424631099918222</c:v>
                </c:pt>
                <c:pt idx="270">
                  <c:v>0.84841024839934664</c:v>
                </c:pt>
                <c:pt idx="271">
                  <c:v>0.92807752048242265</c:v>
                </c:pt>
                <c:pt idx="272">
                  <c:v>1.2247480866274132</c:v>
                </c:pt>
                <c:pt idx="273">
                  <c:v>0.37791020134785119</c:v>
                </c:pt>
                <c:pt idx="274">
                  <c:v>0.75413334508575158</c:v>
                </c:pt>
                <c:pt idx="275">
                  <c:v>0.67274454898791558</c:v>
                </c:pt>
                <c:pt idx="276">
                  <c:v>1.0178576665546384</c:v>
                </c:pt>
                <c:pt idx="277">
                  <c:v>1.3039941910623454</c:v>
                </c:pt>
                <c:pt idx="278">
                  <c:v>1.3286782103230146</c:v>
                </c:pt>
                <c:pt idx="279">
                  <c:v>1.0197760905223459</c:v>
                </c:pt>
                <c:pt idx="280">
                  <c:v>0.74416458028396215</c:v>
                </c:pt>
                <c:pt idx="281">
                  <c:v>0.70570879262030162</c:v>
                </c:pt>
                <c:pt idx="282">
                  <c:v>1.0469389596463803</c:v>
                </c:pt>
                <c:pt idx="283">
                  <c:v>1.1226574407778744</c:v>
                </c:pt>
                <c:pt idx="284">
                  <c:v>0.74516715162921876</c:v>
                </c:pt>
                <c:pt idx="285">
                  <c:v>0.60890064315941861</c:v>
                </c:pt>
                <c:pt idx="286">
                  <c:v>0.62607862159462724</c:v>
                </c:pt>
                <c:pt idx="287">
                  <c:v>1.1282542195352505</c:v>
                </c:pt>
                <c:pt idx="288">
                  <c:v>1.163774716596947</c:v>
                </c:pt>
                <c:pt idx="289">
                  <c:v>1.2018154964382657</c:v>
                </c:pt>
                <c:pt idx="290">
                  <c:v>1.2149273753883634</c:v>
                </c:pt>
                <c:pt idx="291">
                  <c:v>0.44171509588936458</c:v>
                </c:pt>
                <c:pt idx="292">
                  <c:v>0.78233694066551307</c:v>
                </c:pt>
                <c:pt idx="293">
                  <c:v>0.99892823302076927</c:v>
                </c:pt>
                <c:pt idx="294">
                  <c:v>0.92952974876418193</c:v>
                </c:pt>
                <c:pt idx="295">
                  <c:v>0.46297361112066387</c:v>
                </c:pt>
                <c:pt idx="296">
                  <c:v>2.0285355596756971</c:v>
                </c:pt>
                <c:pt idx="297">
                  <c:v>1.9775633443447871</c:v>
                </c:pt>
                <c:pt idx="298">
                  <c:v>1.7640954371353494</c:v>
                </c:pt>
                <c:pt idx="299">
                  <c:v>0.82471451132488582</c:v>
                </c:pt>
                <c:pt idx="300">
                  <c:v>1.3188397158143654</c:v>
                </c:pt>
                <c:pt idx="301">
                  <c:v>1.011899901883492</c:v>
                </c:pt>
                <c:pt idx="302">
                  <c:v>0.87482609885575768</c:v>
                </c:pt>
                <c:pt idx="303">
                  <c:v>0.5399015383552157</c:v>
                </c:pt>
                <c:pt idx="304">
                  <c:v>1.6266067715838424</c:v>
                </c:pt>
                <c:pt idx="305">
                  <c:v>1.8415664177899593</c:v>
                </c:pt>
                <c:pt idx="306">
                  <c:v>1.7302822664935049</c:v>
                </c:pt>
                <c:pt idx="307">
                  <c:v>0.83572163068324568</c:v>
                </c:pt>
                <c:pt idx="308">
                  <c:v>0.87026498659176665</c:v>
                </c:pt>
                <c:pt idx="309">
                  <c:v>1.249806993004652</c:v>
                </c:pt>
                <c:pt idx="310">
                  <c:v>1.2402693263194005</c:v>
                </c:pt>
                <c:pt idx="311">
                  <c:v>2.7793459774423237</c:v>
                </c:pt>
                <c:pt idx="312">
                  <c:v>2.3811688949502114</c:v>
                </c:pt>
                <c:pt idx="313">
                  <c:v>2.2594964455200568</c:v>
                </c:pt>
                <c:pt idx="314">
                  <c:v>1.2855358670484518</c:v>
                </c:pt>
                <c:pt idx="315">
                  <c:v>1.4362393842199657</c:v>
                </c:pt>
                <c:pt idx="316">
                  <c:v>1.3778192639765712</c:v>
                </c:pt>
                <c:pt idx="317">
                  <c:v>1.0457651760622395</c:v>
                </c:pt>
                <c:pt idx="318">
                  <c:v>0.87995458095461399</c:v>
                </c:pt>
                <c:pt idx="319">
                  <c:v>0.63400461543424402</c:v>
                </c:pt>
                <c:pt idx="320">
                  <c:v>1.3852306332460207</c:v>
                </c:pt>
                <c:pt idx="321">
                  <c:v>1.1904866423663465</c:v>
                </c:pt>
                <c:pt idx="322">
                  <c:v>1.2032872422795333</c:v>
                </c:pt>
                <c:pt idx="323">
                  <c:v>0.41332457823339885</c:v>
                </c:pt>
                <c:pt idx="324">
                  <c:v>0.74403297134849478</c:v>
                </c:pt>
                <c:pt idx="325">
                  <c:v>0.41306672630131064</c:v>
                </c:pt>
                <c:pt idx="326">
                  <c:v>9.2241653850423599</c:v>
                </c:pt>
                <c:pt idx="327">
                  <c:v>12.84565230174919</c:v>
                </c:pt>
                <c:pt idx="328">
                  <c:v>31.911777996714381</c:v>
                </c:pt>
                <c:pt idx="329">
                  <c:v>30.237926411471435</c:v>
                </c:pt>
                <c:pt idx="330">
                  <c:v>15.752427539127249</c:v>
                </c:pt>
                <c:pt idx="331">
                  <c:v>7.2054167276077079</c:v>
                </c:pt>
                <c:pt idx="332">
                  <c:v>1.0282234517716891</c:v>
                </c:pt>
                <c:pt idx="333">
                  <c:v>2.1099170024605347</c:v>
                </c:pt>
                <c:pt idx="334">
                  <c:v>2.7616530146645979</c:v>
                </c:pt>
                <c:pt idx="335">
                  <c:v>1.6451483042189974</c:v>
                </c:pt>
                <c:pt idx="336">
                  <c:v>4.2675810943445951</c:v>
                </c:pt>
                <c:pt idx="337">
                  <c:v>5.6446159503276414</c:v>
                </c:pt>
                <c:pt idx="338">
                  <c:v>11.746464061659738</c:v>
                </c:pt>
                <c:pt idx="339">
                  <c:v>12.189204813294298</c:v>
                </c:pt>
                <c:pt idx="340">
                  <c:v>10.886712621840648</c:v>
                </c:pt>
                <c:pt idx="341">
                  <c:v>1.6381561260996289</c:v>
                </c:pt>
                <c:pt idx="342">
                  <c:v>2.4510335695695455</c:v>
                </c:pt>
                <c:pt idx="343">
                  <c:v>2.5931601766957764</c:v>
                </c:pt>
                <c:pt idx="344">
                  <c:v>2.3459181300757215</c:v>
                </c:pt>
                <c:pt idx="345">
                  <c:v>0.82542907785731101</c:v>
                </c:pt>
                <c:pt idx="346">
                  <c:v>0.68618447028532992</c:v>
                </c:pt>
                <c:pt idx="347">
                  <c:v>2.0998671701502194</c:v>
                </c:pt>
                <c:pt idx="348">
                  <c:v>2.3897938212406236</c:v>
                </c:pt>
                <c:pt idx="349">
                  <c:v>2.395165992865401</c:v>
                </c:pt>
                <c:pt idx="350">
                  <c:v>0.92812203804176496</c:v>
                </c:pt>
                <c:pt idx="351">
                  <c:v>0.87420493572493252</c:v>
                </c:pt>
                <c:pt idx="352">
                  <c:v>1.8797290864423595</c:v>
                </c:pt>
                <c:pt idx="353">
                  <c:v>1.3156775476536289</c:v>
                </c:pt>
                <c:pt idx="354">
                  <c:v>1.7043097678608636</c:v>
                </c:pt>
                <c:pt idx="355">
                  <c:v>1.8192262761139057</c:v>
                </c:pt>
                <c:pt idx="356">
                  <c:v>1.4056896669088044</c:v>
                </c:pt>
                <c:pt idx="357">
                  <c:v>1.1566846191841462</c:v>
                </c:pt>
                <c:pt idx="358">
                  <c:v>2.1221334820429627</c:v>
                </c:pt>
                <c:pt idx="359">
                  <c:v>2.3485462850479295</c:v>
                </c:pt>
                <c:pt idx="360">
                  <c:v>5.7418320307166839</c:v>
                </c:pt>
                <c:pt idx="361">
                  <c:v>5.6438245655546098</c:v>
                </c:pt>
                <c:pt idx="362">
                  <c:v>5.5874455411127713</c:v>
                </c:pt>
                <c:pt idx="363">
                  <c:v>1.9740027779989584</c:v>
                </c:pt>
                <c:pt idx="364">
                  <c:v>1.7651239673134882</c:v>
                </c:pt>
                <c:pt idx="365">
                  <c:v>0.32932129116621417</c:v>
                </c:pt>
                <c:pt idx="366">
                  <c:v>0.30594831281700202</c:v>
                </c:pt>
                <c:pt idx="367">
                  <c:v>0.6576701049304422</c:v>
                </c:pt>
                <c:pt idx="368">
                  <c:v>0.66235335749432422</c:v>
                </c:pt>
                <c:pt idx="369">
                  <c:v>1.3188802077519037</c:v>
                </c:pt>
                <c:pt idx="370">
                  <c:v>1.0385793918652859</c:v>
                </c:pt>
                <c:pt idx="371">
                  <c:v>0.53988998306291058</c:v>
                </c:pt>
                <c:pt idx="372">
                  <c:v>0.90126608118482709</c:v>
                </c:pt>
                <c:pt idx="373">
                  <c:v>1.3875161562474161</c:v>
                </c:pt>
                <c:pt idx="374">
                  <c:v>1.4344996391146267</c:v>
                </c:pt>
                <c:pt idx="375">
                  <c:v>0.62935706793505752</c:v>
                </c:pt>
                <c:pt idx="376">
                  <c:v>0.66803613486295799</c:v>
                </c:pt>
                <c:pt idx="377">
                  <c:v>0.79244547778919305</c:v>
                </c:pt>
                <c:pt idx="378">
                  <c:v>0.91143172867108357</c:v>
                </c:pt>
                <c:pt idx="379">
                  <c:v>1.0970124476952661</c:v>
                </c:pt>
                <c:pt idx="380">
                  <c:v>1.146755678074066</c:v>
                </c:pt>
                <c:pt idx="381">
                  <c:v>1.0199800064404747</c:v>
                </c:pt>
                <c:pt idx="382">
                  <c:v>0.2103061183756266</c:v>
                </c:pt>
                <c:pt idx="383">
                  <c:v>0.13431644615278715</c:v>
                </c:pt>
                <c:pt idx="384">
                  <c:v>1.6025350520715735</c:v>
                </c:pt>
                <c:pt idx="385">
                  <c:v>1.4458276401007348</c:v>
                </c:pt>
                <c:pt idx="386">
                  <c:v>2.1191139803799905</c:v>
                </c:pt>
                <c:pt idx="387">
                  <c:v>1.584585219901558</c:v>
                </c:pt>
                <c:pt idx="388">
                  <c:v>2.0885068516776881</c:v>
                </c:pt>
                <c:pt idx="389">
                  <c:v>1.5595644698359648</c:v>
                </c:pt>
                <c:pt idx="390">
                  <c:v>1.6330357168293317</c:v>
                </c:pt>
                <c:pt idx="391">
                  <c:v>0.35577254211535242</c:v>
                </c:pt>
              </c:numCache>
            </c:numRef>
          </c:val>
          <c:smooth val="0"/>
          <c:extLst>
            <c:ext xmlns:c16="http://schemas.microsoft.com/office/drawing/2014/chart" uri="{C3380CC4-5D6E-409C-BE32-E72D297353CC}">
              <c16:uniqueId val="{00000000-C6D6-4B89-BE87-7E35D3FF9F38}"/>
            </c:ext>
          </c:extLst>
        </c:ser>
        <c:ser>
          <c:idx val="1"/>
          <c:order val="1"/>
          <c:tx>
            <c:strRef>
              <c:f>'3_Month_Volatility_Index'!$R$9</c:f>
              <c:strCache>
                <c:ptCount val="1"/>
                <c:pt idx="0">
                  <c:v>clothing_volatility_index</c:v>
                </c:pt>
              </c:strCache>
            </c:strRef>
          </c:tx>
          <c:spPr>
            <a:ln w="28575" cap="rnd">
              <a:solidFill>
                <a:schemeClr val="accent2"/>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'3_Month_Volatility_Index'!$R$10:$R$401</c:f>
              <c:numCache>
                <c:formatCode>0.000</c:formatCode>
                <c:ptCount val="392"/>
                <c:pt idx="0">
                  <c:v>0</c:v>
                </c:pt>
                <c:pt idx="1">
                  <c:v>0</c:v>
                </c:pt>
                <c:pt idx="2">
                  <c:v>2.7770365007429989</c:v>
                </c:pt>
                <c:pt idx="3">
                  <c:v>3.4203084694786861</c:v>
                </c:pt>
                <c:pt idx="4">
                  <c:v>2.7804422718220367</c:v>
                </c:pt>
                <c:pt idx="5">
                  <c:v>1.8329358009904515</c:v>
                </c:pt>
                <c:pt idx="6">
                  <c:v>0.91142505742359348</c:v>
                </c:pt>
                <c:pt idx="7">
                  <c:v>1.5716356331559849</c:v>
                </c:pt>
                <c:pt idx="8">
                  <c:v>1.7076522406815251</c:v>
                </c:pt>
                <c:pt idx="9">
                  <c:v>1.4264400594222708</c:v>
                </c:pt>
                <c:pt idx="10">
                  <c:v>1.0251330111960524</c:v>
                </c:pt>
                <c:pt idx="11">
                  <c:v>0.54267479484843373</c:v>
                </c:pt>
                <c:pt idx="12">
                  <c:v>0.29861800425023555</c:v>
                </c:pt>
                <c:pt idx="13">
                  <c:v>0.72896128656922154</c:v>
                </c:pt>
                <c:pt idx="14">
                  <c:v>0.92549287544546921</c:v>
                </c:pt>
                <c:pt idx="15">
                  <c:v>1.9444601159896533</c:v>
                </c:pt>
                <c:pt idx="16">
                  <c:v>1.7659768905056878</c:v>
                </c:pt>
                <c:pt idx="17">
                  <c:v>1.8832850817562932</c:v>
                </c:pt>
                <c:pt idx="18">
                  <c:v>1.1992313337659035</c:v>
                </c:pt>
                <c:pt idx="19">
                  <c:v>0.62657157758830551</c:v>
                </c:pt>
                <c:pt idx="20">
                  <c:v>1.1502848830661905</c:v>
                </c:pt>
                <c:pt idx="21">
                  <c:v>1.6604127636992239</c:v>
                </c:pt>
                <c:pt idx="22">
                  <c:v>1.7186381551494281</c:v>
                </c:pt>
                <c:pt idx="23">
                  <c:v>1.380869660696777</c:v>
                </c:pt>
                <c:pt idx="24">
                  <c:v>0.3384740796053648</c:v>
                </c:pt>
                <c:pt idx="25">
                  <c:v>1.1308038023558606</c:v>
                </c:pt>
                <c:pt idx="26">
                  <c:v>1.9105058802225656</c:v>
                </c:pt>
                <c:pt idx="27">
                  <c:v>1.9210333500669923</c:v>
                </c:pt>
                <c:pt idx="28">
                  <c:v>1.2426780715793695</c:v>
                </c:pt>
                <c:pt idx="29">
                  <c:v>0.93362354066293718</c:v>
                </c:pt>
                <c:pt idx="30">
                  <c:v>1.0819991781691796</c:v>
                </c:pt>
                <c:pt idx="31">
                  <c:v>0.49026645022285509</c:v>
                </c:pt>
                <c:pt idx="32">
                  <c:v>2.1485287195423588</c:v>
                </c:pt>
                <c:pt idx="33">
                  <c:v>2.8248282536420986</c:v>
                </c:pt>
                <c:pt idx="34">
                  <c:v>3.2763165006004509</c:v>
                </c:pt>
                <c:pt idx="35">
                  <c:v>2.9674880791372455</c:v>
                </c:pt>
                <c:pt idx="36">
                  <c:v>2.2529342856197139</c:v>
                </c:pt>
                <c:pt idx="37">
                  <c:v>1.4671103530235345</c:v>
                </c:pt>
                <c:pt idx="38">
                  <c:v>1.1756895233861884</c:v>
                </c:pt>
                <c:pt idx="39">
                  <c:v>1.0307961870920201</c:v>
                </c:pt>
                <c:pt idx="40">
                  <c:v>0.61665205036509407</c:v>
                </c:pt>
                <c:pt idx="41">
                  <c:v>1.3619745401370569</c:v>
                </c:pt>
                <c:pt idx="42">
                  <c:v>1.3552389848095221</c:v>
                </c:pt>
                <c:pt idx="43">
                  <c:v>1.1482937124764054</c:v>
                </c:pt>
                <c:pt idx="44">
                  <c:v>0.52290364673414891</c:v>
                </c:pt>
                <c:pt idx="45">
                  <c:v>0.67335368741536605</c:v>
                </c:pt>
                <c:pt idx="46">
                  <c:v>1.1454669300331342</c:v>
                </c:pt>
                <c:pt idx="47">
                  <c:v>0.74828611382543853</c:v>
                </c:pt>
                <c:pt idx="48">
                  <c:v>1.1593900262953489</c:v>
                </c:pt>
                <c:pt idx="49">
                  <c:v>0.83079393656763301</c:v>
                </c:pt>
                <c:pt idx="50">
                  <c:v>1.0793348466953541</c:v>
                </c:pt>
                <c:pt idx="51">
                  <c:v>3.0361476444198146</c:v>
                </c:pt>
                <c:pt idx="52">
                  <c:v>3.8356290727220834</c:v>
                </c:pt>
                <c:pt idx="53">
                  <c:v>3.8464777906687364</c:v>
                </c:pt>
                <c:pt idx="54">
                  <c:v>1.1493234596126651</c:v>
                </c:pt>
                <c:pt idx="55">
                  <c:v>0.58724908546965038</c:v>
                </c:pt>
                <c:pt idx="56">
                  <c:v>0.61672453004497685</c:v>
                </c:pt>
                <c:pt idx="57">
                  <c:v>0.64193668202078313</c:v>
                </c:pt>
                <c:pt idx="58">
                  <c:v>0.57102086493571469</c:v>
                </c:pt>
                <c:pt idx="59">
                  <c:v>0.77398271124882445</c:v>
                </c:pt>
                <c:pt idx="60">
                  <c:v>0.7787664380449445</c:v>
                </c:pt>
                <c:pt idx="61">
                  <c:v>0.57377150826908041</c:v>
                </c:pt>
                <c:pt idx="62">
                  <c:v>0.72417578999852472</c:v>
                </c:pt>
                <c:pt idx="63">
                  <c:v>1.7837364613851563</c:v>
                </c:pt>
                <c:pt idx="64">
                  <c:v>2.1059561278316683</c:v>
                </c:pt>
                <c:pt idx="65">
                  <c:v>1.8765806101844522</c:v>
                </c:pt>
                <c:pt idx="66">
                  <c:v>1.3280214813088786</c:v>
                </c:pt>
                <c:pt idx="67">
                  <c:v>1.132343568106561</c:v>
                </c:pt>
                <c:pt idx="68">
                  <c:v>1.7135920447896646</c:v>
                </c:pt>
                <c:pt idx="69">
                  <c:v>2.3542038535254508</c:v>
                </c:pt>
                <c:pt idx="70">
                  <c:v>2.3352696158788024</c:v>
                </c:pt>
                <c:pt idx="71">
                  <c:v>1.4933063258749468</c:v>
                </c:pt>
                <c:pt idx="72">
                  <c:v>0.94701730400242656</c:v>
                </c:pt>
                <c:pt idx="73">
                  <c:v>0.80048588121801734</c:v>
                </c:pt>
                <c:pt idx="74">
                  <c:v>0.4499757821098383</c:v>
                </c:pt>
                <c:pt idx="75">
                  <c:v>0.42540781632789737</c:v>
                </c:pt>
                <c:pt idx="76">
                  <c:v>0.73270188870766129</c:v>
                </c:pt>
                <c:pt idx="77">
                  <c:v>0.97136540306437558</c:v>
                </c:pt>
                <c:pt idx="78">
                  <c:v>0.99961767877533003</c:v>
                </c:pt>
                <c:pt idx="79">
                  <c:v>0.42597348612601138</c:v>
                </c:pt>
                <c:pt idx="80">
                  <c:v>0.36590243304724868</c:v>
                </c:pt>
                <c:pt idx="81">
                  <c:v>0.56352359985968814</c:v>
                </c:pt>
                <c:pt idx="82">
                  <c:v>0.50830089277822077</c:v>
                </c:pt>
                <c:pt idx="83">
                  <c:v>0.96363649519815897</c:v>
                </c:pt>
                <c:pt idx="84">
                  <c:v>1.6316499590356497</c:v>
                </c:pt>
                <c:pt idx="85">
                  <c:v>1.7635367198695284</c:v>
                </c:pt>
                <c:pt idx="86">
                  <c:v>1.9414216982005135</c:v>
                </c:pt>
                <c:pt idx="87">
                  <c:v>1.0923884734539124</c:v>
                </c:pt>
                <c:pt idx="88">
                  <c:v>1.1152837349737754</c:v>
                </c:pt>
                <c:pt idx="89">
                  <c:v>0.94054675466246895</c:v>
                </c:pt>
                <c:pt idx="90">
                  <c:v>1.1739648295023071</c:v>
                </c:pt>
                <c:pt idx="91">
                  <c:v>1.4850534148539238</c:v>
                </c:pt>
                <c:pt idx="92">
                  <c:v>1.8199620519904112</c:v>
                </c:pt>
                <c:pt idx="93">
                  <c:v>2.2155303766260976</c:v>
                </c:pt>
                <c:pt idx="94">
                  <c:v>2.0705728486192316</c:v>
                </c:pt>
                <c:pt idx="95">
                  <c:v>1.2908689559715103</c:v>
                </c:pt>
                <c:pt idx="96">
                  <c:v>0.94469803801172736</c:v>
                </c:pt>
                <c:pt idx="97">
                  <c:v>0.78133714460679515</c:v>
                </c:pt>
                <c:pt idx="98">
                  <c:v>1.5844468932043063</c:v>
                </c:pt>
                <c:pt idx="99">
                  <c:v>2.7559869924044427</c:v>
                </c:pt>
                <c:pt idx="100">
                  <c:v>3.0982894081316634</c:v>
                </c:pt>
                <c:pt idx="101">
                  <c:v>2.635392987376505</c:v>
                </c:pt>
                <c:pt idx="102">
                  <c:v>1.4448898150813685</c:v>
                </c:pt>
                <c:pt idx="103">
                  <c:v>1.0508590471166728</c:v>
                </c:pt>
                <c:pt idx="104">
                  <c:v>3.6944407191871584</c:v>
                </c:pt>
                <c:pt idx="105">
                  <c:v>4.5672497884160297</c:v>
                </c:pt>
                <c:pt idx="106">
                  <c:v>4.3547101401496606</c:v>
                </c:pt>
                <c:pt idx="107">
                  <c:v>1.7520584652043938</c:v>
                </c:pt>
                <c:pt idx="108">
                  <c:v>0.46281987072391045</c:v>
                </c:pt>
                <c:pt idx="109">
                  <c:v>0.60677119049781969</c:v>
                </c:pt>
                <c:pt idx="110">
                  <c:v>0.5786359582828372</c:v>
                </c:pt>
                <c:pt idx="111">
                  <c:v>1.1174817852121397</c:v>
                </c:pt>
                <c:pt idx="112">
                  <c:v>0.79207488931383707</c:v>
                </c:pt>
                <c:pt idx="113">
                  <c:v>0.65395125615872673</c:v>
                </c:pt>
                <c:pt idx="114">
                  <c:v>0.41314892032408257</c:v>
                </c:pt>
                <c:pt idx="115">
                  <c:v>0.75552676218201187</c:v>
                </c:pt>
                <c:pt idx="116">
                  <c:v>1.321230989729101</c:v>
                </c:pt>
                <c:pt idx="117">
                  <c:v>2.0985497797653236</c:v>
                </c:pt>
                <c:pt idx="118">
                  <c:v>2.1032690978424258</c:v>
                </c:pt>
                <c:pt idx="119">
                  <c:v>1.3522786029841678</c:v>
                </c:pt>
                <c:pt idx="120">
                  <c:v>0.60622353630322268</c:v>
                </c:pt>
                <c:pt idx="121">
                  <c:v>1.691852137215611</c:v>
                </c:pt>
                <c:pt idx="122">
                  <c:v>1.9055971891500005</c:v>
                </c:pt>
                <c:pt idx="123">
                  <c:v>1.9474282127461959</c:v>
                </c:pt>
                <c:pt idx="124">
                  <c:v>0.61654392506651501</c:v>
                </c:pt>
                <c:pt idx="125">
                  <c:v>0.62933821084246289</c:v>
                </c:pt>
                <c:pt idx="126">
                  <c:v>0.25141195566598157</c:v>
                </c:pt>
                <c:pt idx="127">
                  <c:v>0.62989815196687871</c:v>
                </c:pt>
                <c:pt idx="128">
                  <c:v>0.38766169667640954</c:v>
                </c:pt>
                <c:pt idx="129">
                  <c:v>0.42271920647899164</c:v>
                </c:pt>
                <c:pt idx="130">
                  <c:v>0.73566607294687236</c:v>
                </c:pt>
                <c:pt idx="131">
                  <c:v>0.75921837442138407</c:v>
                </c:pt>
                <c:pt idx="132">
                  <c:v>0.29091840724910467</c:v>
                </c:pt>
                <c:pt idx="133">
                  <c:v>0.13055225914614868</c:v>
                </c:pt>
                <c:pt idx="134">
                  <c:v>0.33589063126704305</c:v>
                </c:pt>
                <c:pt idx="135">
                  <c:v>1.1664290294535642</c:v>
                </c:pt>
                <c:pt idx="136">
                  <c:v>1.1066454251791555</c:v>
                </c:pt>
                <c:pt idx="137">
                  <c:v>0.8231715131371119</c:v>
                </c:pt>
                <c:pt idx="138">
                  <c:v>1.0970944933013131</c:v>
                </c:pt>
                <c:pt idx="139">
                  <c:v>1.074346282497435</c:v>
                </c:pt>
                <c:pt idx="140">
                  <c:v>0.76289928852886491</c:v>
                </c:pt>
                <c:pt idx="141">
                  <c:v>0.76514850931646716</c:v>
                </c:pt>
                <c:pt idx="142">
                  <c:v>0.48540598127727008</c:v>
                </c:pt>
                <c:pt idx="143">
                  <c:v>0.39931643992091603</c:v>
                </c:pt>
                <c:pt idx="144">
                  <c:v>0.55438176255825344</c:v>
                </c:pt>
                <c:pt idx="145">
                  <c:v>1.4403571247313827</c:v>
                </c:pt>
                <c:pt idx="146">
                  <c:v>2.2549715071378866</c:v>
                </c:pt>
                <c:pt idx="147">
                  <c:v>2.3965298110068516</c:v>
                </c:pt>
                <c:pt idx="148">
                  <c:v>1.9370032645007822</c:v>
                </c:pt>
                <c:pt idx="149">
                  <c:v>1.5003723914717906</c:v>
                </c:pt>
                <c:pt idx="150">
                  <c:v>1.7372924294762373</c:v>
                </c:pt>
                <c:pt idx="151">
                  <c:v>1.8239064603831556</c:v>
                </c:pt>
                <c:pt idx="152">
                  <c:v>1.645983037602049</c:v>
                </c:pt>
                <c:pt idx="153">
                  <c:v>2.4012378415459428</c:v>
                </c:pt>
                <c:pt idx="154">
                  <c:v>2.4861566011419605</c:v>
                </c:pt>
                <c:pt idx="155">
                  <c:v>1.8946897393924209</c:v>
                </c:pt>
                <c:pt idx="156">
                  <c:v>0.38372138364617775</c:v>
                </c:pt>
                <c:pt idx="157">
                  <c:v>5.2790145597510878E-2</c:v>
                </c:pt>
                <c:pt idx="158">
                  <c:v>0.3434085131929745</c:v>
                </c:pt>
                <c:pt idx="159">
                  <c:v>0.65045006312833886</c:v>
                </c:pt>
                <c:pt idx="160">
                  <c:v>0.88582237437902533</c:v>
                </c:pt>
                <c:pt idx="161">
                  <c:v>0.93536501121592286</c:v>
                </c:pt>
                <c:pt idx="162">
                  <c:v>0.76715956543869668</c:v>
                </c:pt>
                <c:pt idx="163">
                  <c:v>0.7980333689713045</c:v>
                </c:pt>
                <c:pt idx="164">
                  <c:v>1.9304136997305494</c:v>
                </c:pt>
                <c:pt idx="165">
                  <c:v>2.1629702770094945</c:v>
                </c:pt>
                <c:pt idx="166">
                  <c:v>2.1943999843352189</c:v>
                </c:pt>
                <c:pt idx="167">
                  <c:v>1.8882493501687434</c:v>
                </c:pt>
                <c:pt idx="168">
                  <c:v>1.7218080798734021</c:v>
                </c:pt>
                <c:pt idx="169">
                  <c:v>2.0403016176483053</c:v>
                </c:pt>
                <c:pt idx="170">
                  <c:v>1.8045039552679316</c:v>
                </c:pt>
                <c:pt idx="171">
                  <c:v>2.1014412065248593</c:v>
                </c:pt>
                <c:pt idx="172">
                  <c:v>1.9112154506599166</c:v>
                </c:pt>
                <c:pt idx="173">
                  <c:v>1.3479840800367244</c:v>
                </c:pt>
                <c:pt idx="174">
                  <c:v>0.70701202110269734</c:v>
                </c:pt>
                <c:pt idx="175">
                  <c:v>0.31131678078978009</c:v>
                </c:pt>
                <c:pt idx="176">
                  <c:v>0.37308363541993034</c:v>
                </c:pt>
                <c:pt idx="177">
                  <c:v>0.37099348198959103</c:v>
                </c:pt>
                <c:pt idx="178">
                  <c:v>0.86085857056515813</c:v>
                </c:pt>
                <c:pt idx="179">
                  <c:v>0.93036816147856816</c:v>
                </c:pt>
                <c:pt idx="180">
                  <c:v>0.96755236062780692</c:v>
                </c:pt>
                <c:pt idx="181">
                  <c:v>0.37479765577250623</c:v>
                </c:pt>
                <c:pt idx="182">
                  <c:v>0.71266974083244672</c:v>
                </c:pt>
                <c:pt idx="183">
                  <c:v>0.71272056813861895</c:v>
                </c:pt>
                <c:pt idx="184">
                  <c:v>0.87651452553264009</c:v>
                </c:pt>
                <c:pt idx="185">
                  <c:v>0.88428405396184795</c:v>
                </c:pt>
                <c:pt idx="186">
                  <c:v>1.0334381049182944</c:v>
                </c:pt>
                <c:pt idx="187">
                  <c:v>0.48186418761336014</c:v>
                </c:pt>
                <c:pt idx="188">
                  <c:v>2.27918547563845</c:v>
                </c:pt>
                <c:pt idx="189">
                  <c:v>2.2323879397591173</c:v>
                </c:pt>
                <c:pt idx="190">
                  <c:v>1.9904746053265128</c:v>
                </c:pt>
                <c:pt idx="191">
                  <c:v>0.43622088633480927</c:v>
                </c:pt>
                <c:pt idx="192">
                  <c:v>1.6471909529122684</c:v>
                </c:pt>
                <c:pt idx="193">
                  <c:v>1.6821330516166417</c:v>
                </c:pt>
                <c:pt idx="194">
                  <c:v>3.2600779362645498</c:v>
                </c:pt>
                <c:pt idx="195">
                  <c:v>3.5071354529256169</c:v>
                </c:pt>
                <c:pt idx="196">
                  <c:v>3.41837418273618</c:v>
                </c:pt>
                <c:pt idx="197">
                  <c:v>1.735449987795247</c:v>
                </c:pt>
                <c:pt idx="198">
                  <c:v>1.165750406062884</c:v>
                </c:pt>
                <c:pt idx="199">
                  <c:v>1.3120438203250184</c:v>
                </c:pt>
                <c:pt idx="200">
                  <c:v>0.998128458231062</c:v>
                </c:pt>
                <c:pt idx="201">
                  <c:v>0.92265353755985779</c:v>
                </c:pt>
                <c:pt idx="202">
                  <c:v>0.96570162350609468</c:v>
                </c:pt>
                <c:pt idx="203">
                  <c:v>0.92902360438330733</c:v>
                </c:pt>
                <c:pt idx="204">
                  <c:v>1.2546539908997567</c:v>
                </c:pt>
                <c:pt idx="205">
                  <c:v>0.84022385694933233</c:v>
                </c:pt>
                <c:pt idx="206">
                  <c:v>1.0268946753117143</c:v>
                </c:pt>
                <c:pt idx="207">
                  <c:v>1.4988637644640621</c:v>
                </c:pt>
                <c:pt idx="208">
                  <c:v>1.5730690134333056</c:v>
                </c:pt>
                <c:pt idx="209">
                  <c:v>0.26156394664171412</c:v>
                </c:pt>
                <c:pt idx="210">
                  <c:v>0.5453659600916656</c:v>
                </c:pt>
                <c:pt idx="211">
                  <c:v>0.60237690907290875</c:v>
                </c:pt>
                <c:pt idx="212">
                  <c:v>4.6539669202255315E-2</c:v>
                </c:pt>
                <c:pt idx="213">
                  <c:v>0.62070905068813564</c:v>
                </c:pt>
                <c:pt idx="214">
                  <c:v>0.7205554193430399</c:v>
                </c:pt>
                <c:pt idx="215">
                  <c:v>1.4536058263291074</c:v>
                </c:pt>
                <c:pt idx="216">
                  <c:v>1.3469090281045581</c:v>
                </c:pt>
                <c:pt idx="217">
                  <c:v>1.0448509144546294</c:v>
                </c:pt>
                <c:pt idx="218">
                  <c:v>0.35941160176388914</c:v>
                </c:pt>
                <c:pt idx="219">
                  <c:v>0.581674491912611</c:v>
                </c:pt>
                <c:pt idx="220">
                  <c:v>1.0316479772293639</c:v>
                </c:pt>
                <c:pt idx="221">
                  <c:v>1.2260020991258349</c:v>
                </c:pt>
                <c:pt idx="222">
                  <c:v>1.2703725311514731</c:v>
                </c:pt>
                <c:pt idx="223">
                  <c:v>1.221237191801922</c:v>
                </c:pt>
                <c:pt idx="224">
                  <c:v>1.7637545892326498</c:v>
                </c:pt>
                <c:pt idx="225">
                  <c:v>2.0070585546652744</c:v>
                </c:pt>
                <c:pt idx="226">
                  <c:v>1.9187962881009077</c:v>
                </c:pt>
                <c:pt idx="227">
                  <c:v>1.211054728669168</c:v>
                </c:pt>
                <c:pt idx="228">
                  <c:v>0.26921776994733765</c:v>
                </c:pt>
                <c:pt idx="229">
                  <c:v>1.3090061234754862</c:v>
                </c:pt>
                <c:pt idx="230">
                  <c:v>1.8731459357949651</c:v>
                </c:pt>
                <c:pt idx="231">
                  <c:v>2.4696867615879579</c:v>
                </c:pt>
                <c:pt idx="232">
                  <c:v>1.0504961776169182</c:v>
                </c:pt>
                <c:pt idx="233">
                  <c:v>1.5335181026921867</c:v>
                </c:pt>
                <c:pt idx="234">
                  <c:v>0.92826393728956647</c:v>
                </c:pt>
                <c:pt idx="235">
                  <c:v>1.0512467242640458</c:v>
                </c:pt>
                <c:pt idx="236">
                  <c:v>0.92689064719709491</c:v>
                </c:pt>
                <c:pt idx="237">
                  <c:v>0.95528021172095534</c:v>
                </c:pt>
                <c:pt idx="238">
                  <c:v>0.72899095582544993</c:v>
                </c:pt>
                <c:pt idx="239">
                  <c:v>0.83534417251123361</c:v>
                </c:pt>
                <c:pt idx="240">
                  <c:v>0.38627448561974176</c:v>
                </c:pt>
                <c:pt idx="241">
                  <c:v>0.82475160299429984</c:v>
                </c:pt>
                <c:pt idx="242">
                  <c:v>0.76391748311037955</c:v>
                </c:pt>
                <c:pt idx="243">
                  <c:v>0.45389055028003583</c:v>
                </c:pt>
                <c:pt idx="244">
                  <c:v>0.28581751505095526</c:v>
                </c:pt>
                <c:pt idx="245">
                  <c:v>0.32410131990880053</c:v>
                </c:pt>
                <c:pt idx="246">
                  <c:v>0.53110757029475841</c:v>
                </c:pt>
                <c:pt idx="247">
                  <c:v>0.81021231600285082</c:v>
                </c:pt>
                <c:pt idx="248">
                  <c:v>0.80828613130810478</c:v>
                </c:pt>
                <c:pt idx="249">
                  <c:v>1.2694564789850438</c:v>
                </c:pt>
                <c:pt idx="250">
                  <c:v>1.6355721193652151</c:v>
                </c:pt>
                <c:pt idx="251">
                  <c:v>1.7002472254627921</c:v>
                </c:pt>
                <c:pt idx="252">
                  <c:v>1.2920830051280281</c:v>
                </c:pt>
                <c:pt idx="253">
                  <c:v>0.48678846780145807</c:v>
                </c:pt>
                <c:pt idx="254">
                  <c:v>0.31822657285623107</c:v>
                </c:pt>
                <c:pt idx="255">
                  <c:v>1.0726356262510846</c:v>
                </c:pt>
                <c:pt idx="256">
                  <c:v>1.65751488531742</c:v>
                </c:pt>
                <c:pt idx="257">
                  <c:v>1.655531187222242</c:v>
                </c:pt>
                <c:pt idx="258">
                  <c:v>0.93773147827250003</c:v>
                </c:pt>
                <c:pt idx="259">
                  <c:v>0.24503830744164121</c:v>
                </c:pt>
                <c:pt idx="260">
                  <c:v>0.84627177507601192</c:v>
                </c:pt>
                <c:pt idx="261">
                  <c:v>1.1862075968266859</c:v>
                </c:pt>
                <c:pt idx="262">
                  <c:v>1.2031420794307237</c:v>
                </c:pt>
                <c:pt idx="263">
                  <c:v>0.86967541605250298</c:v>
                </c:pt>
                <c:pt idx="264">
                  <c:v>0.66027522721955112</c:v>
                </c:pt>
                <c:pt idx="265">
                  <c:v>0.58335326904790574</c:v>
                </c:pt>
                <c:pt idx="266">
                  <c:v>0.51625940525173986</c:v>
                </c:pt>
                <c:pt idx="267">
                  <c:v>0.22226513882261073</c:v>
                </c:pt>
                <c:pt idx="268">
                  <c:v>0.21965857109805317</c:v>
                </c:pt>
                <c:pt idx="269">
                  <c:v>0.86060596868912276</c:v>
                </c:pt>
                <c:pt idx="270">
                  <c:v>0.98745297760275597</c:v>
                </c:pt>
                <c:pt idx="271">
                  <c:v>0.9170616894317859</c:v>
                </c:pt>
                <c:pt idx="272">
                  <c:v>0.77992348257316757</c:v>
                </c:pt>
                <c:pt idx="273">
                  <c:v>0.45732027539792797</c:v>
                </c:pt>
                <c:pt idx="274">
                  <c:v>0.42992549828945753</c:v>
                </c:pt>
                <c:pt idx="275">
                  <c:v>0.4947153005446015</c:v>
                </c:pt>
                <c:pt idx="276">
                  <c:v>0.418259321286861</c:v>
                </c:pt>
                <c:pt idx="277">
                  <c:v>1.2048328011520915</c:v>
                </c:pt>
                <c:pt idx="278">
                  <c:v>1.8905975425053556</c:v>
                </c:pt>
                <c:pt idx="279">
                  <c:v>1.8831163515764195</c:v>
                </c:pt>
                <c:pt idx="280">
                  <c:v>1.0702204532145332</c:v>
                </c:pt>
                <c:pt idx="281">
                  <c:v>0.39427875664741352</c:v>
                </c:pt>
                <c:pt idx="282">
                  <c:v>0.67149881744551754</c:v>
                </c:pt>
                <c:pt idx="283">
                  <c:v>0.94269884183750208</c:v>
                </c:pt>
                <c:pt idx="284">
                  <c:v>0.94146566777432461</c:v>
                </c:pt>
                <c:pt idx="285">
                  <c:v>0.90990251351618368</c:v>
                </c:pt>
                <c:pt idx="286">
                  <c:v>0.72135616413838344</c:v>
                </c:pt>
                <c:pt idx="287">
                  <c:v>1.388504534483548</c:v>
                </c:pt>
                <c:pt idx="288">
                  <c:v>1.251315472836861</c:v>
                </c:pt>
                <c:pt idx="289">
                  <c:v>1.519547341126257</c:v>
                </c:pt>
                <c:pt idx="290">
                  <c:v>1.0701372016253015</c:v>
                </c:pt>
                <c:pt idx="291">
                  <c:v>1.014513884736258</c:v>
                </c:pt>
                <c:pt idx="292">
                  <c:v>0.71258025666618219</c:v>
                </c:pt>
                <c:pt idx="293">
                  <c:v>0.71154863986167949</c:v>
                </c:pt>
                <c:pt idx="294">
                  <c:v>0.70784824601506091</c:v>
                </c:pt>
                <c:pt idx="295">
                  <c:v>0.54084307505486262</c:v>
                </c:pt>
                <c:pt idx="296">
                  <c:v>0.49939911901073536</c:v>
                </c:pt>
                <c:pt idx="297">
                  <c:v>0.43373491280075827</c:v>
                </c:pt>
                <c:pt idx="298">
                  <c:v>0.63083895522624589</c:v>
                </c:pt>
                <c:pt idx="299">
                  <c:v>0.89901963024151532</c:v>
                </c:pt>
                <c:pt idx="300">
                  <c:v>0.87260415782866452</c:v>
                </c:pt>
                <c:pt idx="301">
                  <c:v>1.3897341307380076</c:v>
                </c:pt>
                <c:pt idx="302">
                  <c:v>2.0613168550485259</c:v>
                </c:pt>
                <c:pt idx="303">
                  <c:v>2.1871191888839197</c:v>
                </c:pt>
                <c:pt idx="304">
                  <c:v>2.446864168224538</c:v>
                </c:pt>
                <c:pt idx="305">
                  <c:v>2.266617165711136</c:v>
                </c:pt>
                <c:pt idx="306">
                  <c:v>2.2657029578223526</c:v>
                </c:pt>
                <c:pt idx="307">
                  <c:v>1.643110431922205</c:v>
                </c:pt>
                <c:pt idx="308">
                  <c:v>1.3251389152446695</c:v>
                </c:pt>
                <c:pt idx="309">
                  <c:v>1.5547238658286366</c:v>
                </c:pt>
                <c:pt idx="310">
                  <c:v>1.0057254402841875</c:v>
                </c:pt>
                <c:pt idx="311">
                  <c:v>1.3601154728194229</c:v>
                </c:pt>
                <c:pt idx="312">
                  <c:v>0.67687070765993906</c:v>
                </c:pt>
                <c:pt idx="313">
                  <c:v>0.65685426067637787</c:v>
                </c:pt>
                <c:pt idx="314">
                  <c:v>0.78306252039581059</c:v>
                </c:pt>
                <c:pt idx="315">
                  <c:v>0.72195297716381013</c:v>
                </c:pt>
                <c:pt idx="316">
                  <c:v>0.96258750976276575</c:v>
                </c:pt>
                <c:pt idx="317">
                  <c:v>0.346673071643265</c:v>
                </c:pt>
                <c:pt idx="318">
                  <c:v>0.83929347827094747</c:v>
                </c:pt>
                <c:pt idx="319">
                  <c:v>0.55348503524561699</c:v>
                </c:pt>
                <c:pt idx="320">
                  <c:v>0.91355752334798035</c:v>
                </c:pt>
                <c:pt idx="321">
                  <c:v>0.55162115897157415</c:v>
                </c:pt>
                <c:pt idx="322">
                  <c:v>0.52331860384304607</c:v>
                </c:pt>
                <c:pt idx="323">
                  <c:v>1.6123143032920744</c:v>
                </c:pt>
                <c:pt idx="324">
                  <c:v>1.9795232866212866</c:v>
                </c:pt>
                <c:pt idx="325">
                  <c:v>2.0789041844622718</c:v>
                </c:pt>
                <c:pt idx="326">
                  <c:v>21.616088758661654</c:v>
                </c:pt>
                <c:pt idx="327">
                  <c:v>29.098695011191385</c:v>
                </c:pt>
                <c:pt idx="328">
                  <c:v>114.36009715037405</c:v>
                </c:pt>
                <c:pt idx="329">
                  <c:v>105.75039898791508</c:v>
                </c:pt>
                <c:pt idx="330">
                  <c:v>73.270354598009916</c:v>
                </c:pt>
                <c:pt idx="331">
                  <c:v>46.483715620369004</c:v>
                </c:pt>
                <c:pt idx="332">
                  <c:v>4.7033045948585173</c:v>
                </c:pt>
                <c:pt idx="333">
                  <c:v>6.2443910738819515</c:v>
                </c:pt>
                <c:pt idx="334">
                  <c:v>7.591884931810946</c:v>
                </c:pt>
                <c:pt idx="335">
                  <c:v>3.637012017428058</c:v>
                </c:pt>
                <c:pt idx="336">
                  <c:v>3.9560172863143421</c:v>
                </c:pt>
                <c:pt idx="337">
                  <c:v>3.8449434362888542</c:v>
                </c:pt>
                <c:pt idx="338">
                  <c:v>10.783739106027086</c:v>
                </c:pt>
                <c:pt idx="339">
                  <c:v>11.291551178012678</c:v>
                </c:pt>
                <c:pt idx="340">
                  <c:v>9.6179288281639383</c:v>
                </c:pt>
                <c:pt idx="341">
                  <c:v>1.6080600022633673</c:v>
                </c:pt>
                <c:pt idx="342">
                  <c:v>2.6504505979126094</c:v>
                </c:pt>
                <c:pt idx="343">
                  <c:v>2.7115623600742556</c:v>
                </c:pt>
                <c:pt idx="344">
                  <c:v>1.6052700236436881</c:v>
                </c:pt>
                <c:pt idx="345">
                  <c:v>1.2358927984055139</c:v>
                </c:pt>
                <c:pt idx="346">
                  <c:v>0.66167438369087384</c:v>
                </c:pt>
                <c:pt idx="347">
                  <c:v>2.6955915542668754</c:v>
                </c:pt>
                <c:pt idx="348">
                  <c:v>2.7874821951913233</c:v>
                </c:pt>
                <c:pt idx="349">
                  <c:v>3.1242124325150518</c:v>
                </c:pt>
                <c:pt idx="350">
                  <c:v>3.2670425140736046</c:v>
                </c:pt>
                <c:pt idx="351">
                  <c:v>1.7971134127299424</c:v>
                </c:pt>
                <c:pt idx="352">
                  <c:v>2.7562433716789769</c:v>
                </c:pt>
                <c:pt idx="353">
                  <c:v>1.1930065835035555</c:v>
                </c:pt>
                <c:pt idx="354">
                  <c:v>1.2496017874875278</c:v>
                </c:pt>
                <c:pt idx="355">
                  <c:v>1.4721865155926419</c:v>
                </c:pt>
                <c:pt idx="356">
                  <c:v>1.5000012645807863</c:v>
                </c:pt>
                <c:pt idx="357">
                  <c:v>0.54608757651383011</c:v>
                </c:pt>
                <c:pt idx="358">
                  <c:v>0.61735760146736784</c:v>
                </c:pt>
                <c:pt idx="359">
                  <c:v>0.80574150156489499</c:v>
                </c:pt>
                <c:pt idx="360">
                  <c:v>2.3881174854749663</c:v>
                </c:pt>
                <c:pt idx="361">
                  <c:v>2.4425991073681566</c:v>
                </c:pt>
                <c:pt idx="362">
                  <c:v>2.2005080902923253</c:v>
                </c:pt>
                <c:pt idx="363">
                  <c:v>0.40988884150037042</c:v>
                </c:pt>
                <c:pt idx="364">
                  <c:v>0.34490709650584583</c:v>
                </c:pt>
                <c:pt idx="365">
                  <c:v>0.31847706881833904</c:v>
                </c:pt>
                <c:pt idx="366">
                  <c:v>0.6199124470836791</c:v>
                </c:pt>
                <c:pt idx="367">
                  <c:v>0.44064202156006649</c:v>
                </c:pt>
                <c:pt idx="368">
                  <c:v>1.1546624747292673</c:v>
                </c:pt>
                <c:pt idx="369">
                  <c:v>1.0938385041321388</c:v>
                </c:pt>
                <c:pt idx="370">
                  <c:v>0.69748785157802506</c:v>
                </c:pt>
                <c:pt idx="371">
                  <c:v>0.67726839985371068</c:v>
                </c:pt>
                <c:pt idx="372">
                  <c:v>0.97044825708872595</c:v>
                </c:pt>
                <c:pt idx="373">
                  <c:v>1.05809842235394</c:v>
                </c:pt>
                <c:pt idx="374">
                  <c:v>1.7846395619184778</c:v>
                </c:pt>
                <c:pt idx="375">
                  <c:v>2.5137741652443939</c:v>
                </c:pt>
                <c:pt idx="376">
                  <c:v>2.5156649922308674</c:v>
                </c:pt>
                <c:pt idx="377">
                  <c:v>1.0359490543491303</c:v>
                </c:pt>
                <c:pt idx="378">
                  <c:v>0.45502420558964962</c:v>
                </c:pt>
                <c:pt idx="379">
                  <c:v>0.36213300271934262</c:v>
                </c:pt>
                <c:pt idx="380">
                  <c:v>0.70122346045764816</c:v>
                </c:pt>
                <c:pt idx="381">
                  <c:v>0.74370975329244837</c:v>
                </c:pt>
                <c:pt idx="382">
                  <c:v>0.51675946925191185</c:v>
                </c:pt>
                <c:pt idx="383">
                  <c:v>0.50697169744524273</c:v>
                </c:pt>
                <c:pt idx="384">
                  <c:v>0.64214948291078178</c:v>
                </c:pt>
                <c:pt idx="385">
                  <c:v>0.64035655217200715</c:v>
                </c:pt>
                <c:pt idx="386">
                  <c:v>0.64990360779264167</c:v>
                </c:pt>
                <c:pt idx="387">
                  <c:v>0.50593099812309783</c:v>
                </c:pt>
                <c:pt idx="388">
                  <c:v>0.35950768267494954</c:v>
                </c:pt>
                <c:pt idx="389">
                  <c:v>0.48531428222540363</c:v>
                </c:pt>
                <c:pt idx="390">
                  <c:v>0.40088715676707704</c:v>
                </c:pt>
                <c:pt idx="391">
                  <c:v>0.17962190110868301</c:v>
                </c:pt>
              </c:numCache>
            </c:numRef>
          </c:val>
          <c:smooth val="0"/>
          <c:extLst>
            <c:ext xmlns:c16="http://schemas.microsoft.com/office/drawing/2014/chart" uri="{C3380CC4-5D6E-409C-BE32-E72D297353CC}">
              <c16:uniqueId val="{00000001-C6D6-4B89-BE87-7E35D3FF9F38}"/>
            </c:ext>
          </c:extLst>
        </c:ser>
        <c:ser>
          <c:idx val="2"/>
          <c:order val="2"/>
          <c:tx>
            <c:strRef>
              <c:f>'3_Month_Volatility_Index'!$V$9</c:f>
              <c:strCache>
                <c:ptCount val="1"/>
                <c:pt idx="0">
                  <c:v>dept_store_volatility_index</c:v>
                </c:pt>
              </c:strCache>
            </c:strRef>
          </c:tx>
          <c:spPr>
            <a:ln w="28575" cap="rnd">
              <a:solidFill>
                <a:schemeClr val="accent3"/>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'3_Month_Volatility_Index'!$V$10:$V$401</c:f>
              <c:numCache>
                <c:formatCode>0.000</c:formatCode>
                <c:ptCount val="392"/>
                <c:pt idx="0">
                  <c:v>0</c:v>
                </c:pt>
                <c:pt idx="1">
                  <c:v>0</c:v>
                </c:pt>
                <c:pt idx="2">
                  <c:v>1.3579942637206792</c:v>
                </c:pt>
                <c:pt idx="3">
                  <c:v>1.4389402961928164</c:v>
                </c:pt>
                <c:pt idx="4">
                  <c:v>1.0997665467028006</c:v>
                </c:pt>
                <c:pt idx="5">
                  <c:v>0.91377893680640476</c:v>
                </c:pt>
                <c:pt idx="6">
                  <c:v>2.0641118120901898</c:v>
                </c:pt>
                <c:pt idx="7">
                  <c:v>3.3571394002012114</c:v>
                </c:pt>
                <c:pt idx="8">
                  <c:v>3.4823844649315521</c:v>
                </c:pt>
                <c:pt idx="9">
                  <c:v>2.7255476076753067</c:v>
                </c:pt>
                <c:pt idx="10">
                  <c:v>0.62888670152864656</c:v>
                </c:pt>
                <c:pt idx="11">
                  <c:v>0.27230007736522904</c:v>
                </c:pt>
                <c:pt idx="12">
                  <c:v>0.5373889373275158</c:v>
                </c:pt>
                <c:pt idx="13">
                  <c:v>1.0685180077307435</c:v>
                </c:pt>
                <c:pt idx="14">
                  <c:v>1.0777736425256108</c:v>
                </c:pt>
                <c:pt idx="15">
                  <c:v>0.43911239921280443</c:v>
                </c:pt>
                <c:pt idx="16">
                  <c:v>1.1610245343107743</c:v>
                </c:pt>
                <c:pt idx="17">
                  <c:v>1.815307180502824</c:v>
                </c:pt>
                <c:pt idx="18">
                  <c:v>2.1088518120108248</c:v>
                </c:pt>
                <c:pt idx="19">
                  <c:v>1.8914264362361044</c:v>
                </c:pt>
                <c:pt idx="20">
                  <c:v>1.6746572500464481</c:v>
                </c:pt>
                <c:pt idx="21">
                  <c:v>1.901522352630878</c:v>
                </c:pt>
                <c:pt idx="22">
                  <c:v>1.77079877609939</c:v>
                </c:pt>
                <c:pt idx="23">
                  <c:v>1.332268637000841</c:v>
                </c:pt>
                <c:pt idx="24">
                  <c:v>0.49418372974051955</c:v>
                </c:pt>
                <c:pt idx="25">
                  <c:v>0.92204025979965365</c:v>
                </c:pt>
                <c:pt idx="26">
                  <c:v>0.80732288801225338</c:v>
                </c:pt>
                <c:pt idx="27">
                  <c:v>1.1075783809350466</c:v>
                </c:pt>
                <c:pt idx="28">
                  <c:v>1.4736226518593476</c:v>
                </c:pt>
                <c:pt idx="29">
                  <c:v>1.5415562705150374</c:v>
                </c:pt>
                <c:pt idx="30">
                  <c:v>1.5952511442240098</c:v>
                </c:pt>
                <c:pt idx="31">
                  <c:v>1.3667938086874232</c:v>
                </c:pt>
                <c:pt idx="32">
                  <c:v>1.1766557409609979</c:v>
                </c:pt>
                <c:pt idx="33">
                  <c:v>1.0450337962888334</c:v>
                </c:pt>
                <c:pt idx="34">
                  <c:v>1.4377434411163661</c:v>
                </c:pt>
                <c:pt idx="35">
                  <c:v>1.484442255086901</c:v>
                </c:pt>
                <c:pt idx="36">
                  <c:v>0.47830078532395393</c:v>
                </c:pt>
                <c:pt idx="37">
                  <c:v>0.54758748713869398</c:v>
                </c:pt>
                <c:pt idx="38">
                  <c:v>0.41174937754838226</c:v>
                </c:pt>
                <c:pt idx="39">
                  <c:v>0.53094404512337168</c:v>
                </c:pt>
                <c:pt idx="40">
                  <c:v>0.42690040973730453</c:v>
                </c:pt>
                <c:pt idx="41">
                  <c:v>0.54604745200728044</c:v>
                </c:pt>
                <c:pt idx="42">
                  <c:v>0.78569957202986318</c:v>
                </c:pt>
                <c:pt idx="43">
                  <c:v>1.0875975282922576</c:v>
                </c:pt>
                <c:pt idx="44">
                  <c:v>2.3976545899371424</c:v>
                </c:pt>
                <c:pt idx="45">
                  <c:v>2.6942507549396089</c:v>
                </c:pt>
                <c:pt idx="46">
                  <c:v>2.5004660087477877</c:v>
                </c:pt>
                <c:pt idx="47">
                  <c:v>2.5307845985158939</c:v>
                </c:pt>
                <c:pt idx="48">
                  <c:v>2.9541798922464073</c:v>
                </c:pt>
                <c:pt idx="49">
                  <c:v>3.0217422972000523</c:v>
                </c:pt>
                <c:pt idx="50">
                  <c:v>2.0907116632086278</c:v>
                </c:pt>
                <c:pt idx="51">
                  <c:v>1.5475862628763626</c:v>
                </c:pt>
                <c:pt idx="52">
                  <c:v>1.5829686409603347</c:v>
                </c:pt>
                <c:pt idx="53">
                  <c:v>1.6784683819014705</c:v>
                </c:pt>
                <c:pt idx="54">
                  <c:v>2.1904790321846228</c:v>
                </c:pt>
                <c:pt idx="55">
                  <c:v>2.1702320708515144</c:v>
                </c:pt>
                <c:pt idx="56">
                  <c:v>1.2621159176356522</c:v>
                </c:pt>
                <c:pt idx="57">
                  <c:v>0.91509842079747994</c:v>
                </c:pt>
                <c:pt idx="58">
                  <c:v>1.1439356032514694</c:v>
                </c:pt>
                <c:pt idx="59">
                  <c:v>1.4247308612418541</c:v>
                </c:pt>
                <c:pt idx="60">
                  <c:v>1.4735980648797422</c:v>
                </c:pt>
                <c:pt idx="61">
                  <c:v>1.5384261665570367</c:v>
                </c:pt>
                <c:pt idx="62">
                  <c:v>1.3133891190951161</c:v>
                </c:pt>
                <c:pt idx="63">
                  <c:v>1.4306501462533976</c:v>
                </c:pt>
                <c:pt idx="64">
                  <c:v>0.71852495837520169</c:v>
                </c:pt>
                <c:pt idx="65">
                  <c:v>0.7072178067542999</c:v>
                </c:pt>
                <c:pt idx="66">
                  <c:v>0.75081046895906345</c:v>
                </c:pt>
                <c:pt idx="67">
                  <c:v>0.90470205616350741</c:v>
                </c:pt>
                <c:pt idx="68">
                  <c:v>0.94026799494190094</c:v>
                </c:pt>
                <c:pt idx="69">
                  <c:v>1.0145550618417496</c:v>
                </c:pt>
                <c:pt idx="70">
                  <c:v>1.4453574412253953</c:v>
                </c:pt>
                <c:pt idx="71">
                  <c:v>1.9140066270510816</c:v>
                </c:pt>
                <c:pt idx="72">
                  <c:v>2.1007006176156007</c:v>
                </c:pt>
                <c:pt idx="73">
                  <c:v>2.0247011125438963</c:v>
                </c:pt>
                <c:pt idx="74">
                  <c:v>1.7180641876414995</c:v>
                </c:pt>
                <c:pt idx="75">
                  <c:v>1.3829755065248805</c:v>
                </c:pt>
                <c:pt idx="76">
                  <c:v>1.3617568390510291</c:v>
                </c:pt>
                <c:pt idx="77">
                  <c:v>1.8706862604895476</c:v>
                </c:pt>
                <c:pt idx="78">
                  <c:v>2.1873572739148432</c:v>
                </c:pt>
                <c:pt idx="79">
                  <c:v>2.6547040295325472</c:v>
                </c:pt>
                <c:pt idx="80">
                  <c:v>3.0062926984521003</c:v>
                </c:pt>
                <c:pt idx="81">
                  <c:v>3.1542514995929118</c:v>
                </c:pt>
                <c:pt idx="82">
                  <c:v>2.7202818523584762</c:v>
                </c:pt>
                <c:pt idx="83">
                  <c:v>5.1650038838302637</c:v>
                </c:pt>
                <c:pt idx="84">
                  <c:v>9.9473369329362988</c:v>
                </c:pt>
                <c:pt idx="85">
                  <c:v>10.147422270643014</c:v>
                </c:pt>
                <c:pt idx="86">
                  <c:v>8.6568261625083398</c:v>
                </c:pt>
                <c:pt idx="87">
                  <c:v>1.2285729588803731</c:v>
                </c:pt>
                <c:pt idx="88">
                  <c:v>2.6691590002865335</c:v>
                </c:pt>
                <c:pt idx="89">
                  <c:v>2.3983713918145741</c:v>
                </c:pt>
                <c:pt idx="90">
                  <c:v>2.9060988516895803</c:v>
                </c:pt>
                <c:pt idx="91">
                  <c:v>2.6409233787629334</c:v>
                </c:pt>
                <c:pt idx="92">
                  <c:v>1.7558827427082488</c:v>
                </c:pt>
                <c:pt idx="93">
                  <c:v>0.90211164350857864</c:v>
                </c:pt>
                <c:pt idx="94">
                  <c:v>1.0791616428109783</c:v>
                </c:pt>
                <c:pt idx="95">
                  <c:v>1.2581415049450304</c:v>
                </c:pt>
                <c:pt idx="96">
                  <c:v>1.6248888304985443</c:v>
                </c:pt>
                <c:pt idx="97">
                  <c:v>1.7925878463090086</c:v>
                </c:pt>
                <c:pt idx="98">
                  <c:v>1.627995992923815</c:v>
                </c:pt>
                <c:pt idx="99">
                  <c:v>1.4116739356030177</c:v>
                </c:pt>
                <c:pt idx="100">
                  <c:v>1.0941793985856498</c:v>
                </c:pt>
                <c:pt idx="101">
                  <c:v>1.0790089425733085</c:v>
                </c:pt>
                <c:pt idx="102">
                  <c:v>1.5684735562440708</c:v>
                </c:pt>
                <c:pt idx="103">
                  <c:v>1.9707067185491454</c:v>
                </c:pt>
                <c:pt idx="104">
                  <c:v>2.0309936471739776</c:v>
                </c:pt>
                <c:pt idx="105">
                  <c:v>1.4281093860149645</c:v>
                </c:pt>
                <c:pt idx="106">
                  <c:v>0.61512540290924445</c:v>
                </c:pt>
                <c:pt idx="107">
                  <c:v>0.52530419548613627</c:v>
                </c:pt>
                <c:pt idx="108">
                  <c:v>0.9638659102024687</c:v>
                </c:pt>
                <c:pt idx="109">
                  <c:v>0.7770304514891998</c:v>
                </c:pt>
                <c:pt idx="110">
                  <c:v>0.76973503333994864</c:v>
                </c:pt>
                <c:pt idx="111">
                  <c:v>1.3270590871957484</c:v>
                </c:pt>
                <c:pt idx="112">
                  <c:v>2.0501484698466754</c:v>
                </c:pt>
                <c:pt idx="113">
                  <c:v>2.1180344467895322</c:v>
                </c:pt>
                <c:pt idx="114">
                  <c:v>1.4926131741871855</c:v>
                </c:pt>
                <c:pt idx="115">
                  <c:v>0.93066844354905964</c:v>
                </c:pt>
                <c:pt idx="116">
                  <c:v>1.6985319397717535</c:v>
                </c:pt>
                <c:pt idx="117">
                  <c:v>2.1611135170934928</c:v>
                </c:pt>
                <c:pt idx="118">
                  <c:v>2.3706430778605991</c:v>
                </c:pt>
                <c:pt idx="119">
                  <c:v>2.3296054237401496</c:v>
                </c:pt>
                <c:pt idx="120">
                  <c:v>3.2181943574097693</c:v>
                </c:pt>
                <c:pt idx="121">
                  <c:v>3.3307336759098614</c:v>
                </c:pt>
                <c:pt idx="122">
                  <c:v>2.6683417901299231</c:v>
                </c:pt>
                <c:pt idx="123">
                  <c:v>0.69655652584202055</c:v>
                </c:pt>
                <c:pt idx="124">
                  <c:v>0.5839296729391269</c:v>
                </c:pt>
                <c:pt idx="125">
                  <c:v>0.65249329230304476</c:v>
                </c:pt>
                <c:pt idx="126">
                  <c:v>1.4021338819742459</c:v>
                </c:pt>
                <c:pt idx="127">
                  <c:v>1.2208674803551123</c:v>
                </c:pt>
                <c:pt idx="128">
                  <c:v>1.3642765506359389</c:v>
                </c:pt>
                <c:pt idx="129">
                  <c:v>0.24540232484863894</c:v>
                </c:pt>
                <c:pt idx="130">
                  <c:v>0.82428296837208115</c:v>
                </c:pt>
                <c:pt idx="131">
                  <c:v>0.79359427665495419</c:v>
                </c:pt>
                <c:pt idx="132">
                  <c:v>3.4235099136613636</c:v>
                </c:pt>
                <c:pt idx="133">
                  <c:v>4.5244416538936099</c:v>
                </c:pt>
                <c:pt idx="134">
                  <c:v>4.658727203030911</c:v>
                </c:pt>
                <c:pt idx="135">
                  <c:v>3.4562674965774072</c:v>
                </c:pt>
                <c:pt idx="136">
                  <c:v>1.1594298764819539</c:v>
                </c:pt>
                <c:pt idx="137">
                  <c:v>0.93479994746599193</c:v>
                </c:pt>
                <c:pt idx="138">
                  <c:v>1.1060155739559827</c:v>
                </c:pt>
                <c:pt idx="139">
                  <c:v>1.4500542928156313</c:v>
                </c:pt>
                <c:pt idx="140">
                  <c:v>2.3349432771981178</c:v>
                </c:pt>
                <c:pt idx="141">
                  <c:v>2.5230522916317293</c:v>
                </c:pt>
                <c:pt idx="142">
                  <c:v>2.0152116015768655</c:v>
                </c:pt>
                <c:pt idx="143">
                  <c:v>1.0192675494472745</c:v>
                </c:pt>
                <c:pt idx="144">
                  <c:v>0.39783130613158713</c:v>
                </c:pt>
                <c:pt idx="145">
                  <c:v>0.2785112599990362</c:v>
                </c:pt>
                <c:pt idx="146">
                  <c:v>3.875514058435918E-2</c:v>
                </c:pt>
                <c:pt idx="147">
                  <c:v>0.8988198513650637</c:v>
                </c:pt>
                <c:pt idx="148">
                  <c:v>1.4846004899826866</c:v>
                </c:pt>
                <c:pt idx="149">
                  <c:v>1.6028609041302879</c:v>
                </c:pt>
                <c:pt idx="150">
                  <c:v>1.3919351470463499</c:v>
                </c:pt>
                <c:pt idx="151">
                  <c:v>1.2587209023962347</c:v>
                </c:pt>
                <c:pt idx="152">
                  <c:v>1.4609022463404229</c:v>
                </c:pt>
                <c:pt idx="153">
                  <c:v>1.412411931717908</c:v>
                </c:pt>
                <c:pt idx="154">
                  <c:v>1.4275614071348963</c:v>
                </c:pt>
                <c:pt idx="155">
                  <c:v>1.3998934743080564</c:v>
                </c:pt>
                <c:pt idx="156">
                  <c:v>2.2904118933008948</c:v>
                </c:pt>
                <c:pt idx="157">
                  <c:v>3.0665833054721547</c:v>
                </c:pt>
                <c:pt idx="158">
                  <c:v>2.9635679835527191</c:v>
                </c:pt>
                <c:pt idx="159">
                  <c:v>2.0761743987531291</c:v>
                </c:pt>
                <c:pt idx="160">
                  <c:v>1.2345792317739668</c:v>
                </c:pt>
                <c:pt idx="161">
                  <c:v>0.89181254005615396</c:v>
                </c:pt>
                <c:pt idx="162">
                  <c:v>1.0105681192817668</c:v>
                </c:pt>
                <c:pt idx="163">
                  <c:v>0.96700554646208392</c:v>
                </c:pt>
                <c:pt idx="164">
                  <c:v>1.4397342323863651</c:v>
                </c:pt>
                <c:pt idx="165">
                  <c:v>1.9459181171261917</c:v>
                </c:pt>
                <c:pt idx="166">
                  <c:v>1.899872584879098</c:v>
                </c:pt>
                <c:pt idx="167">
                  <c:v>1.2780180695622749</c:v>
                </c:pt>
                <c:pt idx="168">
                  <c:v>0.3431963703761049</c:v>
                </c:pt>
                <c:pt idx="169">
                  <c:v>0.84700355396153637</c:v>
                </c:pt>
                <c:pt idx="170">
                  <c:v>1.0183670332723773</c:v>
                </c:pt>
                <c:pt idx="171">
                  <c:v>1.7725624247501024</c:v>
                </c:pt>
                <c:pt idx="172">
                  <c:v>1.7852237723652262</c:v>
                </c:pt>
                <c:pt idx="173">
                  <c:v>1.8178295665072686</c:v>
                </c:pt>
                <c:pt idx="174">
                  <c:v>0.93392341601546713</c:v>
                </c:pt>
                <c:pt idx="175">
                  <c:v>0.50257454201153817</c:v>
                </c:pt>
                <c:pt idx="176">
                  <c:v>0.47038083556904647</c:v>
                </c:pt>
                <c:pt idx="177">
                  <c:v>0.57542707489069911</c:v>
                </c:pt>
                <c:pt idx="178">
                  <c:v>0.79328720024138943</c:v>
                </c:pt>
                <c:pt idx="179">
                  <c:v>0.79875758151660581</c:v>
                </c:pt>
                <c:pt idx="180">
                  <c:v>0.96245797080060558</c:v>
                </c:pt>
                <c:pt idx="181">
                  <c:v>0.77672820617116367</c:v>
                </c:pt>
                <c:pt idx="182">
                  <c:v>0.7496771093322756</c:v>
                </c:pt>
                <c:pt idx="183">
                  <c:v>1.2854933641976938</c:v>
                </c:pt>
                <c:pt idx="184">
                  <c:v>0.71617583139638186</c:v>
                </c:pt>
                <c:pt idx="185">
                  <c:v>0.84494104148957683</c:v>
                </c:pt>
                <c:pt idx="186">
                  <c:v>0.56786667378583444</c:v>
                </c:pt>
                <c:pt idx="187">
                  <c:v>0.56265931348729536</c:v>
                </c:pt>
                <c:pt idx="188">
                  <c:v>1.1721798975143602</c:v>
                </c:pt>
                <c:pt idx="189">
                  <c:v>0.75535686805841196</c:v>
                </c:pt>
                <c:pt idx="190">
                  <c:v>0.51024854080416315</c:v>
                </c:pt>
                <c:pt idx="191">
                  <c:v>1.3854290689443678</c:v>
                </c:pt>
                <c:pt idx="192">
                  <c:v>3.6888103323945463</c:v>
                </c:pt>
                <c:pt idx="193">
                  <c:v>4.2329451639105145</c:v>
                </c:pt>
                <c:pt idx="194">
                  <c:v>3.7968469511286598</c:v>
                </c:pt>
                <c:pt idx="195">
                  <c:v>2.3466851068122296</c:v>
                </c:pt>
                <c:pt idx="196">
                  <c:v>0.71648435037538416</c:v>
                </c:pt>
                <c:pt idx="197">
                  <c:v>0.44679721260938415</c:v>
                </c:pt>
                <c:pt idx="198">
                  <c:v>0.23353286054283162</c:v>
                </c:pt>
                <c:pt idx="199">
                  <c:v>0.27356594773015092</c:v>
                </c:pt>
                <c:pt idx="200">
                  <c:v>0.71202299019419757</c:v>
                </c:pt>
                <c:pt idx="201">
                  <c:v>0.66499143727299481</c:v>
                </c:pt>
                <c:pt idx="202">
                  <c:v>0.41666312988759313</c:v>
                </c:pt>
                <c:pt idx="203">
                  <c:v>0.39286105708832719</c:v>
                </c:pt>
                <c:pt idx="204">
                  <c:v>0.77360501457637021</c:v>
                </c:pt>
                <c:pt idx="205">
                  <c:v>1.9979571167292234</c:v>
                </c:pt>
                <c:pt idx="206">
                  <c:v>2.7759299258780743</c:v>
                </c:pt>
                <c:pt idx="207">
                  <c:v>2.7460686691730216</c:v>
                </c:pt>
                <c:pt idx="208">
                  <c:v>0.98052760211812828</c:v>
                </c:pt>
                <c:pt idx="209">
                  <c:v>0.74244319693909122</c:v>
                </c:pt>
                <c:pt idx="210">
                  <c:v>0.97513072164756742</c:v>
                </c:pt>
                <c:pt idx="211">
                  <c:v>1.3461920540785708</c:v>
                </c:pt>
                <c:pt idx="212">
                  <c:v>0.67927595488728654</c:v>
                </c:pt>
                <c:pt idx="213">
                  <c:v>1.16970455477531</c:v>
                </c:pt>
                <c:pt idx="214">
                  <c:v>1.5183961899725689</c:v>
                </c:pt>
                <c:pt idx="215">
                  <c:v>1.5285058010200738</c:v>
                </c:pt>
                <c:pt idx="216">
                  <c:v>1.2447186772192076</c:v>
                </c:pt>
                <c:pt idx="217">
                  <c:v>1.0449675269661411</c:v>
                </c:pt>
                <c:pt idx="218">
                  <c:v>1.0722647573853263</c:v>
                </c:pt>
                <c:pt idx="219">
                  <c:v>1.5127377805371507</c:v>
                </c:pt>
                <c:pt idx="220">
                  <c:v>2.4202627428753805</c:v>
                </c:pt>
                <c:pt idx="221">
                  <c:v>2.5267108015570203</c:v>
                </c:pt>
                <c:pt idx="222">
                  <c:v>1.8984184423048622</c:v>
                </c:pt>
                <c:pt idx="223">
                  <c:v>0.98106088051498186</c:v>
                </c:pt>
                <c:pt idx="224">
                  <c:v>0.43629661830631916</c:v>
                </c:pt>
                <c:pt idx="225">
                  <c:v>0.44055936451454214</c:v>
                </c:pt>
                <c:pt idx="226">
                  <c:v>0.32186897268685644</c:v>
                </c:pt>
                <c:pt idx="227">
                  <c:v>0.46652514702792069</c:v>
                </c:pt>
                <c:pt idx="228">
                  <c:v>0.69072809873949292</c:v>
                </c:pt>
                <c:pt idx="229">
                  <c:v>0.69126107571521866</c:v>
                </c:pt>
                <c:pt idx="230">
                  <c:v>0.94206902299696382</c:v>
                </c:pt>
                <c:pt idx="231">
                  <c:v>1.0506114635730928</c:v>
                </c:pt>
                <c:pt idx="232">
                  <c:v>1.1058467657630524</c:v>
                </c:pt>
                <c:pt idx="233">
                  <c:v>0.23735341752446548</c:v>
                </c:pt>
                <c:pt idx="234">
                  <c:v>0.12225934926363234</c:v>
                </c:pt>
                <c:pt idx="235">
                  <c:v>0.22374468796366223</c:v>
                </c:pt>
                <c:pt idx="236">
                  <c:v>0.19987413023483516</c:v>
                </c:pt>
                <c:pt idx="237">
                  <c:v>0.47303167977772242</c:v>
                </c:pt>
                <c:pt idx="238">
                  <c:v>0.82306708070868251</c:v>
                </c:pt>
                <c:pt idx="239">
                  <c:v>0.8407656626092036</c:v>
                </c:pt>
                <c:pt idx="240">
                  <c:v>0.25293162081098092</c:v>
                </c:pt>
                <c:pt idx="241">
                  <c:v>1.3858132431895454</c:v>
                </c:pt>
                <c:pt idx="242">
                  <c:v>1.5695480853182591</c:v>
                </c:pt>
                <c:pt idx="243">
                  <c:v>2.1514889219116973</c:v>
                </c:pt>
                <c:pt idx="244">
                  <c:v>2.0868766702910486</c:v>
                </c:pt>
                <c:pt idx="245">
                  <c:v>2.0575774652130758</c:v>
                </c:pt>
                <c:pt idx="246">
                  <c:v>1.2301948957632416</c:v>
                </c:pt>
                <c:pt idx="247">
                  <c:v>0.78021021453028683</c:v>
                </c:pt>
                <c:pt idx="248">
                  <c:v>0.64322854152268683</c:v>
                </c:pt>
                <c:pt idx="249">
                  <c:v>0.38252185593280313</c:v>
                </c:pt>
                <c:pt idx="250">
                  <c:v>0.26524372567058996</c:v>
                </c:pt>
                <c:pt idx="251">
                  <c:v>0.71412316743521287</c:v>
                </c:pt>
                <c:pt idx="252">
                  <c:v>0.63746329203835694</c:v>
                </c:pt>
                <c:pt idx="253">
                  <c:v>0.99242717172493555</c:v>
                </c:pt>
                <c:pt idx="254">
                  <c:v>0.63312907641131755</c:v>
                </c:pt>
                <c:pt idx="255">
                  <c:v>0.83558476390120739</c:v>
                </c:pt>
                <c:pt idx="256">
                  <c:v>0.58524131583043326</c:v>
                </c:pt>
                <c:pt idx="257">
                  <c:v>0.28679437833415899</c:v>
                </c:pt>
                <c:pt idx="258">
                  <c:v>0.45437102460131762</c:v>
                </c:pt>
                <c:pt idx="259">
                  <c:v>0.50390054018507846</c:v>
                </c:pt>
                <c:pt idx="260">
                  <c:v>0.18036828698191487</c:v>
                </c:pt>
                <c:pt idx="261">
                  <c:v>0.36611810767995356</c:v>
                </c:pt>
                <c:pt idx="262">
                  <c:v>0.60350664136585586</c:v>
                </c:pt>
                <c:pt idx="263">
                  <c:v>0.63147742546573071</c:v>
                </c:pt>
                <c:pt idx="264">
                  <c:v>0.47377120180917853</c:v>
                </c:pt>
                <c:pt idx="265">
                  <c:v>0.34675512645758683</c:v>
                </c:pt>
                <c:pt idx="266">
                  <c:v>0.25338297215271133</c:v>
                </c:pt>
                <c:pt idx="267">
                  <c:v>0.28385565330310719</c:v>
                </c:pt>
                <c:pt idx="268">
                  <c:v>0.27061691612812488</c:v>
                </c:pt>
                <c:pt idx="269">
                  <c:v>0.57916786679968135</c:v>
                </c:pt>
                <c:pt idx="270">
                  <c:v>0.34711385978404741</c:v>
                </c:pt>
                <c:pt idx="271">
                  <c:v>0.65054258943718835</c:v>
                </c:pt>
                <c:pt idx="272">
                  <c:v>0.69277604535104564</c:v>
                </c:pt>
                <c:pt idx="273">
                  <c:v>0.16990102013945951</c:v>
                </c:pt>
                <c:pt idx="274">
                  <c:v>0.93945902948387705</c:v>
                </c:pt>
                <c:pt idx="275">
                  <c:v>0.92057248024097627</c:v>
                </c:pt>
                <c:pt idx="276">
                  <c:v>0.7627048657027351</c:v>
                </c:pt>
                <c:pt idx="277">
                  <c:v>0.57600542788880393</c:v>
                </c:pt>
                <c:pt idx="278">
                  <c:v>1.2310012071608774</c:v>
                </c:pt>
                <c:pt idx="279">
                  <c:v>1.9036816355436419</c:v>
                </c:pt>
                <c:pt idx="280">
                  <c:v>1.9274141107589415</c:v>
                </c:pt>
                <c:pt idx="281">
                  <c:v>0.71056369741468528</c:v>
                </c:pt>
                <c:pt idx="282">
                  <c:v>1.2391430835563062</c:v>
                </c:pt>
                <c:pt idx="283">
                  <c:v>1.2270647917064892</c:v>
                </c:pt>
                <c:pt idx="284">
                  <c:v>1.3444131770843697</c:v>
                </c:pt>
                <c:pt idx="285">
                  <c:v>0.42531326735575253</c:v>
                </c:pt>
                <c:pt idx="286">
                  <c:v>0.69277423737545307</c:v>
                </c:pt>
                <c:pt idx="287">
                  <c:v>0.45708531673405151</c:v>
                </c:pt>
                <c:pt idx="288">
                  <c:v>0.45671886267377493</c:v>
                </c:pt>
                <c:pt idx="289">
                  <c:v>0.4981757778333184</c:v>
                </c:pt>
                <c:pt idx="290">
                  <c:v>0.60291584173943868</c:v>
                </c:pt>
                <c:pt idx="291">
                  <c:v>0.45742145253249988</c:v>
                </c:pt>
                <c:pt idx="292">
                  <c:v>0.70515031624192337</c:v>
                </c:pt>
                <c:pt idx="293">
                  <c:v>0.55500236509524825</c:v>
                </c:pt>
                <c:pt idx="294">
                  <c:v>0.28605894464895548</c:v>
                </c:pt>
                <c:pt idx="295">
                  <c:v>0.88602307842269701</c:v>
                </c:pt>
                <c:pt idx="296">
                  <c:v>1.1041342543501884</c:v>
                </c:pt>
                <c:pt idx="297">
                  <c:v>0.69064650428253138</c:v>
                </c:pt>
                <c:pt idx="298">
                  <c:v>1.0181370934761522</c:v>
                </c:pt>
                <c:pt idx="299">
                  <c:v>1.134389240999957</c:v>
                </c:pt>
                <c:pt idx="300">
                  <c:v>2.1013403879378729</c:v>
                </c:pt>
                <c:pt idx="301">
                  <c:v>2.1505897417484832</c:v>
                </c:pt>
                <c:pt idx="302">
                  <c:v>1.5625691517390916</c:v>
                </c:pt>
                <c:pt idx="303">
                  <c:v>0.32942697226310486</c:v>
                </c:pt>
                <c:pt idx="304">
                  <c:v>0.13337512930795128</c:v>
                </c:pt>
                <c:pt idx="305">
                  <c:v>0.55997225363451286</c:v>
                </c:pt>
                <c:pt idx="306">
                  <c:v>0.88468408258871001</c:v>
                </c:pt>
                <c:pt idx="307">
                  <c:v>0.99472903797930556</c:v>
                </c:pt>
                <c:pt idx="308">
                  <c:v>1.0142654623301468</c:v>
                </c:pt>
                <c:pt idx="309">
                  <c:v>0.93442360974065752</c:v>
                </c:pt>
                <c:pt idx="310">
                  <c:v>0.3809050647753271</c:v>
                </c:pt>
                <c:pt idx="311">
                  <c:v>0.37507269185260472</c:v>
                </c:pt>
                <c:pt idx="312">
                  <c:v>1.578458375368778</c:v>
                </c:pt>
                <c:pt idx="313">
                  <c:v>3.46787426781321</c:v>
                </c:pt>
                <c:pt idx="314">
                  <c:v>4.1748018424148219</c:v>
                </c:pt>
                <c:pt idx="315">
                  <c:v>3.8036362563798392</c:v>
                </c:pt>
                <c:pt idx="316">
                  <c:v>1.8854017462385586</c:v>
                </c:pt>
                <c:pt idx="317">
                  <c:v>0.68752801218240889</c:v>
                </c:pt>
                <c:pt idx="318">
                  <c:v>1.0152627529667033</c:v>
                </c:pt>
                <c:pt idx="319">
                  <c:v>0.77705161949191992</c:v>
                </c:pt>
                <c:pt idx="320">
                  <c:v>1.8995454529716014</c:v>
                </c:pt>
                <c:pt idx="321">
                  <c:v>1.1226151243166966</c:v>
                </c:pt>
                <c:pt idx="322">
                  <c:v>1.2198701935599812</c:v>
                </c:pt>
                <c:pt idx="323">
                  <c:v>0.89586607806120966</c:v>
                </c:pt>
                <c:pt idx="324">
                  <c:v>1.8016259864660431</c:v>
                </c:pt>
                <c:pt idx="325">
                  <c:v>1.7814209351513923</c:v>
                </c:pt>
                <c:pt idx="326">
                  <c:v>31.658094153243141</c:v>
                </c:pt>
                <c:pt idx="327">
                  <c:v>41.102409102582989</c:v>
                </c:pt>
                <c:pt idx="328">
                  <c:v>40.832836753356311</c:v>
                </c:pt>
                <c:pt idx="329">
                  <c:v>15.823215518700739</c:v>
                </c:pt>
                <c:pt idx="330">
                  <c:v>3.4368558159988605</c:v>
                </c:pt>
                <c:pt idx="331">
                  <c:v>2.2056288950503342</c:v>
                </c:pt>
                <c:pt idx="332">
                  <c:v>1.8588212987058215</c:v>
                </c:pt>
                <c:pt idx="333">
                  <c:v>1.4087150464411644</c:v>
                </c:pt>
                <c:pt idx="334">
                  <c:v>1.9114713465263415</c:v>
                </c:pt>
                <c:pt idx="335">
                  <c:v>2.0101892874982927</c:v>
                </c:pt>
                <c:pt idx="336">
                  <c:v>2.1931530517765383</c:v>
                </c:pt>
                <c:pt idx="337">
                  <c:v>2.1420065938931705</c:v>
                </c:pt>
                <c:pt idx="338">
                  <c:v>1.4903046414078864</c:v>
                </c:pt>
                <c:pt idx="339">
                  <c:v>0.42859720204269597</c:v>
                </c:pt>
                <c:pt idx="340">
                  <c:v>0.24938390561462195</c:v>
                </c:pt>
                <c:pt idx="341">
                  <c:v>0.67717145496405506</c:v>
                </c:pt>
                <c:pt idx="342">
                  <c:v>2.2402928406739626</c:v>
                </c:pt>
                <c:pt idx="343">
                  <c:v>3.3015254931354812</c:v>
                </c:pt>
                <c:pt idx="344">
                  <c:v>3.3295146741478079</c:v>
                </c:pt>
                <c:pt idx="345">
                  <c:v>2.4623462822382161</c:v>
                </c:pt>
                <c:pt idx="346">
                  <c:v>0.31880073062561987</c:v>
                </c:pt>
                <c:pt idx="347">
                  <c:v>0.32418828447985604</c:v>
                </c:pt>
                <c:pt idx="348">
                  <c:v>0.45993621329304785</c:v>
                </c:pt>
                <c:pt idx="349">
                  <c:v>0.65479176379147896</c:v>
                </c:pt>
                <c:pt idx="350">
                  <c:v>0.95827532577029784</c:v>
                </c:pt>
                <c:pt idx="351">
                  <c:v>1.0792601360457756</c:v>
                </c:pt>
                <c:pt idx="352">
                  <c:v>1.0939198224913871</c:v>
                </c:pt>
                <c:pt idx="353">
                  <c:v>1.2052900937526934</c:v>
                </c:pt>
                <c:pt idx="354">
                  <c:v>2.1766768318609033</c:v>
                </c:pt>
                <c:pt idx="355">
                  <c:v>2.0178452231538579</c:v>
                </c:pt>
                <c:pt idx="356">
                  <c:v>1.5523448807079459</c:v>
                </c:pt>
                <c:pt idx="357">
                  <c:v>0.50867051084847426</c:v>
                </c:pt>
                <c:pt idx="358">
                  <c:v>0.73981412163484395</c:v>
                </c:pt>
                <c:pt idx="359">
                  <c:v>1.4677820237241819</c:v>
                </c:pt>
                <c:pt idx="360">
                  <c:v>0.75703229113985215</c:v>
                </c:pt>
                <c:pt idx="361">
                  <c:v>1.2914285868428639</c:v>
                </c:pt>
                <c:pt idx="362">
                  <c:v>1.4768872156767434</c:v>
                </c:pt>
                <c:pt idx="363">
                  <c:v>1.5272865939200886</c:v>
                </c:pt>
                <c:pt idx="364">
                  <c:v>0.85094357208944937</c:v>
                </c:pt>
                <c:pt idx="365">
                  <c:v>0.56703502384232718</c:v>
                </c:pt>
                <c:pt idx="366">
                  <c:v>0.53646001443766911</c:v>
                </c:pt>
                <c:pt idx="367">
                  <c:v>0.9136377955585413</c:v>
                </c:pt>
                <c:pt idx="368">
                  <c:v>0.64259227227531868</c:v>
                </c:pt>
                <c:pt idx="369">
                  <c:v>0.6923640250351919</c:v>
                </c:pt>
                <c:pt idx="370">
                  <c:v>0.22011109623679354</c:v>
                </c:pt>
                <c:pt idx="371">
                  <c:v>0.60590362398450404</c:v>
                </c:pt>
                <c:pt idx="372">
                  <c:v>0.62818548861148527</c:v>
                </c:pt>
                <c:pt idx="373">
                  <c:v>0.4227819224640566</c:v>
                </c:pt>
                <c:pt idx="374">
                  <c:v>0.76644731738591665</c:v>
                </c:pt>
                <c:pt idx="375">
                  <c:v>0.63181555332047912</c:v>
                </c:pt>
                <c:pt idx="376">
                  <c:v>0.77836033472151989</c:v>
                </c:pt>
                <c:pt idx="377">
                  <c:v>0.73970910890703168</c:v>
                </c:pt>
                <c:pt idx="378">
                  <c:v>0.81492082853138681</c:v>
                </c:pt>
                <c:pt idx="379">
                  <c:v>1.2856833343076723</c:v>
                </c:pt>
                <c:pt idx="380">
                  <c:v>1.5912963058738974</c:v>
                </c:pt>
                <c:pt idx="381">
                  <c:v>1.4677818171793764</c:v>
                </c:pt>
                <c:pt idx="382">
                  <c:v>1.2195775120679151</c:v>
                </c:pt>
                <c:pt idx="383">
                  <c:v>1.2075074192282198</c:v>
                </c:pt>
                <c:pt idx="384">
                  <c:v>1.2369808780185496</c:v>
                </c:pt>
                <c:pt idx="385">
                  <c:v>0.92369582094872937</c:v>
                </c:pt>
                <c:pt idx="386">
                  <c:v>0.22712337907114333</c:v>
                </c:pt>
                <c:pt idx="387">
                  <c:v>0.25789223700484692</c:v>
                </c:pt>
                <c:pt idx="388">
                  <c:v>0.70049036400864051</c:v>
                </c:pt>
                <c:pt idx="389">
                  <c:v>1.4338385386720438</c:v>
                </c:pt>
                <c:pt idx="390">
                  <c:v>1.4976796531900758</c:v>
                </c:pt>
                <c:pt idx="391">
                  <c:v>0.53784621120430853</c:v>
                </c:pt>
              </c:numCache>
            </c:numRef>
          </c:val>
          <c:smooth val="0"/>
          <c:extLst>
            <c:ext xmlns:c16="http://schemas.microsoft.com/office/drawing/2014/chart" uri="{C3380CC4-5D6E-409C-BE32-E72D297353CC}">
              <c16:uniqueId val="{00000002-C6D6-4B89-BE87-7E35D3FF9F38}"/>
            </c:ext>
          </c:extLst>
        </c:ser>
        <c:ser>
          <c:idx val="3"/>
          <c:order val="3"/>
          <c:tx>
            <c:strRef>
              <c:f>'3_Month_Volatility_Index'!$Z$9</c:f>
              <c:strCache>
                <c:ptCount val="1"/>
                <c:pt idx="0">
                  <c:v>food_service_volatility_index</c:v>
                </c:pt>
              </c:strCache>
            </c:strRef>
          </c:tx>
          <c:spPr>
            <a:ln w="28575" cap="rnd">
              <a:solidFill>
                <a:schemeClr val="accent4"/>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'3_Month_Volatility_Index'!$Z$10:$Z$401</c:f>
              <c:numCache>
                <c:formatCode>0.000</c:formatCode>
                <c:ptCount val="392"/>
                <c:pt idx="0">
                  <c:v>0</c:v>
                </c:pt>
                <c:pt idx="1">
                  <c:v>0</c:v>
                </c:pt>
                <c:pt idx="2">
                  <c:v>2.0681808531269503</c:v>
                </c:pt>
                <c:pt idx="3">
                  <c:v>1.2522995141469608</c:v>
                </c:pt>
                <c:pt idx="4">
                  <c:v>0.20100637884073605</c:v>
                </c:pt>
                <c:pt idx="5">
                  <c:v>0.3646477105408798</c:v>
                </c:pt>
                <c:pt idx="6">
                  <c:v>0.38032969601447508</c:v>
                </c:pt>
                <c:pt idx="7">
                  <c:v>0.68877665707931224</c:v>
                </c:pt>
                <c:pt idx="8">
                  <c:v>0.73807079761119132</c:v>
                </c:pt>
                <c:pt idx="9">
                  <c:v>1.0181530908385408</c:v>
                </c:pt>
                <c:pt idx="10">
                  <c:v>0.99752634533016704</c:v>
                </c:pt>
                <c:pt idx="11">
                  <c:v>0.7158064243710679</c:v>
                </c:pt>
                <c:pt idx="12">
                  <c:v>0.26873156674989729</c:v>
                </c:pt>
                <c:pt idx="13">
                  <c:v>0.38118973614394425</c:v>
                </c:pt>
                <c:pt idx="14">
                  <c:v>0.15410407250392161</c:v>
                </c:pt>
                <c:pt idx="15">
                  <c:v>0.18837181224844429</c:v>
                </c:pt>
                <c:pt idx="16">
                  <c:v>0.41194814691796761</c:v>
                </c:pt>
                <c:pt idx="17">
                  <c:v>0.58949423071970852</c:v>
                </c:pt>
                <c:pt idx="18">
                  <c:v>0.62866883838489906</c:v>
                </c:pt>
                <c:pt idx="19">
                  <c:v>0.55168787799491392</c:v>
                </c:pt>
                <c:pt idx="20">
                  <c:v>8.6231619960340941E-2</c:v>
                </c:pt>
                <c:pt idx="21">
                  <c:v>0.7101446359806517</c:v>
                </c:pt>
                <c:pt idx="22">
                  <c:v>0.61572492398694811</c:v>
                </c:pt>
                <c:pt idx="23">
                  <c:v>0.53500380198610475</c:v>
                </c:pt>
                <c:pt idx="24">
                  <c:v>0.58730764541445679</c:v>
                </c:pt>
                <c:pt idx="25">
                  <c:v>0.82780227270120899</c:v>
                </c:pt>
                <c:pt idx="26">
                  <c:v>0.32210876748049022</c:v>
                </c:pt>
                <c:pt idx="27">
                  <c:v>0.20599924203097977</c:v>
                </c:pt>
                <c:pt idx="28">
                  <c:v>1.0471327010891893</c:v>
                </c:pt>
                <c:pt idx="29">
                  <c:v>0.98109033190142836</c:v>
                </c:pt>
                <c:pt idx="30">
                  <c:v>0.95464230819498608</c:v>
                </c:pt>
                <c:pt idx="31">
                  <c:v>1.2890859941302577</c:v>
                </c:pt>
                <c:pt idx="32">
                  <c:v>1.3421027258338361</c:v>
                </c:pt>
                <c:pt idx="33">
                  <c:v>1.1564319832112957</c:v>
                </c:pt>
                <c:pt idx="34">
                  <c:v>0.41086626135772081</c:v>
                </c:pt>
                <c:pt idx="35">
                  <c:v>0.33124783263880087</c:v>
                </c:pt>
                <c:pt idx="36">
                  <c:v>1.0125162028089227</c:v>
                </c:pt>
                <c:pt idx="37">
                  <c:v>0.89165736961490039</c:v>
                </c:pt>
                <c:pt idx="38">
                  <c:v>1.3029183156221722</c:v>
                </c:pt>
                <c:pt idx="39">
                  <c:v>0.74192969893252314</c:v>
                </c:pt>
                <c:pt idx="40">
                  <c:v>0.74740810246164868</c:v>
                </c:pt>
                <c:pt idx="41">
                  <c:v>0.59673854078274491</c:v>
                </c:pt>
                <c:pt idx="42">
                  <c:v>0.96274543835595316</c:v>
                </c:pt>
                <c:pt idx="43">
                  <c:v>1.1523911283699722</c:v>
                </c:pt>
                <c:pt idx="44">
                  <c:v>1.3810057583741051</c:v>
                </c:pt>
                <c:pt idx="45">
                  <c:v>0.73243189445115597</c:v>
                </c:pt>
                <c:pt idx="46">
                  <c:v>0.98135908277499007</c:v>
                </c:pt>
                <c:pt idx="47">
                  <c:v>0.2709390891366566</c:v>
                </c:pt>
                <c:pt idx="48">
                  <c:v>0.66898810306424261</c:v>
                </c:pt>
                <c:pt idx="49">
                  <c:v>2.5244520289605168</c:v>
                </c:pt>
                <c:pt idx="50">
                  <c:v>2.438492469293255</c:v>
                </c:pt>
                <c:pt idx="51">
                  <c:v>1.4338547961888939</c:v>
                </c:pt>
                <c:pt idx="52">
                  <c:v>1.063290427839189</c:v>
                </c:pt>
                <c:pt idx="53">
                  <c:v>1.0732230538841665</c:v>
                </c:pt>
                <c:pt idx="54">
                  <c:v>0.93994624030429996</c:v>
                </c:pt>
                <c:pt idx="55">
                  <c:v>0.36210021058612052</c:v>
                </c:pt>
                <c:pt idx="56">
                  <c:v>0.55299473402494814</c:v>
                </c:pt>
                <c:pt idx="57">
                  <c:v>0.30945782567206048</c:v>
                </c:pt>
                <c:pt idx="58">
                  <c:v>0.37268325619691645</c:v>
                </c:pt>
                <c:pt idx="59">
                  <c:v>8.4954472357493177E-2</c:v>
                </c:pt>
                <c:pt idx="60">
                  <c:v>0.48755197554558644</c:v>
                </c:pt>
                <c:pt idx="61">
                  <c:v>0.51317049264314651</c:v>
                </c:pt>
                <c:pt idx="62">
                  <c:v>0.82051444728779099</c:v>
                </c:pt>
                <c:pt idx="63">
                  <c:v>0.42120494614705406</c:v>
                </c:pt>
                <c:pt idx="64">
                  <c:v>0.43625158915017515</c:v>
                </c:pt>
                <c:pt idx="65">
                  <c:v>0.17958828029124921</c:v>
                </c:pt>
                <c:pt idx="66">
                  <c:v>0.14317434289180017</c:v>
                </c:pt>
                <c:pt idx="67">
                  <c:v>0.26227527697492298</c:v>
                </c:pt>
                <c:pt idx="68">
                  <c:v>1.2419774008319839</c:v>
                </c:pt>
                <c:pt idx="69">
                  <c:v>1.163764144580272</c:v>
                </c:pt>
                <c:pt idx="70">
                  <c:v>0.6745940087268788</c:v>
                </c:pt>
                <c:pt idx="71">
                  <c:v>7.6971101131222922E-2</c:v>
                </c:pt>
                <c:pt idx="72">
                  <c:v>0.29278971094114198</c:v>
                </c:pt>
                <c:pt idx="73">
                  <c:v>0.25872992178172177</c:v>
                </c:pt>
                <c:pt idx="74">
                  <c:v>0.42429085476790901</c:v>
                </c:pt>
                <c:pt idx="75">
                  <c:v>0.42436673786436663</c:v>
                </c:pt>
                <c:pt idx="76">
                  <c:v>0.23371297542338229</c:v>
                </c:pt>
                <c:pt idx="77">
                  <c:v>0.29487896020113052</c:v>
                </c:pt>
                <c:pt idx="78">
                  <c:v>0.48242916544438763</c:v>
                </c:pt>
                <c:pt idx="79">
                  <c:v>1.1575983210457845</c:v>
                </c:pt>
                <c:pt idx="80">
                  <c:v>1.3242406240237299</c:v>
                </c:pt>
                <c:pt idx="81">
                  <c:v>1.1581381210616248</c:v>
                </c:pt>
                <c:pt idx="82">
                  <c:v>1.5844241982823728</c:v>
                </c:pt>
                <c:pt idx="83">
                  <c:v>2.167438116968174</c:v>
                </c:pt>
                <c:pt idx="84">
                  <c:v>2.2188492623047242</c:v>
                </c:pt>
                <c:pt idx="85">
                  <c:v>1.0337070992672259</c:v>
                </c:pt>
                <c:pt idx="86">
                  <c:v>0.58381166662650297</c:v>
                </c:pt>
                <c:pt idx="87">
                  <c:v>1.0730032942784167</c:v>
                </c:pt>
                <c:pt idx="88">
                  <c:v>2.125199668385132</c:v>
                </c:pt>
                <c:pt idx="89">
                  <c:v>2.4471843864188139</c:v>
                </c:pt>
                <c:pt idx="90">
                  <c:v>1.7010686546719787</c:v>
                </c:pt>
                <c:pt idx="91">
                  <c:v>1.5927541091820157</c:v>
                </c:pt>
                <c:pt idx="92">
                  <c:v>0.26856202220775494</c:v>
                </c:pt>
                <c:pt idx="93">
                  <c:v>0.98100797045791499</c:v>
                </c:pt>
                <c:pt idx="94">
                  <c:v>1.1290925351094323</c:v>
                </c:pt>
                <c:pt idx="95">
                  <c:v>0.79125381722122434</c:v>
                </c:pt>
                <c:pt idx="96">
                  <c:v>0.76485886684470084</c:v>
                </c:pt>
                <c:pt idx="97">
                  <c:v>0.2882257198838058</c:v>
                </c:pt>
                <c:pt idx="98">
                  <c:v>0.35652226957967037</c:v>
                </c:pt>
                <c:pt idx="99">
                  <c:v>0.21392203529753911</c:v>
                </c:pt>
                <c:pt idx="100">
                  <c:v>0.22795034732572927</c:v>
                </c:pt>
                <c:pt idx="101">
                  <c:v>0.85129788225980219</c:v>
                </c:pt>
                <c:pt idx="102">
                  <c:v>0.9046245960390018</c:v>
                </c:pt>
                <c:pt idx="103">
                  <c:v>0.34870321386342223</c:v>
                </c:pt>
                <c:pt idx="104">
                  <c:v>1.2548057966620676</c:v>
                </c:pt>
                <c:pt idx="105">
                  <c:v>1.6466628877223231</c:v>
                </c:pt>
                <c:pt idx="106">
                  <c:v>2.1066423983734697</c:v>
                </c:pt>
                <c:pt idx="107">
                  <c:v>0.4373204478612529</c:v>
                </c:pt>
                <c:pt idx="108">
                  <c:v>2.7242115256364818</c:v>
                </c:pt>
                <c:pt idx="109">
                  <c:v>2.4251692467616195</c:v>
                </c:pt>
                <c:pt idx="110">
                  <c:v>1.6900312391682195</c:v>
                </c:pt>
                <c:pt idx="111">
                  <c:v>0.69015439026832182</c:v>
                </c:pt>
                <c:pt idx="112">
                  <c:v>0.70954268727035619</c:v>
                </c:pt>
                <c:pt idx="113">
                  <c:v>0.64042534000397477</c:v>
                </c:pt>
                <c:pt idx="114">
                  <c:v>0.77635043529872727</c:v>
                </c:pt>
                <c:pt idx="115">
                  <c:v>0.43066882531167355</c:v>
                </c:pt>
                <c:pt idx="116">
                  <c:v>0.29569275289950814</c:v>
                </c:pt>
                <c:pt idx="117">
                  <c:v>0.61620497600914603</c:v>
                </c:pt>
                <c:pt idx="118">
                  <c:v>0.7126045256300565</c:v>
                </c:pt>
                <c:pt idx="119">
                  <c:v>0.72464905128649726</c:v>
                </c:pt>
                <c:pt idx="120">
                  <c:v>0.98054969757173427</c:v>
                </c:pt>
                <c:pt idx="121">
                  <c:v>0.98553886141570723</c:v>
                </c:pt>
                <c:pt idx="122">
                  <c:v>0.89102349875331677</c:v>
                </c:pt>
                <c:pt idx="123">
                  <c:v>0.76394707685529795</c:v>
                </c:pt>
                <c:pt idx="124">
                  <c:v>0.34689964873463097</c:v>
                </c:pt>
                <c:pt idx="125">
                  <c:v>0.19488409904971535</c:v>
                </c:pt>
                <c:pt idx="126">
                  <c:v>0.1778719486991609</c:v>
                </c:pt>
                <c:pt idx="127">
                  <c:v>0.70312237114636011</c:v>
                </c:pt>
                <c:pt idx="128">
                  <c:v>1.2764703041151553</c:v>
                </c:pt>
                <c:pt idx="129">
                  <c:v>1.2762046990504046</c:v>
                </c:pt>
                <c:pt idx="130">
                  <c:v>0.71562871266366068</c:v>
                </c:pt>
                <c:pt idx="131">
                  <c:v>0.22409200535717425</c:v>
                </c:pt>
                <c:pt idx="132">
                  <c:v>0.38766682719753931</c:v>
                </c:pt>
                <c:pt idx="133">
                  <c:v>0.34181010513852428</c:v>
                </c:pt>
                <c:pt idx="134">
                  <c:v>0.28314734945831393</c:v>
                </c:pt>
                <c:pt idx="135">
                  <c:v>0.27225089131669244</c:v>
                </c:pt>
                <c:pt idx="136">
                  <c:v>0.22372919567093763</c:v>
                </c:pt>
                <c:pt idx="137">
                  <c:v>0.23814711710330894</c:v>
                </c:pt>
                <c:pt idx="138">
                  <c:v>0.29012911932065366</c:v>
                </c:pt>
                <c:pt idx="139">
                  <c:v>0.17488202522429908</c:v>
                </c:pt>
                <c:pt idx="140">
                  <c:v>0.51236386668834955</c:v>
                </c:pt>
                <c:pt idx="141">
                  <c:v>0.54991016172710316</c:v>
                </c:pt>
                <c:pt idx="142">
                  <c:v>0.58505519009001772</c:v>
                </c:pt>
                <c:pt idx="143">
                  <c:v>0.14675882574691632</c:v>
                </c:pt>
                <c:pt idx="144">
                  <c:v>0.46211497378485783</c:v>
                </c:pt>
                <c:pt idx="145">
                  <c:v>0.69698864314246878</c:v>
                </c:pt>
                <c:pt idx="146">
                  <c:v>0.64169199573532487</c:v>
                </c:pt>
                <c:pt idx="147">
                  <c:v>0.79576618377435349</c:v>
                </c:pt>
                <c:pt idx="148">
                  <c:v>0.33906122666830196</c:v>
                </c:pt>
                <c:pt idx="149">
                  <c:v>0.50312665908136101</c:v>
                </c:pt>
                <c:pt idx="150">
                  <c:v>0.50690500059045041</c:v>
                </c:pt>
                <c:pt idx="151">
                  <c:v>0.34351369829782019</c:v>
                </c:pt>
                <c:pt idx="152">
                  <c:v>0.29776813205570191</c:v>
                </c:pt>
                <c:pt idx="153">
                  <c:v>0.58705550740420986</c:v>
                </c:pt>
                <c:pt idx="154">
                  <c:v>1.0965841220095429</c:v>
                </c:pt>
                <c:pt idx="155">
                  <c:v>1.0698548875402079</c:v>
                </c:pt>
                <c:pt idx="156">
                  <c:v>2.5418446181411851</c:v>
                </c:pt>
                <c:pt idx="157">
                  <c:v>3.0469849976721544</c:v>
                </c:pt>
                <c:pt idx="158">
                  <c:v>2.9997491571991581</c:v>
                </c:pt>
                <c:pt idx="159">
                  <c:v>1.5122565679639191</c:v>
                </c:pt>
                <c:pt idx="160">
                  <c:v>0.55352986516866864</c:v>
                </c:pt>
                <c:pt idx="161">
                  <c:v>0.28788295218851245</c:v>
                </c:pt>
                <c:pt idx="162">
                  <c:v>0.37493611434935814</c:v>
                </c:pt>
                <c:pt idx="163">
                  <c:v>0.19905907881049725</c:v>
                </c:pt>
                <c:pt idx="164">
                  <c:v>0.17033873842219746</c:v>
                </c:pt>
                <c:pt idx="165">
                  <c:v>0.84355746948387211</c:v>
                </c:pt>
                <c:pt idx="166">
                  <c:v>1.4610737894532317</c:v>
                </c:pt>
                <c:pt idx="167">
                  <c:v>2.1569003882282858</c:v>
                </c:pt>
                <c:pt idx="168">
                  <c:v>2.5531340890653103</c:v>
                </c:pt>
                <c:pt idx="169">
                  <c:v>2.525504534390663</c:v>
                </c:pt>
                <c:pt idx="170">
                  <c:v>0.81017290789814089</c:v>
                </c:pt>
                <c:pt idx="171">
                  <c:v>0.4098765627693095</c:v>
                </c:pt>
                <c:pt idx="172">
                  <c:v>0.66756991805131793</c:v>
                </c:pt>
                <c:pt idx="173">
                  <c:v>0.43314949051697471</c:v>
                </c:pt>
                <c:pt idx="174">
                  <c:v>0.51075772787740725</c:v>
                </c:pt>
                <c:pt idx="175">
                  <c:v>0.84797822250463095</c:v>
                </c:pt>
                <c:pt idx="176">
                  <c:v>0.84404553483129374</c:v>
                </c:pt>
                <c:pt idx="177">
                  <c:v>0.84617518309681294</c:v>
                </c:pt>
                <c:pt idx="178">
                  <c:v>0.97356463791341563</c:v>
                </c:pt>
                <c:pt idx="179">
                  <c:v>1.1558005021827926</c:v>
                </c:pt>
                <c:pt idx="180">
                  <c:v>1.6238113196215305</c:v>
                </c:pt>
                <c:pt idx="181">
                  <c:v>0.78538933602145233</c:v>
                </c:pt>
                <c:pt idx="182">
                  <c:v>0.94228333910361539</c:v>
                </c:pt>
                <c:pt idx="183">
                  <c:v>0.39203395105132177</c:v>
                </c:pt>
                <c:pt idx="184">
                  <c:v>0.7575073154311176</c:v>
                </c:pt>
                <c:pt idx="185">
                  <c:v>1.5065539375956252</c:v>
                </c:pt>
                <c:pt idx="186">
                  <c:v>1.4697047937289385</c:v>
                </c:pt>
                <c:pt idx="187">
                  <c:v>0.75850652450290756</c:v>
                </c:pt>
                <c:pt idx="188">
                  <c:v>1.6524314142978804</c:v>
                </c:pt>
                <c:pt idx="189">
                  <c:v>1.2780365608497113</c:v>
                </c:pt>
                <c:pt idx="190">
                  <c:v>1.7095171262740356</c:v>
                </c:pt>
                <c:pt idx="191">
                  <c:v>1.6875775095380743</c:v>
                </c:pt>
                <c:pt idx="192">
                  <c:v>3.8694341124707101</c:v>
                </c:pt>
                <c:pt idx="193">
                  <c:v>3.8911704170289441</c:v>
                </c:pt>
                <c:pt idx="194">
                  <c:v>5.3368464295039857</c:v>
                </c:pt>
                <c:pt idx="195">
                  <c:v>3.3142320407584402</c:v>
                </c:pt>
                <c:pt idx="196">
                  <c:v>3.202432698194821</c:v>
                </c:pt>
                <c:pt idx="197">
                  <c:v>0.44638835700400287</c:v>
                </c:pt>
                <c:pt idx="198">
                  <c:v>0.50930445587225803</c:v>
                </c:pt>
                <c:pt idx="199">
                  <c:v>0.64016350527864441</c:v>
                </c:pt>
                <c:pt idx="200">
                  <c:v>0.64949276872324502</c:v>
                </c:pt>
                <c:pt idx="201">
                  <c:v>0.67227299307959965</c:v>
                </c:pt>
                <c:pt idx="202">
                  <c:v>1.851257838832395</c:v>
                </c:pt>
                <c:pt idx="203">
                  <c:v>1.9483228936405965</c:v>
                </c:pt>
                <c:pt idx="204">
                  <c:v>1.7243034421210452</c:v>
                </c:pt>
                <c:pt idx="205">
                  <c:v>1.6099301462709019</c:v>
                </c:pt>
                <c:pt idx="206">
                  <c:v>2.871649719266733</c:v>
                </c:pt>
                <c:pt idx="207">
                  <c:v>2.8411508031209189</c:v>
                </c:pt>
                <c:pt idx="208">
                  <c:v>2.3671259217973746</c:v>
                </c:pt>
                <c:pt idx="209">
                  <c:v>0.15062569919549351</c:v>
                </c:pt>
                <c:pt idx="210">
                  <c:v>1.2178385683024429</c:v>
                </c:pt>
                <c:pt idx="211">
                  <c:v>1.0848133355329197</c:v>
                </c:pt>
                <c:pt idx="212">
                  <c:v>0.89178982558179054</c:v>
                </c:pt>
                <c:pt idx="213">
                  <c:v>1.0651568971539336</c:v>
                </c:pt>
                <c:pt idx="214">
                  <c:v>1.2331016515687514</c:v>
                </c:pt>
                <c:pt idx="215">
                  <c:v>1.9809746280491227</c:v>
                </c:pt>
                <c:pt idx="216">
                  <c:v>1.7490692085778008</c:v>
                </c:pt>
                <c:pt idx="217">
                  <c:v>1.1065354850637585</c:v>
                </c:pt>
                <c:pt idx="218">
                  <c:v>0.72911916735396165</c:v>
                </c:pt>
                <c:pt idx="219">
                  <c:v>0.31921206933181479</c:v>
                </c:pt>
                <c:pt idx="220">
                  <c:v>1.0102341516082995</c:v>
                </c:pt>
                <c:pt idx="221">
                  <c:v>0.80076800255910985</c:v>
                </c:pt>
                <c:pt idx="222">
                  <c:v>1.0672189181791236</c:v>
                </c:pt>
                <c:pt idx="223">
                  <c:v>0.42837640926691739</c:v>
                </c:pt>
                <c:pt idx="224">
                  <c:v>1.1590934560028689</c:v>
                </c:pt>
                <c:pt idx="225">
                  <c:v>1.9709145797395173</c:v>
                </c:pt>
                <c:pt idx="226">
                  <c:v>2.3396936066638756</c:v>
                </c:pt>
                <c:pt idx="227">
                  <c:v>2.3682532070963029</c:v>
                </c:pt>
                <c:pt idx="228">
                  <c:v>1.1095035102836506</c:v>
                </c:pt>
                <c:pt idx="229">
                  <c:v>0.99466577678160073</c:v>
                </c:pt>
                <c:pt idx="230">
                  <c:v>0.54504444123562723</c:v>
                </c:pt>
                <c:pt idx="231">
                  <c:v>1.1926417819275517</c:v>
                </c:pt>
                <c:pt idx="232">
                  <c:v>1.3080872843424054</c:v>
                </c:pt>
                <c:pt idx="233">
                  <c:v>1.1268116174547895</c:v>
                </c:pt>
                <c:pt idx="234">
                  <c:v>0.92592070163854412</c:v>
                </c:pt>
                <c:pt idx="235">
                  <c:v>0.97151360100533768</c:v>
                </c:pt>
                <c:pt idx="236">
                  <c:v>0.91445085046609109</c:v>
                </c:pt>
                <c:pt idx="237">
                  <c:v>1.3934544136276374</c:v>
                </c:pt>
                <c:pt idx="238">
                  <c:v>2.7509423885177369</c:v>
                </c:pt>
                <c:pt idx="239">
                  <c:v>2.8471750723792528</c:v>
                </c:pt>
                <c:pt idx="240">
                  <c:v>1.4308394060897236</c:v>
                </c:pt>
                <c:pt idx="241">
                  <c:v>0.69281907959793809</c:v>
                </c:pt>
                <c:pt idx="242">
                  <c:v>1.2731200707399684</c:v>
                </c:pt>
                <c:pt idx="243">
                  <c:v>1.3284725868883862</c:v>
                </c:pt>
                <c:pt idx="244">
                  <c:v>1.1891746580132139</c:v>
                </c:pt>
                <c:pt idx="245">
                  <c:v>7.3123934775814567E-2</c:v>
                </c:pt>
                <c:pt idx="246">
                  <c:v>0.42035426629925765</c:v>
                </c:pt>
                <c:pt idx="247">
                  <c:v>0.39568606798581052</c:v>
                </c:pt>
                <c:pt idx="248">
                  <c:v>0.30005838155661874</c:v>
                </c:pt>
                <c:pt idx="249">
                  <c:v>0.54115665317870598</c:v>
                </c:pt>
                <c:pt idx="250">
                  <c:v>0.65672575057873728</c:v>
                </c:pt>
                <c:pt idx="251">
                  <c:v>0.76597659982795574</c:v>
                </c:pt>
                <c:pt idx="252">
                  <c:v>0.53229335118855192</c:v>
                </c:pt>
                <c:pt idx="253">
                  <c:v>0.57044804191594822</c:v>
                </c:pt>
                <c:pt idx="254">
                  <c:v>6.7882909407859487E-2</c:v>
                </c:pt>
                <c:pt idx="255">
                  <c:v>0.32364619989725818</c:v>
                </c:pt>
                <c:pt idx="256">
                  <c:v>0.70698234739752119</c:v>
                </c:pt>
                <c:pt idx="257">
                  <c:v>0.39848396813678405</c:v>
                </c:pt>
                <c:pt idx="258">
                  <c:v>0.93077959583904912</c:v>
                </c:pt>
                <c:pt idx="259">
                  <c:v>0.79927249778717779</c:v>
                </c:pt>
                <c:pt idx="260">
                  <c:v>0.31985927601580127</c:v>
                </c:pt>
                <c:pt idx="261">
                  <c:v>0.74710709837257683</c:v>
                </c:pt>
                <c:pt idx="262">
                  <c:v>1.4631106990251574</c:v>
                </c:pt>
                <c:pt idx="263">
                  <c:v>2.0281021450272458</c:v>
                </c:pt>
                <c:pt idx="264">
                  <c:v>2.2159357861082523</c:v>
                </c:pt>
                <c:pt idx="265">
                  <c:v>8.2382766941626495E-2</c:v>
                </c:pt>
                <c:pt idx="266">
                  <c:v>0.43939998055648194</c:v>
                </c:pt>
                <c:pt idx="267">
                  <c:v>1.5617574759698836</c:v>
                </c:pt>
                <c:pt idx="268">
                  <c:v>1.5551430579610839</c:v>
                </c:pt>
                <c:pt idx="269">
                  <c:v>0.42331739995178358</c:v>
                </c:pt>
                <c:pt idx="270">
                  <c:v>1.0197843581545671</c:v>
                </c:pt>
                <c:pt idx="271">
                  <c:v>0.9639979757978584</c:v>
                </c:pt>
                <c:pt idx="272">
                  <c:v>0.79187559515224615</c:v>
                </c:pt>
                <c:pt idx="273">
                  <c:v>0.54166819186281678</c:v>
                </c:pt>
                <c:pt idx="274">
                  <c:v>0.49289934287676823</c:v>
                </c:pt>
                <c:pt idx="275">
                  <c:v>0.23070900283738044</c:v>
                </c:pt>
                <c:pt idx="276">
                  <c:v>0.47790438989691392</c:v>
                </c:pt>
                <c:pt idx="277">
                  <c:v>1.1115698874352067</c:v>
                </c:pt>
                <c:pt idx="278">
                  <c:v>1.2668949036087975</c:v>
                </c:pt>
                <c:pt idx="279">
                  <c:v>1.1509398534825246</c:v>
                </c:pt>
                <c:pt idx="280">
                  <c:v>0.9569497130078698</c:v>
                </c:pt>
                <c:pt idx="281">
                  <c:v>0.24821256934822192</c:v>
                </c:pt>
                <c:pt idx="282">
                  <c:v>0.3639345540508197</c:v>
                </c:pt>
                <c:pt idx="283">
                  <c:v>0.47174826809569115</c:v>
                </c:pt>
                <c:pt idx="284">
                  <c:v>1.8007700201278396</c:v>
                </c:pt>
                <c:pt idx="285">
                  <c:v>1.6050385450928339</c:v>
                </c:pt>
                <c:pt idx="286">
                  <c:v>0.989965135619576</c:v>
                </c:pt>
                <c:pt idx="287">
                  <c:v>0.85516639474143274</c:v>
                </c:pt>
                <c:pt idx="288">
                  <c:v>0.97428270638601244</c:v>
                </c:pt>
                <c:pt idx="289">
                  <c:v>0.87359572422226728</c:v>
                </c:pt>
                <c:pt idx="290">
                  <c:v>1.2416261076469071</c:v>
                </c:pt>
                <c:pt idx="291">
                  <c:v>1.2312468961700371</c:v>
                </c:pt>
                <c:pt idx="292">
                  <c:v>1.5760463291212761</c:v>
                </c:pt>
                <c:pt idx="293">
                  <c:v>1.1106843615269228</c:v>
                </c:pt>
                <c:pt idx="294">
                  <c:v>0.38899929537001782</c:v>
                </c:pt>
                <c:pt idx="295">
                  <c:v>0.37551787781071055</c:v>
                </c:pt>
                <c:pt idx="296">
                  <c:v>0.64452100749106067</c:v>
                </c:pt>
                <c:pt idx="297">
                  <c:v>0.36817962326717218</c:v>
                </c:pt>
                <c:pt idx="298">
                  <c:v>0.69283637084300898</c:v>
                </c:pt>
                <c:pt idx="299">
                  <c:v>1.3336139810062901</c:v>
                </c:pt>
                <c:pt idx="300">
                  <c:v>1.3335095441108986</c:v>
                </c:pt>
                <c:pt idx="301">
                  <c:v>0.92991050017508758</c:v>
                </c:pt>
                <c:pt idx="302">
                  <c:v>0.81296628968218021</c:v>
                </c:pt>
                <c:pt idx="303">
                  <c:v>0.85965415396648137</c:v>
                </c:pt>
                <c:pt idx="304">
                  <c:v>0.69400627200093867</c:v>
                </c:pt>
                <c:pt idx="305">
                  <c:v>0.49759140946735081</c:v>
                </c:pt>
                <c:pt idx="306">
                  <c:v>0.58327377852546125</c:v>
                </c:pt>
                <c:pt idx="307">
                  <c:v>0.72542876442314475</c:v>
                </c:pt>
                <c:pt idx="308">
                  <c:v>0.9380606903720301</c:v>
                </c:pt>
                <c:pt idx="309">
                  <c:v>0.99722324958636821</c:v>
                </c:pt>
                <c:pt idx="310">
                  <c:v>0.82067892086422278</c:v>
                </c:pt>
                <c:pt idx="311">
                  <c:v>0.63214688352342963</c:v>
                </c:pt>
                <c:pt idx="312">
                  <c:v>0.73631999425902817</c:v>
                </c:pt>
                <c:pt idx="313">
                  <c:v>0.83236285496081175</c:v>
                </c:pt>
                <c:pt idx="314">
                  <c:v>0.77575716243023485</c:v>
                </c:pt>
                <c:pt idx="315">
                  <c:v>1.1066386549461169</c:v>
                </c:pt>
                <c:pt idx="316">
                  <c:v>1.7349673247344668</c:v>
                </c:pt>
                <c:pt idx="317">
                  <c:v>1.7175016378749119</c:v>
                </c:pt>
                <c:pt idx="318">
                  <c:v>1.025017148270303</c:v>
                </c:pt>
                <c:pt idx="319">
                  <c:v>0.25457522444712183</c:v>
                </c:pt>
                <c:pt idx="320">
                  <c:v>0.208391714132588</c:v>
                </c:pt>
                <c:pt idx="321">
                  <c:v>0.30042305342476144</c:v>
                </c:pt>
                <c:pt idx="322">
                  <c:v>0.44547399880023636</c:v>
                </c:pt>
                <c:pt idx="323">
                  <c:v>0.48636940087363062</c:v>
                </c:pt>
                <c:pt idx="324">
                  <c:v>0.87269294836739253</c:v>
                </c:pt>
                <c:pt idx="325">
                  <c:v>0.77326717468701167</c:v>
                </c:pt>
                <c:pt idx="326">
                  <c:v>6.7677549916635789</c:v>
                </c:pt>
                <c:pt idx="327">
                  <c:v>15.401236458584156</c:v>
                </c:pt>
                <c:pt idx="328">
                  <c:v>24.213401472819559</c:v>
                </c:pt>
                <c:pt idx="329">
                  <c:v>31.985285687229439</c:v>
                </c:pt>
                <c:pt idx="330">
                  <c:v>9.7699480756840682</c:v>
                </c:pt>
                <c:pt idx="331">
                  <c:v>14.274647915619443</c:v>
                </c:pt>
                <c:pt idx="332">
                  <c:v>6.1773292509727433</c:v>
                </c:pt>
                <c:pt idx="333">
                  <c:v>3.3416581563963446</c:v>
                </c:pt>
                <c:pt idx="334">
                  <c:v>4.0921853011455473</c:v>
                </c:pt>
                <c:pt idx="335">
                  <c:v>4.36068062341523</c:v>
                </c:pt>
                <c:pt idx="336">
                  <c:v>7.0760756495630304</c:v>
                </c:pt>
                <c:pt idx="337">
                  <c:v>7.0516340140539127</c:v>
                </c:pt>
                <c:pt idx="338">
                  <c:v>7.9634439179436036</c:v>
                </c:pt>
                <c:pt idx="339">
                  <c:v>7.9590305935664025</c:v>
                </c:pt>
                <c:pt idx="340">
                  <c:v>7.457345479176511</c:v>
                </c:pt>
                <c:pt idx="341">
                  <c:v>2.2525587856640921</c:v>
                </c:pt>
                <c:pt idx="342">
                  <c:v>2.6565302490111407</c:v>
                </c:pt>
                <c:pt idx="343">
                  <c:v>2.996642460385091</c:v>
                </c:pt>
                <c:pt idx="344">
                  <c:v>0.77527254966591153</c:v>
                </c:pt>
                <c:pt idx="345">
                  <c:v>3.5398369915065118</c:v>
                </c:pt>
                <c:pt idx="346">
                  <c:v>6.0239494918748608</c:v>
                </c:pt>
                <c:pt idx="347">
                  <c:v>6.0323425035799509</c:v>
                </c:pt>
                <c:pt idx="348">
                  <c:v>4.4403124177540665</c:v>
                </c:pt>
                <c:pt idx="349">
                  <c:v>1.2038281608612342</c:v>
                </c:pt>
                <c:pt idx="350">
                  <c:v>2.9820399263635138</c:v>
                </c:pt>
                <c:pt idx="351">
                  <c:v>2.5885729103422328</c:v>
                </c:pt>
                <c:pt idx="352">
                  <c:v>4.9670602743011969</c:v>
                </c:pt>
                <c:pt idx="353">
                  <c:v>2.7271958422012386</c:v>
                </c:pt>
                <c:pt idx="354">
                  <c:v>2.082777959527768</c:v>
                </c:pt>
                <c:pt idx="355">
                  <c:v>0.74279811530298512</c:v>
                </c:pt>
                <c:pt idx="356">
                  <c:v>0.44131426813166658</c:v>
                </c:pt>
                <c:pt idx="357">
                  <c:v>0.22807192293230083</c:v>
                </c:pt>
                <c:pt idx="358">
                  <c:v>2.8719225428321997</c:v>
                </c:pt>
                <c:pt idx="359">
                  <c:v>2.5586454611354883</c:v>
                </c:pt>
                <c:pt idx="360">
                  <c:v>8.1682284845464324</c:v>
                </c:pt>
                <c:pt idx="361">
                  <c:v>6.9412263550019135</c:v>
                </c:pt>
                <c:pt idx="362">
                  <c:v>6.5540603950523515</c:v>
                </c:pt>
                <c:pt idx="363">
                  <c:v>1.1082458133667212</c:v>
                </c:pt>
                <c:pt idx="364">
                  <c:v>0.63567888269921891</c:v>
                </c:pt>
                <c:pt idx="365">
                  <c:v>0.96897891625847965</c:v>
                </c:pt>
                <c:pt idx="366">
                  <c:v>1.2439601622617673</c:v>
                </c:pt>
                <c:pt idx="367">
                  <c:v>1.5702237669837744</c:v>
                </c:pt>
                <c:pt idx="368">
                  <c:v>1.5710462631566824</c:v>
                </c:pt>
                <c:pt idx="369">
                  <c:v>0.81895261406172792</c:v>
                </c:pt>
                <c:pt idx="370">
                  <c:v>1.6788514421513843</c:v>
                </c:pt>
                <c:pt idx="371">
                  <c:v>1.1835487858220393</c:v>
                </c:pt>
                <c:pt idx="372">
                  <c:v>4.6749320483741101</c:v>
                </c:pt>
                <c:pt idx="373">
                  <c:v>4.0513479356587432</c:v>
                </c:pt>
                <c:pt idx="374">
                  <c:v>4.349883841611665</c:v>
                </c:pt>
                <c:pt idx="375">
                  <c:v>2.5062675449061045</c:v>
                </c:pt>
                <c:pt idx="376">
                  <c:v>2.5461126842387225</c:v>
                </c:pt>
                <c:pt idx="377">
                  <c:v>1.553177395218883</c:v>
                </c:pt>
                <c:pt idx="378">
                  <c:v>0.95687906910813481</c:v>
                </c:pt>
                <c:pt idx="379">
                  <c:v>1.0416747119611143</c:v>
                </c:pt>
                <c:pt idx="380">
                  <c:v>1.1972896367609909</c:v>
                </c:pt>
                <c:pt idx="381">
                  <c:v>2.0897605224468241</c:v>
                </c:pt>
                <c:pt idx="382">
                  <c:v>1.8297557930039092</c:v>
                </c:pt>
                <c:pt idx="383">
                  <c:v>0.91060464121872164</c:v>
                </c:pt>
                <c:pt idx="384">
                  <c:v>0.41196874065885342</c:v>
                </c:pt>
                <c:pt idx="385">
                  <c:v>0.5090895622134598</c:v>
                </c:pt>
                <c:pt idx="386">
                  <c:v>0.75256253207388002</c:v>
                </c:pt>
                <c:pt idx="387">
                  <c:v>0.49117767104431237</c:v>
                </c:pt>
                <c:pt idx="388">
                  <c:v>0.69189900264746895</c:v>
                </c:pt>
                <c:pt idx="389">
                  <c:v>0.30866177881814444</c:v>
                </c:pt>
                <c:pt idx="390">
                  <c:v>0.57252399427515244</c:v>
                </c:pt>
                <c:pt idx="391">
                  <c:v>0.34005752750052148</c:v>
                </c:pt>
              </c:numCache>
            </c:numRef>
          </c:val>
          <c:smooth val="0"/>
          <c:extLst>
            <c:ext xmlns:c16="http://schemas.microsoft.com/office/drawing/2014/chart" uri="{C3380CC4-5D6E-409C-BE32-E72D297353CC}">
              <c16:uniqueId val="{00000003-C6D6-4B89-BE87-7E35D3FF9F38}"/>
            </c:ext>
          </c:extLst>
        </c:ser>
        <c:dLbls>
          <c:showLegendKey val="0"/>
          <c:showVal val="0"/>
          <c:showCatName val="0"/>
          <c:showSerName val="0"/>
          <c:showPercent val="0"/>
          <c:showBubbleSize val="0"/>
        </c:dLbls>
        <c:smooth val="0"/>
        <c:axId val="429364288"/>
        <c:axId val="429368608"/>
      </c:lineChart>
      <c:catAx>
        <c:axId val="42936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68608"/>
        <c:crosses val="autoZero"/>
        <c:auto val="1"/>
        <c:lblAlgn val="ctr"/>
        <c:lblOffset val="100"/>
        <c:noMultiLvlLbl val="0"/>
      </c:catAx>
      <c:valAx>
        <c:axId val="42936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Volatility 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64288"/>
        <c:crosses val="autoZero"/>
        <c:crossBetween val="between"/>
      </c:valAx>
      <c:spPr>
        <a:noFill/>
        <a:ln>
          <a:noFill/>
        </a:ln>
        <a:effectLst/>
      </c:spPr>
    </c:plotArea>
    <c:legend>
      <c:legendPos val="b"/>
      <c:layout>
        <c:manualLayout>
          <c:xMode val="edge"/>
          <c:yMode val="edge"/>
          <c:x val="0.15342311561275102"/>
          <c:y val="0.11201710320334592"/>
          <c:w val="0.29891011670416195"/>
          <c:h val="0.19792871685431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kern="1200" spc="0" baseline="0">
                <a:solidFill>
                  <a:sysClr val="windowText" lastClr="000000">
                    <a:lumMod val="65000"/>
                    <a:lumOff val="35000"/>
                  </a:sysClr>
                </a:solidFill>
              </a:rPr>
              <a:t>Log₂ Volatility Index by Category - 3-Month Window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8332264708117503E-2"/>
          <c:y val="0.11307926829268293"/>
          <c:w val="0.86544347772555519"/>
          <c:h val="0.81052689245482124"/>
        </c:manualLayout>
      </c:layout>
      <c:lineChart>
        <c:grouping val="standard"/>
        <c:varyColors val="0"/>
        <c:ser>
          <c:idx val="0"/>
          <c:order val="0"/>
          <c:tx>
            <c:strRef>
              <c:f>'3_Month_Volatility_Index'!$O$9</c:f>
              <c:strCache>
                <c:ptCount val="1"/>
                <c:pt idx="0">
                  <c:v>Log(total_retail_volatility_index)</c:v>
                </c:pt>
              </c:strCache>
            </c:strRef>
          </c:tx>
          <c:spPr>
            <a:ln w="28575" cap="rnd">
              <a:solidFill>
                <a:schemeClr val="accent5"/>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'3_Month_Volatility_Index'!$O$10:$O$401</c:f>
              <c:numCache>
                <c:formatCode>0.000</c:formatCode>
                <c:ptCount val="392"/>
                <c:pt idx="0">
                  <c:v>#N/A</c:v>
                </c:pt>
                <c:pt idx="1">
                  <c:v>#N/A</c:v>
                </c:pt>
                <c:pt idx="2">
                  <c:v>0.73489957425646812</c:v>
                </c:pt>
                <c:pt idx="3">
                  <c:v>1.6949591232883312</c:v>
                </c:pt>
                <c:pt idx="4">
                  <c:v>1.5681205719557745</c:v>
                </c:pt>
                <c:pt idx="5">
                  <c:v>1.2895131238803541</c:v>
                </c:pt>
                <c:pt idx="6">
                  <c:v>0.52311235301275794</c:v>
                </c:pt>
                <c:pt idx="7">
                  <c:v>0.87206356804080754</c:v>
                </c:pt>
                <c:pt idx="8">
                  <c:v>0.7893139743618528</c:v>
                </c:pt>
                <c:pt idx="9">
                  <c:v>5.8784877634049763E-2</c:v>
                </c:pt>
                <c:pt idx="10">
                  <c:v>-0.74464915211137739</c:v>
                </c:pt>
                <c:pt idx="11">
                  <c:v>-0.71761611234078571</c:v>
                </c:pt>
                <c:pt idx="12">
                  <c:v>0.89962625782149186</c:v>
                </c:pt>
                <c:pt idx="13">
                  <c:v>1.2786686825216189</c:v>
                </c:pt>
                <c:pt idx="14">
                  <c:v>1.4922144653823564</c:v>
                </c:pt>
                <c:pt idx="15">
                  <c:v>1.107372953826788</c:v>
                </c:pt>
                <c:pt idx="16">
                  <c:v>1.2167106448209197</c:v>
                </c:pt>
                <c:pt idx="17">
                  <c:v>0.60116494688022204</c:v>
                </c:pt>
                <c:pt idx="18">
                  <c:v>0.5230244936664582</c:v>
                </c:pt>
                <c:pt idx="19">
                  <c:v>0.27652521478124403</c:v>
                </c:pt>
                <c:pt idx="20">
                  <c:v>0.21078244011587527</c:v>
                </c:pt>
                <c:pt idx="21">
                  <c:v>-0.57562467910629911</c:v>
                </c:pt>
                <c:pt idx="22">
                  <c:v>-0.71037983198393306</c:v>
                </c:pt>
                <c:pt idx="23">
                  <c:v>-1.2064450952948629</c:v>
                </c:pt>
                <c:pt idx="24">
                  <c:v>-2.0766078423347132</c:v>
                </c:pt>
                <c:pt idx="25">
                  <c:v>0.90498914837321764</c:v>
                </c:pt>
                <c:pt idx="26">
                  <c:v>1.2279987788742992</c:v>
                </c:pt>
                <c:pt idx="27">
                  <c:v>1.1720859013994436</c:v>
                </c:pt>
                <c:pt idx="28">
                  <c:v>0.30456889469382603</c:v>
                </c:pt>
                <c:pt idx="29">
                  <c:v>0.33468015124592598</c:v>
                </c:pt>
                <c:pt idx="30">
                  <c:v>0.97757822186614018</c:v>
                </c:pt>
                <c:pt idx="31">
                  <c:v>0.80936007577207514</c:v>
                </c:pt>
                <c:pt idx="32">
                  <c:v>0.51673220502125494</c:v>
                </c:pt>
                <c:pt idx="33">
                  <c:v>0.27297940840072865</c:v>
                </c:pt>
                <c:pt idx="34">
                  <c:v>0.74319982450760458</c:v>
                </c:pt>
                <c:pt idx="35">
                  <c:v>0.72128733579340498</c:v>
                </c:pt>
                <c:pt idx="36">
                  <c:v>0.5521946135202549</c:v>
                </c:pt>
                <c:pt idx="37">
                  <c:v>0.59336646425036899</c:v>
                </c:pt>
                <c:pt idx="38">
                  <c:v>0.55785181974436815</c:v>
                </c:pt>
                <c:pt idx="39">
                  <c:v>1.9660159782598038E-2</c:v>
                </c:pt>
                <c:pt idx="40">
                  <c:v>-1.0528009666137579</c:v>
                </c:pt>
                <c:pt idx="41">
                  <c:v>0.7380043208058491</c:v>
                </c:pt>
                <c:pt idx="42">
                  <c:v>0.68342171442133981</c:v>
                </c:pt>
                <c:pt idx="43">
                  <c:v>0.34894100400593914</c:v>
                </c:pt>
                <c:pt idx="44">
                  <c:v>-1.1574004850499659E-2</c:v>
                </c:pt>
                <c:pt idx="45">
                  <c:v>0.15615946428575689</c:v>
                </c:pt>
                <c:pt idx="46">
                  <c:v>0.37039558119260746</c:v>
                </c:pt>
                <c:pt idx="47">
                  <c:v>0.15652635645852261</c:v>
                </c:pt>
                <c:pt idx="48">
                  <c:v>0.22137287114051188</c:v>
                </c:pt>
                <c:pt idx="49">
                  <c:v>-0.35868184289886751</c:v>
                </c:pt>
                <c:pt idx="50">
                  <c:v>-1.1888998080263233</c:v>
                </c:pt>
                <c:pt idx="51">
                  <c:v>1.1460896767104625</c:v>
                </c:pt>
                <c:pt idx="52">
                  <c:v>0.97541130655566777</c:v>
                </c:pt>
                <c:pt idx="53">
                  <c:v>1.2000518393865445</c:v>
                </c:pt>
                <c:pt idx="54">
                  <c:v>0.36321958531825099</c:v>
                </c:pt>
                <c:pt idx="55">
                  <c:v>0.20584882737709678</c:v>
                </c:pt>
                <c:pt idx="56">
                  <c:v>6.7152809222325596E-2</c:v>
                </c:pt>
                <c:pt idx="57">
                  <c:v>-0.59175819380264405</c:v>
                </c:pt>
                <c:pt idx="58">
                  <c:v>-0.27681399455810518</c:v>
                </c:pt>
                <c:pt idx="59">
                  <c:v>-0.18195355368820218</c:v>
                </c:pt>
                <c:pt idx="60">
                  <c:v>-0.26276808283424696</c:v>
                </c:pt>
                <c:pt idx="61">
                  <c:v>-0.55828296063675997</c:v>
                </c:pt>
                <c:pt idx="62">
                  <c:v>-0.89151799123348296</c:v>
                </c:pt>
                <c:pt idx="63">
                  <c:v>0.55093023533147956</c:v>
                </c:pt>
                <c:pt idx="64">
                  <c:v>0.27663103345758627</c:v>
                </c:pt>
                <c:pt idx="65">
                  <c:v>0.19361923312461668</c:v>
                </c:pt>
                <c:pt idx="66">
                  <c:v>0.56036032465797103</c:v>
                </c:pt>
                <c:pt idx="67">
                  <c:v>0.78374959079765993</c:v>
                </c:pt>
                <c:pt idx="68">
                  <c:v>0.89621960894202013</c:v>
                </c:pt>
                <c:pt idx="69">
                  <c:v>1.1585489526918173</c:v>
                </c:pt>
                <c:pt idx="70">
                  <c:v>-9.3001499391832054E-2</c:v>
                </c:pt>
                <c:pt idx="71">
                  <c:v>-9.1149181588306052E-2</c:v>
                </c:pt>
                <c:pt idx="72">
                  <c:v>-0.15533701586564852</c:v>
                </c:pt>
                <c:pt idx="73">
                  <c:v>0.20964496146376282</c:v>
                </c:pt>
                <c:pt idx="74">
                  <c:v>0.12024741141779477</c:v>
                </c:pt>
                <c:pt idx="75">
                  <c:v>-0.61156847472395404</c:v>
                </c:pt>
                <c:pt idx="76">
                  <c:v>-2.2115663640998218</c:v>
                </c:pt>
                <c:pt idx="77">
                  <c:v>-1.4109579611826588</c:v>
                </c:pt>
                <c:pt idx="78">
                  <c:v>-1.4565415172853486</c:v>
                </c:pt>
                <c:pt idx="79">
                  <c:v>-0.81658292758296736</c:v>
                </c:pt>
                <c:pt idx="80">
                  <c:v>-1.0163568628211888</c:v>
                </c:pt>
                <c:pt idx="81">
                  <c:v>-3.1839713525636006E-2</c:v>
                </c:pt>
                <c:pt idx="82">
                  <c:v>0.29684729729415887</c:v>
                </c:pt>
                <c:pt idx="83">
                  <c:v>0.90486538912141545</c:v>
                </c:pt>
                <c:pt idx="84">
                  <c:v>1.2891048399802039</c:v>
                </c:pt>
                <c:pt idx="85">
                  <c:v>1.3416446636587642</c:v>
                </c:pt>
                <c:pt idx="86">
                  <c:v>1.1006329340670298</c:v>
                </c:pt>
                <c:pt idx="87">
                  <c:v>1.73435053691672</c:v>
                </c:pt>
                <c:pt idx="88">
                  <c:v>1.5446107173789099</c:v>
                </c:pt>
                <c:pt idx="89">
                  <c:v>1.366932340935741</c:v>
                </c:pt>
                <c:pt idx="90">
                  <c:v>0.57812477891297365</c:v>
                </c:pt>
                <c:pt idx="91">
                  <c:v>0.44732335183526534</c:v>
                </c:pt>
                <c:pt idx="92">
                  <c:v>0.91612251371613607</c:v>
                </c:pt>
                <c:pt idx="93">
                  <c:v>0.35147060163854271</c:v>
                </c:pt>
                <c:pt idx="94">
                  <c:v>0.80991211190925294</c:v>
                </c:pt>
                <c:pt idx="95">
                  <c:v>-1.1777929631990507</c:v>
                </c:pt>
                <c:pt idx="96">
                  <c:v>1.0856451275145911</c:v>
                </c:pt>
                <c:pt idx="97">
                  <c:v>0.90127540678051343</c:v>
                </c:pt>
                <c:pt idx="98">
                  <c:v>1.284670791808638</c:v>
                </c:pt>
                <c:pt idx="99">
                  <c:v>1.2892653705120511</c:v>
                </c:pt>
                <c:pt idx="100">
                  <c:v>1.2692001325759332</c:v>
                </c:pt>
                <c:pt idx="101">
                  <c:v>0.93777109583549334</c:v>
                </c:pt>
                <c:pt idx="102">
                  <c:v>-3.3943520011241496E-3</c:v>
                </c:pt>
                <c:pt idx="103">
                  <c:v>0.53357591887759503</c:v>
                </c:pt>
                <c:pt idx="104">
                  <c:v>1.6227306783384341</c:v>
                </c:pt>
                <c:pt idx="105">
                  <c:v>3.1572212939453905</c:v>
                </c:pt>
                <c:pt idx="106">
                  <c:v>3.3753164819914088</c:v>
                </c:pt>
                <c:pt idx="107">
                  <c:v>3.3018914445584877</c:v>
                </c:pt>
                <c:pt idx="108">
                  <c:v>1.5306428106428147</c:v>
                </c:pt>
                <c:pt idx="109">
                  <c:v>0.88629866190859263</c:v>
                </c:pt>
                <c:pt idx="110">
                  <c:v>-0.30156334738467866</c:v>
                </c:pt>
                <c:pt idx="111">
                  <c:v>0.31105881687249437</c:v>
                </c:pt>
                <c:pt idx="112">
                  <c:v>0.77910860086207567</c:v>
                </c:pt>
                <c:pt idx="113">
                  <c:v>0.76101448637744085</c:v>
                </c:pt>
                <c:pt idx="114">
                  <c:v>0.90517951236487948</c:v>
                </c:pt>
                <c:pt idx="115">
                  <c:v>-0.35215530987640109</c:v>
                </c:pt>
                <c:pt idx="116">
                  <c:v>1.4722381490967358</c:v>
                </c:pt>
                <c:pt idx="117">
                  <c:v>1.2404542864180677</c:v>
                </c:pt>
                <c:pt idx="118">
                  <c:v>1.1264201475872626</c:v>
                </c:pt>
                <c:pt idx="119">
                  <c:v>-0.21658231051376983</c:v>
                </c:pt>
                <c:pt idx="120">
                  <c:v>-0.21448719686458101</c:v>
                </c:pt>
                <c:pt idx="121">
                  <c:v>1.2418928628570731</c:v>
                </c:pt>
                <c:pt idx="122">
                  <c:v>1.2736453063184356</c:v>
                </c:pt>
                <c:pt idx="123">
                  <c:v>1.2125270950330689</c:v>
                </c:pt>
                <c:pt idx="124">
                  <c:v>-8.9586740302010429E-3</c:v>
                </c:pt>
                <c:pt idx="125">
                  <c:v>0.22953731300725441</c:v>
                </c:pt>
                <c:pt idx="126">
                  <c:v>8.6486553079272305E-2</c:v>
                </c:pt>
                <c:pt idx="127">
                  <c:v>-1.0838931644344287</c:v>
                </c:pt>
                <c:pt idx="128">
                  <c:v>0.34692985460739145</c:v>
                </c:pt>
                <c:pt idx="129">
                  <c:v>0.4831600205896156</c:v>
                </c:pt>
                <c:pt idx="130">
                  <c:v>-0.61141593902188807</c:v>
                </c:pt>
                <c:pt idx="131">
                  <c:v>-0.58098520057431013</c:v>
                </c:pt>
                <c:pt idx="132">
                  <c:v>-5.9851934946450047</c:v>
                </c:pt>
                <c:pt idx="133">
                  <c:v>-2.2278805421460648</c:v>
                </c:pt>
                <c:pt idx="134">
                  <c:v>0.41109267225600754</c:v>
                </c:pt>
                <c:pt idx="135">
                  <c:v>1.1454682129529212</c:v>
                </c:pt>
                <c:pt idx="136">
                  <c:v>1.2049333902774599</c:v>
                </c:pt>
                <c:pt idx="137">
                  <c:v>0.92772296776529639</c:v>
                </c:pt>
                <c:pt idx="138">
                  <c:v>0.77604674869364876</c:v>
                </c:pt>
                <c:pt idx="139">
                  <c:v>0.38805170500277836</c:v>
                </c:pt>
                <c:pt idx="140">
                  <c:v>0.93410768372129704</c:v>
                </c:pt>
                <c:pt idx="141">
                  <c:v>1.0027156295302351</c:v>
                </c:pt>
                <c:pt idx="142">
                  <c:v>0.65743989588861318</c:v>
                </c:pt>
                <c:pt idx="143">
                  <c:v>-0.1976521124558851</c:v>
                </c:pt>
                <c:pt idx="144">
                  <c:v>1.0902546774994386</c:v>
                </c:pt>
                <c:pt idx="145">
                  <c:v>1.2403159388775782</c:v>
                </c:pt>
                <c:pt idx="146">
                  <c:v>1.0252520746733167</c:v>
                </c:pt>
                <c:pt idx="147">
                  <c:v>-0.18076580928467834</c:v>
                </c:pt>
                <c:pt idx="148">
                  <c:v>0.38443789632554687</c:v>
                </c:pt>
                <c:pt idx="149">
                  <c:v>1.6832864720678384</c:v>
                </c:pt>
                <c:pt idx="150">
                  <c:v>1.697161877533786</c:v>
                </c:pt>
                <c:pt idx="151">
                  <c:v>1.8932964672401804</c:v>
                </c:pt>
                <c:pt idx="152">
                  <c:v>0.77303838531692481</c:v>
                </c:pt>
                <c:pt idx="153">
                  <c:v>0.45109058673942909</c:v>
                </c:pt>
                <c:pt idx="154">
                  <c:v>-0.40569270120302342</c:v>
                </c:pt>
                <c:pt idx="155">
                  <c:v>-0.24093145048242842</c:v>
                </c:pt>
                <c:pt idx="156">
                  <c:v>1.3533198958122252</c:v>
                </c:pt>
                <c:pt idx="157">
                  <c:v>1.7471014232333779</c:v>
                </c:pt>
                <c:pt idx="158">
                  <c:v>1.709029552763675</c:v>
                </c:pt>
                <c:pt idx="159">
                  <c:v>0.28493491604124865</c:v>
                </c:pt>
                <c:pt idx="160">
                  <c:v>-0.33038112236987788</c:v>
                </c:pt>
                <c:pt idx="161">
                  <c:v>-0.19593717777249867</c:v>
                </c:pt>
                <c:pt idx="162">
                  <c:v>-0.30594971846854141</c:v>
                </c:pt>
                <c:pt idx="163">
                  <c:v>-2.2890102327298876</c:v>
                </c:pt>
                <c:pt idx="164">
                  <c:v>-7.2694063086127692E-2</c:v>
                </c:pt>
                <c:pt idx="165">
                  <c:v>-0.22911813952691926</c:v>
                </c:pt>
                <c:pt idx="166">
                  <c:v>-0.34945706696490075</c:v>
                </c:pt>
                <c:pt idx="167">
                  <c:v>0.19792930007508738</c:v>
                </c:pt>
                <c:pt idx="168">
                  <c:v>0.29271325183818803</c:v>
                </c:pt>
                <c:pt idx="169">
                  <c:v>0.31748131727850498</c:v>
                </c:pt>
                <c:pt idx="170">
                  <c:v>-0.22043559745899624</c:v>
                </c:pt>
                <c:pt idx="171">
                  <c:v>-0.11903210712849241</c:v>
                </c:pt>
                <c:pt idx="172">
                  <c:v>0.43622727102465858</c:v>
                </c:pt>
                <c:pt idx="173">
                  <c:v>0.90001116730342512</c:v>
                </c:pt>
                <c:pt idx="174">
                  <c:v>0.85798586767072516</c:v>
                </c:pt>
                <c:pt idx="175">
                  <c:v>0.36309794207935375</c:v>
                </c:pt>
                <c:pt idx="176">
                  <c:v>-3.1896620747009012</c:v>
                </c:pt>
                <c:pt idx="177">
                  <c:v>-2.6829005845117027</c:v>
                </c:pt>
                <c:pt idx="178">
                  <c:v>-1.0794140707020365</c:v>
                </c:pt>
                <c:pt idx="179">
                  <c:v>0.96739591419093729</c:v>
                </c:pt>
                <c:pt idx="180">
                  <c:v>0.89156997819277484</c:v>
                </c:pt>
                <c:pt idx="181">
                  <c:v>0.34125248489730486</c:v>
                </c:pt>
                <c:pt idx="182">
                  <c:v>0.20747624531146439</c:v>
                </c:pt>
                <c:pt idx="183">
                  <c:v>6.8746878603752878E-2</c:v>
                </c:pt>
                <c:pt idx="184">
                  <c:v>-0.11265533696490984</c:v>
                </c:pt>
                <c:pt idx="185">
                  <c:v>-7.9346553439545275E-2</c:v>
                </c:pt>
                <c:pt idx="186">
                  <c:v>0.20590343513742734</c:v>
                </c:pt>
                <c:pt idx="187">
                  <c:v>-0.19038571951179509</c:v>
                </c:pt>
                <c:pt idx="188">
                  <c:v>6.916278389143754E-2</c:v>
                </c:pt>
                <c:pt idx="189">
                  <c:v>1.3378986219057292</c:v>
                </c:pt>
                <c:pt idx="190">
                  <c:v>1.1882062753696134</c:v>
                </c:pt>
                <c:pt idx="191">
                  <c:v>0.57875613196871356</c:v>
                </c:pt>
                <c:pt idx="192">
                  <c:v>2.3119488825984242</c:v>
                </c:pt>
                <c:pt idx="193">
                  <c:v>1.7693758132693354</c:v>
                </c:pt>
                <c:pt idx="194">
                  <c:v>1.5459974941596077</c:v>
                </c:pt>
                <c:pt idx="195">
                  <c:v>1.0069914405938016</c:v>
                </c:pt>
                <c:pt idx="196">
                  <c:v>1.3105179340762116</c:v>
                </c:pt>
                <c:pt idx="197">
                  <c:v>-4.0492849281829037E-2</c:v>
                </c:pt>
                <c:pt idx="198">
                  <c:v>5.589900266000275E-2</c:v>
                </c:pt>
                <c:pt idx="199">
                  <c:v>0.35660849031024744</c:v>
                </c:pt>
                <c:pt idx="200">
                  <c:v>1.9551320787317519</c:v>
                </c:pt>
                <c:pt idx="201">
                  <c:v>2.0253007912754235</c:v>
                </c:pt>
                <c:pt idx="202">
                  <c:v>1.8264019682005119</c:v>
                </c:pt>
                <c:pt idx="203">
                  <c:v>-0.75895185844621882</c:v>
                </c:pt>
                <c:pt idx="204">
                  <c:v>-0.67571062578521945</c:v>
                </c:pt>
                <c:pt idx="205">
                  <c:v>-1.7281477967932366</c:v>
                </c:pt>
                <c:pt idx="206">
                  <c:v>1.0619948582982703</c:v>
                </c:pt>
                <c:pt idx="207">
                  <c:v>0.8651139226102823</c:v>
                </c:pt>
                <c:pt idx="208">
                  <c:v>1.4229747950424008</c:v>
                </c:pt>
                <c:pt idx="209">
                  <c:v>0.58032845385721632</c:v>
                </c:pt>
                <c:pt idx="210">
                  <c:v>7.2241974934636591E-2</c:v>
                </c:pt>
                <c:pt idx="211">
                  <c:v>-0.98221424305806437</c:v>
                </c:pt>
                <c:pt idx="212">
                  <c:v>-1.0155340869928793</c:v>
                </c:pt>
                <c:pt idx="213">
                  <c:v>-0.70675926424465296</c:v>
                </c:pt>
                <c:pt idx="214">
                  <c:v>-1.8787268105965218</c:v>
                </c:pt>
                <c:pt idx="215">
                  <c:v>-1.3584785489395816</c:v>
                </c:pt>
                <c:pt idx="216">
                  <c:v>-2.1277928728305731</c:v>
                </c:pt>
                <c:pt idx="217">
                  <c:v>-2.5909801749303387</c:v>
                </c:pt>
                <c:pt idx="218">
                  <c:v>-2.2301853894455186</c:v>
                </c:pt>
                <c:pt idx="219">
                  <c:v>-1.6043155356929693</c:v>
                </c:pt>
                <c:pt idx="220">
                  <c:v>-0.18823325614068664</c:v>
                </c:pt>
                <c:pt idx="221">
                  <c:v>-0.2799009535127584</c:v>
                </c:pt>
                <c:pt idx="222">
                  <c:v>-0.14428356084716332</c:v>
                </c:pt>
                <c:pt idx="223">
                  <c:v>-0.29490490558338289</c:v>
                </c:pt>
                <c:pt idx="224">
                  <c:v>0.14063356326055637</c:v>
                </c:pt>
                <c:pt idx="225">
                  <c:v>-0.17975943117820084</c:v>
                </c:pt>
                <c:pt idx="226">
                  <c:v>-0.48320410550669896</c:v>
                </c:pt>
                <c:pt idx="227">
                  <c:v>-1.4164785667597088</c:v>
                </c:pt>
                <c:pt idx="228">
                  <c:v>-0.47645764515645567</c:v>
                </c:pt>
                <c:pt idx="229">
                  <c:v>-2.0766523447129072E-2</c:v>
                </c:pt>
                <c:pt idx="230">
                  <c:v>-0.34808230402049317</c:v>
                </c:pt>
                <c:pt idx="231">
                  <c:v>0.53667676380669482</c:v>
                </c:pt>
                <c:pt idx="232">
                  <c:v>-0.53177987302158458</c:v>
                </c:pt>
                <c:pt idx="233">
                  <c:v>-0.65024294097080904</c:v>
                </c:pt>
                <c:pt idx="234">
                  <c:v>0.24820763000167384</c:v>
                </c:pt>
                <c:pt idx="235">
                  <c:v>0.92391559668067713</c:v>
                </c:pt>
                <c:pt idx="236">
                  <c:v>-0.53531127922791755</c:v>
                </c:pt>
                <c:pt idx="237">
                  <c:v>0.20583966941862833</c:v>
                </c:pt>
                <c:pt idx="238">
                  <c:v>-0.38020788683270884</c:v>
                </c:pt>
                <c:pt idx="239">
                  <c:v>-0.88896884478550364</c:v>
                </c:pt>
                <c:pt idx="240">
                  <c:v>-1.2185969224528252</c:v>
                </c:pt>
                <c:pt idx="241">
                  <c:v>-0.47499062099866218</c:v>
                </c:pt>
                <c:pt idx="242">
                  <c:v>0.81184515819712011</c:v>
                </c:pt>
                <c:pt idx="243">
                  <c:v>0.84561672530100562</c:v>
                </c:pt>
                <c:pt idx="244">
                  <c:v>0.30949987801910339</c:v>
                </c:pt>
                <c:pt idx="245">
                  <c:v>-3.9383135927425449E-3</c:v>
                </c:pt>
                <c:pt idx="246">
                  <c:v>-1.7842942124055838</c:v>
                </c:pt>
                <c:pt idx="247">
                  <c:v>-0.65078595833252106</c:v>
                </c:pt>
                <c:pt idx="248">
                  <c:v>-0.63375354885470248</c:v>
                </c:pt>
                <c:pt idx="249">
                  <c:v>-1.2689557648674936</c:v>
                </c:pt>
                <c:pt idx="250">
                  <c:v>-2.1331382323728794</c:v>
                </c:pt>
                <c:pt idx="251">
                  <c:v>-2.0183026125378372</c:v>
                </c:pt>
                <c:pt idx="252">
                  <c:v>0.31014727573630746</c:v>
                </c:pt>
                <c:pt idx="253">
                  <c:v>0.86768569080650326</c:v>
                </c:pt>
                <c:pt idx="254">
                  <c:v>0.99336300707984049</c:v>
                </c:pt>
                <c:pt idx="255">
                  <c:v>-2.2198055999814894</c:v>
                </c:pt>
                <c:pt idx="256">
                  <c:v>-0.14952118993053995</c:v>
                </c:pt>
                <c:pt idx="257">
                  <c:v>-0.26017640540556913</c:v>
                </c:pt>
                <c:pt idx="258">
                  <c:v>-3.7261872869239858</c:v>
                </c:pt>
                <c:pt idx="259">
                  <c:v>-0.81283184985813128</c:v>
                </c:pt>
                <c:pt idx="260">
                  <c:v>-0.11360041978331439</c:v>
                </c:pt>
                <c:pt idx="261">
                  <c:v>-9.7736961985885384E-2</c:v>
                </c:pt>
                <c:pt idx="262">
                  <c:v>-0.65710718253454359</c:v>
                </c:pt>
                <c:pt idx="263">
                  <c:v>7.7557512901692716E-2</c:v>
                </c:pt>
                <c:pt idx="264">
                  <c:v>-0.16785655477240499</c:v>
                </c:pt>
                <c:pt idx="265">
                  <c:v>-1.365981831845841</c:v>
                </c:pt>
                <c:pt idx="266">
                  <c:v>0.93770864542971055</c:v>
                </c:pt>
                <c:pt idx="267">
                  <c:v>0.70882279312684637</c:v>
                </c:pt>
                <c:pt idx="268">
                  <c:v>0.24058124018715005</c:v>
                </c:pt>
                <c:pt idx="269">
                  <c:v>-0.50584799342897357</c:v>
                </c:pt>
                <c:pt idx="270">
                  <c:v>-0.23716604683170173</c:v>
                </c:pt>
                <c:pt idx="271">
                  <c:v>-0.10768277903386037</c:v>
                </c:pt>
                <c:pt idx="272">
                  <c:v>0.29248503776054885</c:v>
                </c:pt>
                <c:pt idx="273">
                  <c:v>-1.4038846315016829</c:v>
                </c:pt>
                <c:pt idx="274">
                  <c:v>-0.40710845297823905</c:v>
                </c:pt>
                <c:pt idx="275">
                  <c:v>-0.57186929862399172</c:v>
                </c:pt>
                <c:pt idx="276">
                  <c:v>2.5535834387712657E-2</c:v>
                </c:pt>
                <c:pt idx="277">
                  <c:v>0.38293744277128072</c:v>
                </c:pt>
                <c:pt idx="278">
                  <c:v>0.40999174375342229</c:v>
                </c:pt>
                <c:pt idx="279">
                  <c:v>2.8252418320128144E-2</c:v>
                </c:pt>
                <c:pt idx="280">
                  <c:v>-0.42630637019194906</c:v>
                </c:pt>
                <c:pt idx="281">
                  <c:v>-0.5028551098492805</c:v>
                </c:pt>
                <c:pt idx="282">
                  <c:v>6.617733034647022E-2</c:v>
                </c:pt>
                <c:pt idx="283">
                  <c:v>0.16691778180545191</c:v>
                </c:pt>
                <c:pt idx="284">
                  <c:v>-0.42436401591932049</c:v>
                </c:pt>
                <c:pt idx="285">
                  <c:v>-0.71572125807820497</c:v>
                </c:pt>
                <c:pt idx="286">
                  <c:v>-0.67558425584061876</c:v>
                </c:pt>
                <c:pt idx="287">
                  <c:v>0.17409217406664002</c:v>
                </c:pt>
                <c:pt idx="288">
                  <c:v>0.21881180850001083</c:v>
                </c:pt>
                <c:pt idx="289">
                  <c:v>0.26521542948940813</c:v>
                </c:pt>
                <c:pt idx="290">
                  <c:v>0.28087007654829044</c:v>
                </c:pt>
                <c:pt idx="291">
                  <c:v>-1.1788119566624129</c:v>
                </c:pt>
                <c:pt idx="292">
                  <c:v>-0.3541380066211533</c:v>
                </c:pt>
                <c:pt idx="293">
                  <c:v>-1.5470620991309761E-3</c:v>
                </c:pt>
                <c:pt idx="294">
                  <c:v>-0.10542705684559828</c:v>
                </c:pt>
                <c:pt idx="295">
                  <c:v>-1.1109981307546226</c:v>
                </c:pt>
                <c:pt idx="296">
                  <c:v>1.0204385928168642</c:v>
                </c:pt>
                <c:pt idx="297">
                  <c:v>0.98372390714229074</c:v>
                </c:pt>
                <c:pt idx="298">
                  <c:v>0.81892861245859117</c:v>
                </c:pt>
                <c:pt idx="299">
                  <c:v>-0.27803330204522592</c:v>
                </c:pt>
                <c:pt idx="300">
                  <c:v>0.39926923839458223</c:v>
                </c:pt>
                <c:pt idx="301">
                  <c:v>1.7066584302288731E-2</c:v>
                </c:pt>
                <c:pt idx="302">
                  <c:v>-0.19293183365988503</c:v>
                </c:pt>
                <c:pt idx="303">
                  <c:v>-0.88923176738658094</c:v>
                </c:pt>
                <c:pt idx="304">
                  <c:v>0.70186552497898291</c:v>
                </c:pt>
                <c:pt idx="305">
                  <c:v>0.880933430302137</c:v>
                </c:pt>
                <c:pt idx="306">
                  <c:v>0.79100740852828066</c:v>
                </c:pt>
                <c:pt idx="307">
                  <c:v>-0.25890561778445087</c:v>
                </c:pt>
                <c:pt idx="308">
                  <c:v>-0.20047334147364707</c:v>
                </c:pt>
                <c:pt idx="309">
                  <c:v>0.32170531749984571</c:v>
                </c:pt>
                <c:pt idx="310">
                  <c:v>0.31065343799489115</c:v>
                </c:pt>
                <c:pt idx="311">
                  <c:v>1.4747454347083708</c:v>
                </c:pt>
                <c:pt idx="312">
                  <c:v>1.2516699537730627</c:v>
                </c:pt>
                <c:pt idx="313">
                  <c:v>1.1760012874649375</c:v>
                </c:pt>
                <c:pt idx="314">
                  <c:v>0.36236986259558168</c:v>
                </c:pt>
                <c:pt idx="315">
                  <c:v>0.52229622941460097</c:v>
                </c:pt>
                <c:pt idx="316">
                  <c:v>0.46238665432249487</c:v>
                </c:pt>
                <c:pt idx="317">
                  <c:v>6.455893441117809E-2</c:v>
                </c:pt>
                <c:pt idx="318">
                  <c:v>-0.18449903423126401</c:v>
                </c:pt>
                <c:pt idx="319">
                  <c:v>-0.65743475193615231</c:v>
                </c:pt>
                <c:pt idx="320">
                  <c:v>0.47012619702509267</c:v>
                </c:pt>
                <c:pt idx="321">
                  <c:v>0.25155143320804307</c:v>
                </c:pt>
                <c:pt idx="322">
                  <c:v>0.26698107605201721</c:v>
                </c:pt>
                <c:pt idx="323">
                  <c:v>-1.2746529391566643</c:v>
                </c:pt>
                <c:pt idx="324">
                  <c:v>-0.42656154002316149</c:v>
                </c:pt>
                <c:pt idx="325">
                  <c:v>-1.275553243198438</c:v>
                </c:pt>
                <c:pt idx="326">
                  <c:v>3.2054183800800407</c:v>
                </c:pt>
                <c:pt idx="327">
                  <c:v>3.683208246987089</c:v>
                </c:pt>
                <c:pt idx="328">
                  <c:v>4.9960170869449652</c:v>
                </c:pt>
                <c:pt idx="329">
                  <c:v>4.9182873039417601</c:v>
                </c:pt>
                <c:pt idx="330">
                  <c:v>3.9775022681851335</c:v>
                </c:pt>
                <c:pt idx="331">
                  <c:v>2.8490818715474338</c:v>
                </c:pt>
                <c:pt idx="332">
                  <c:v>4.0153822636465823E-2</c:v>
                </c:pt>
                <c:pt idx="333">
                  <c:v>1.0771862489354638</c:v>
                </c:pt>
                <c:pt idx="334">
                  <c:v>1.4655320649002126</c:v>
                </c:pt>
                <c:pt idx="335">
                  <c:v>0.7182176436062544</c:v>
                </c:pt>
                <c:pt idx="336">
                  <c:v>2.0934185682025617</c:v>
                </c:pt>
                <c:pt idx="337">
                  <c:v>2.4968754259218913</c:v>
                </c:pt>
                <c:pt idx="338">
                  <c:v>3.5541546347900659</c:v>
                </c:pt>
                <c:pt idx="339">
                  <c:v>3.6075321068720343</c:v>
                </c:pt>
                <c:pt idx="340">
                  <c:v>3.4444964750071807</c:v>
                </c:pt>
                <c:pt idx="341">
                  <c:v>0.71207286101791667</c:v>
                </c:pt>
                <c:pt idx="342">
                  <c:v>1.2933902436171767</c:v>
                </c:pt>
                <c:pt idx="343">
                  <c:v>1.374711322653817</c:v>
                </c:pt>
                <c:pt idx="344">
                  <c:v>1.2301526657983302</c:v>
                </c:pt>
                <c:pt idx="345">
                  <c:v>-0.27678383301245724</c:v>
                </c:pt>
                <c:pt idx="346">
                  <c:v>-0.54333161967070731</c:v>
                </c:pt>
                <c:pt idx="347">
                  <c:v>1.0702980712121457</c:v>
                </c:pt>
                <c:pt idx="348">
                  <c:v>1.2568861554844095</c:v>
                </c:pt>
                <c:pt idx="349">
                  <c:v>1.260125642928166</c:v>
                </c:pt>
                <c:pt idx="350">
                  <c:v>-0.10761357821780262</c:v>
                </c:pt>
                <c:pt idx="351">
                  <c:v>-0.19395657134421807</c:v>
                </c:pt>
                <c:pt idx="352">
                  <c:v>0.91052475030193936</c:v>
                </c:pt>
                <c:pt idx="353">
                  <c:v>0.39580595001304014</c:v>
                </c:pt>
                <c:pt idx="354">
                  <c:v>0.76918757731310128</c:v>
                </c:pt>
                <c:pt idx="355">
                  <c:v>0.86332499715362632</c:v>
                </c:pt>
                <c:pt idx="356">
                  <c:v>0.49127812682223687</c:v>
                </c:pt>
                <c:pt idx="357">
                  <c:v>0.20999555384630986</c:v>
                </c:pt>
                <c:pt idx="358">
                  <c:v>1.0855154045207558</c:v>
                </c:pt>
                <c:pt idx="359">
                  <c:v>1.2317680264469288</c:v>
                </c:pt>
                <c:pt idx="360">
                  <c:v>2.5215111271322561</c:v>
                </c:pt>
                <c:pt idx="361">
                  <c:v>2.4966731434387173</c:v>
                </c:pt>
                <c:pt idx="362">
                  <c:v>2.4821888649179829</c:v>
                </c:pt>
                <c:pt idx="363">
                  <c:v>0.98112402008939725</c:v>
                </c:pt>
                <c:pt idx="364">
                  <c:v>0.81976950969923557</c:v>
                </c:pt>
                <c:pt idx="365">
                  <c:v>-1.6024323073180586</c:v>
                </c:pt>
                <c:pt idx="366">
                  <c:v>-1.7086401515808656</c:v>
                </c:pt>
                <c:pt idx="367">
                  <c:v>-0.60456400230824214</c:v>
                </c:pt>
                <c:pt idx="368">
                  <c:v>-0.59432701214805472</c:v>
                </c:pt>
                <c:pt idx="369">
                  <c:v>0.39931353234479672</c:v>
                </c:pt>
                <c:pt idx="370">
                  <c:v>5.461150397496687E-2</c:v>
                </c:pt>
                <c:pt idx="371">
                  <c:v>-0.88926264513024655</c:v>
                </c:pt>
                <c:pt idx="372">
                  <c:v>-0.14997499846608439</c:v>
                </c:pt>
                <c:pt idx="373">
                  <c:v>0.47250457031126514</c:v>
                </c:pt>
                <c:pt idx="374">
                  <c:v>0.52054760515948517</c:v>
                </c:pt>
                <c:pt idx="375">
                  <c:v>-0.66804932741993095</c:v>
                </c:pt>
                <c:pt idx="376">
                  <c:v>-0.58200195299995439</c:v>
                </c:pt>
                <c:pt idx="377">
                  <c:v>-0.335616417211408</c:v>
                </c:pt>
                <c:pt idx="378">
                  <c:v>-0.13379350049511127</c:v>
                </c:pt>
                <c:pt idx="379">
                  <c:v>0.13357989595655281</c:v>
                </c:pt>
                <c:pt idx="380">
                  <c:v>0.19755805083301214</c:v>
                </c:pt>
                <c:pt idx="381">
                  <c:v>2.8540872891006409E-2</c:v>
                </c:pt>
                <c:pt idx="382">
                  <c:v>-2.2494372722937825</c:v>
                </c:pt>
                <c:pt idx="383">
                  <c:v>-2.8962921309230847</c:v>
                </c:pt>
                <c:pt idx="384">
                  <c:v>0.68035591309785604</c:v>
                </c:pt>
                <c:pt idx="385">
                  <c:v>0.53189557608355831</c:v>
                </c:pt>
                <c:pt idx="386">
                  <c:v>1.0834611877603748</c:v>
                </c:pt>
                <c:pt idx="387">
                  <c:v>0.66410525077299698</c:v>
                </c:pt>
                <c:pt idx="388">
                  <c:v>1.062471876498172</c:v>
                </c:pt>
                <c:pt idx="389">
                  <c:v>0.64114319259033359</c:v>
                </c:pt>
                <c:pt idx="390">
                  <c:v>0.70755634505089271</c:v>
                </c:pt>
                <c:pt idx="391">
                  <c:v>-1.4909729245931911</c:v>
                </c:pt>
              </c:numCache>
            </c:numRef>
          </c:val>
          <c:smooth val="0"/>
          <c:extLst>
            <c:ext xmlns:c16="http://schemas.microsoft.com/office/drawing/2014/chart" uri="{C3380CC4-5D6E-409C-BE32-E72D297353CC}">
              <c16:uniqueId val="{00000000-8E95-439E-9606-9DC562570C18}"/>
            </c:ext>
          </c:extLst>
        </c:ser>
        <c:ser>
          <c:idx val="1"/>
          <c:order val="1"/>
          <c:tx>
            <c:strRef>
              <c:f>'3_Month_Volatility_Index'!$S$9</c:f>
              <c:strCache>
                <c:ptCount val="1"/>
                <c:pt idx="0">
                  <c:v>Log(clothing_volatility_index)</c:v>
                </c:pt>
              </c:strCache>
            </c:strRef>
          </c:tx>
          <c:spPr>
            <a:ln w="28575" cap="rnd">
              <a:solidFill>
                <a:schemeClr val="accent2"/>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'3_Month_Volatility_Index'!$S$10:$S$401</c:f>
              <c:numCache>
                <c:formatCode>0.000</c:formatCode>
                <c:ptCount val="392"/>
                <c:pt idx="0">
                  <c:v>#N/A</c:v>
                </c:pt>
                <c:pt idx="1">
                  <c:v>#N/A</c:v>
                </c:pt>
                <c:pt idx="2">
                  <c:v>1.4735461397404248</c:v>
                </c:pt>
                <c:pt idx="3">
                  <c:v>1.7741264442101738</c:v>
                </c:pt>
                <c:pt idx="4">
                  <c:v>1.4753143838893665</c:v>
                </c:pt>
                <c:pt idx="5">
                  <c:v>0.87415625602799052</c:v>
                </c:pt>
                <c:pt idx="6">
                  <c:v>-0.13380406037644038</c:v>
                </c:pt>
                <c:pt idx="7">
                  <c:v>0.65226678301018581</c:v>
                </c:pt>
                <c:pt idx="8">
                  <c:v>0.77201420345558769</c:v>
                </c:pt>
                <c:pt idx="9">
                  <c:v>0.51241912456343197</c:v>
                </c:pt>
                <c:pt idx="10">
                  <c:v>3.5811111821657658E-2</c:v>
                </c:pt>
                <c:pt idx="11">
                  <c:v>-0.88184019227232779</c:v>
                </c:pt>
                <c:pt idx="12">
                  <c:v>-1.7436269439511318</c:v>
                </c:pt>
                <c:pt idx="13">
                  <c:v>-0.45608589646361308</c:v>
                </c:pt>
                <c:pt idx="14">
                  <c:v>-0.11170621078724804</c:v>
                </c:pt>
                <c:pt idx="15">
                  <c:v>0.95936964307551165</c:v>
                </c:pt>
                <c:pt idx="16">
                  <c:v>0.82046646406736246</c:v>
                </c:pt>
                <c:pt idx="17">
                  <c:v>0.91325140404418925</c:v>
                </c:pt>
                <c:pt idx="18">
                  <c:v>0.26210998392718982</c:v>
                </c:pt>
                <c:pt idx="19">
                  <c:v>-0.67444876693137201</c:v>
                </c:pt>
                <c:pt idx="20">
                  <c:v>0.201991207680905</c:v>
                </c:pt>
                <c:pt idx="21">
                  <c:v>0.73154192718593281</c:v>
                </c:pt>
                <c:pt idx="22">
                  <c:v>0.78126582944521161</c:v>
                </c:pt>
                <c:pt idx="23">
                  <c:v>0.46557715106548736</c:v>
                </c:pt>
                <c:pt idx="24">
                  <c:v>-1.5628827386546751</c:v>
                </c:pt>
                <c:pt idx="25">
                  <c:v>0.1773486393877757</c:v>
                </c:pt>
                <c:pt idx="26">
                  <c:v>0.93395469808007714</c:v>
                </c:pt>
                <c:pt idx="27">
                  <c:v>0.94188256510371071</c:v>
                </c:pt>
                <c:pt idx="28">
                  <c:v>0.31345259993801172</c:v>
                </c:pt>
                <c:pt idx="29">
                  <c:v>-9.9087156839625767E-2</c:v>
                </c:pt>
                <c:pt idx="30">
                  <c:v>0.11369940336833323</c:v>
                </c:pt>
                <c:pt idx="31">
                  <c:v>-1.0283620559910567</c:v>
                </c:pt>
                <c:pt idx="32">
                  <c:v>1.1033490618520954</c:v>
                </c:pt>
                <c:pt idx="33">
                  <c:v>1.4981631559699555</c:v>
                </c:pt>
                <c:pt idx="34">
                  <c:v>1.7120747317624878</c:v>
                </c:pt>
                <c:pt idx="35">
                  <c:v>1.5692422343476797</c:v>
                </c:pt>
                <c:pt idx="36">
                  <c:v>1.1718052331502584</c:v>
                </c:pt>
                <c:pt idx="37">
                  <c:v>0.55297739164667126</c:v>
                </c:pt>
                <c:pt idx="38">
                  <c:v>0.23350712292111864</c:v>
                </c:pt>
                <c:pt idx="39">
                  <c:v>4.3759105801043717E-2</c:v>
                </c:pt>
                <c:pt idx="40">
                  <c:v>-0.69747142530232631</c:v>
                </c:pt>
                <c:pt idx="41">
                  <c:v>0.44569973480276048</c:v>
                </c:pt>
                <c:pt idx="42">
                  <c:v>0.43854728095041001</c:v>
                </c:pt>
                <c:pt idx="43">
                  <c:v>0.19949170415331388</c:v>
                </c:pt>
                <c:pt idx="44">
                  <c:v>-0.93538296330095105</c:v>
                </c:pt>
                <c:pt idx="45">
                  <c:v>-0.57056359741331109</c:v>
                </c:pt>
                <c:pt idx="46">
                  <c:v>0.19593580821404835</c:v>
                </c:pt>
                <c:pt idx="47">
                  <c:v>-0.41833809205661415</c:v>
                </c:pt>
                <c:pt idx="48">
                  <c:v>0.21336597992971121</c:v>
                </c:pt>
                <c:pt idx="49">
                  <c:v>-0.26743740797265009</c:v>
                </c:pt>
                <c:pt idx="50">
                  <c:v>0.11014250775905562</c:v>
                </c:pt>
                <c:pt idx="51">
                  <c:v>1.6022419490844333</c:v>
                </c:pt>
                <c:pt idx="52">
                  <c:v>1.9394632102364264</c:v>
                </c:pt>
                <c:pt idx="53">
                  <c:v>1.9435379783344591</c:v>
                </c:pt>
                <c:pt idx="54">
                  <c:v>0.20078487971307882</c:v>
                </c:pt>
                <c:pt idx="55">
                  <c:v>-0.76795553337518185</c:v>
                </c:pt>
                <c:pt idx="56">
                  <c:v>-0.69730186464013555</c:v>
                </c:pt>
                <c:pt idx="57">
                  <c:v>-0.63949709199397076</c:v>
                </c:pt>
                <c:pt idx="58">
                  <c:v>-0.80838463268046501</c:v>
                </c:pt>
                <c:pt idx="59">
                  <c:v>-0.36962675419488089</c:v>
                </c:pt>
                <c:pt idx="60">
                  <c:v>-0.36073738431331037</c:v>
                </c:pt>
                <c:pt idx="61">
                  <c:v>-0.80145176480702784</c:v>
                </c:pt>
                <c:pt idx="62">
                  <c:v>-0.4655881481656452</c:v>
                </c:pt>
                <c:pt idx="63">
                  <c:v>0.83490247964266751</c:v>
                </c:pt>
                <c:pt idx="64">
                  <c:v>1.0744753818437029</c:v>
                </c:pt>
                <c:pt idx="65">
                  <c:v>0.90810626380097303</c:v>
                </c:pt>
                <c:pt idx="66">
                  <c:v>0.40927848307575915</c:v>
                </c:pt>
                <c:pt idx="67">
                  <c:v>0.17931175746344344</c:v>
                </c:pt>
                <c:pt idx="68">
                  <c:v>0.77702368762311025</c:v>
                </c:pt>
                <c:pt idx="69">
                  <c:v>1.23523925059585</c:v>
                </c:pt>
                <c:pt idx="70">
                  <c:v>1.2235891242545023</c:v>
                </c:pt>
                <c:pt idx="71">
                  <c:v>0.57851013967871878</c:v>
                </c:pt>
                <c:pt idx="72">
                  <c:v>-7.8537307873310438E-2</c:v>
                </c:pt>
                <c:pt idx="73">
                  <c:v>-0.32105213783774939</c:v>
                </c:pt>
                <c:pt idx="74">
                  <c:v>-1.1520807378233544</c:v>
                </c:pt>
                <c:pt idx="75">
                  <c:v>-1.2330815536576571</c:v>
                </c:pt>
                <c:pt idx="76">
                  <c:v>-0.44870176032688819</c:v>
                </c:pt>
                <c:pt idx="77">
                  <c:v>-4.1913991803792537E-2</c:v>
                </c:pt>
                <c:pt idx="78">
                  <c:v>-5.5167840076002488E-4</c:v>
                </c:pt>
                <c:pt idx="79">
                  <c:v>-1.2311644593304643</c:v>
                </c:pt>
                <c:pt idx="80">
                  <c:v>-1.4504690860605136</c:v>
                </c:pt>
                <c:pt idx="81">
                  <c:v>-0.82745206445864938</c:v>
                </c:pt>
                <c:pt idx="82">
                  <c:v>-0.97624533015337445</c:v>
                </c:pt>
                <c:pt idx="83">
                  <c:v>-5.3439061995526074E-2</c:v>
                </c:pt>
                <c:pt idx="84">
                  <c:v>0.70633158639699378</c:v>
                </c:pt>
                <c:pt idx="85">
                  <c:v>0.81847161547051317</c:v>
                </c:pt>
                <c:pt idx="86">
                  <c:v>0.95711352136132388</c:v>
                </c:pt>
                <c:pt idx="87">
                  <c:v>0.12748599642325878</c:v>
                </c:pt>
                <c:pt idx="88">
                  <c:v>0.15741078724467905</c:v>
                </c:pt>
                <c:pt idx="89">
                  <c:v>-8.8428432858068673E-2</c:v>
                </c:pt>
                <c:pt idx="90">
                  <c:v>0.23138918778130657</c:v>
                </c:pt>
                <c:pt idx="91">
                  <c:v>0.57051482325430114</c:v>
                </c:pt>
                <c:pt idx="92">
                  <c:v>0.86390836911847146</c:v>
                </c:pt>
                <c:pt idx="93">
                  <c:v>1.1476521074184858</c:v>
                </c:pt>
                <c:pt idx="94">
                  <c:v>1.0500299616997502</c:v>
                </c:pt>
                <c:pt idx="95">
                  <c:v>0.36834255125249193</c:v>
                </c:pt>
                <c:pt idx="96">
                  <c:v>-8.2074832938983253E-2</c:v>
                </c:pt>
                <c:pt idx="97">
                  <c:v>-0.35598289364199504</c:v>
                </c:pt>
                <c:pt idx="98">
                  <c:v>0.66397930491119972</c:v>
                </c:pt>
                <c:pt idx="99">
                  <c:v>1.4625690788847696</c:v>
                </c:pt>
                <c:pt idx="100">
                  <c:v>1.6314719111304881</c:v>
                </c:pt>
                <c:pt idx="101">
                  <c:v>1.3980181112608836</c:v>
                </c:pt>
                <c:pt idx="102">
                  <c:v>0.53095947937185461</c:v>
                </c:pt>
                <c:pt idx="103">
                  <c:v>7.1569171999348022E-2</c:v>
                </c:pt>
                <c:pt idx="104">
                  <c:v>1.8853559793305676</c:v>
                </c:pt>
                <c:pt idx="105">
                  <c:v>2.1913256946110344</c:v>
                </c:pt>
                <c:pt idx="106">
                  <c:v>2.1225766928113194</c:v>
                </c:pt>
                <c:pt idx="107">
                  <c:v>0.8090509176634666</c:v>
                </c:pt>
                <c:pt idx="108">
                  <c:v>-1.1114772883947854</c:v>
                </c:pt>
                <c:pt idx="109">
                  <c:v>-0.72077550685123593</c:v>
                </c:pt>
                <c:pt idx="110">
                  <c:v>-0.7892721151656521</c:v>
                </c:pt>
                <c:pt idx="111">
                  <c:v>0.16025131588440281</c:v>
                </c:pt>
                <c:pt idx="112">
                  <c:v>-0.33629125380733332</c:v>
                </c:pt>
                <c:pt idx="113">
                  <c:v>-0.61274498992676074</c:v>
                </c:pt>
                <c:pt idx="114">
                  <c:v>-1.2752661972923982</c:v>
                </c:pt>
                <c:pt idx="115">
                  <c:v>-0.40444523561446483</c:v>
                </c:pt>
                <c:pt idx="116">
                  <c:v>0.40188271382490592</c:v>
                </c:pt>
                <c:pt idx="117">
                  <c:v>1.0693926858441587</c:v>
                </c:pt>
                <c:pt idx="118">
                  <c:v>1.0726334441193268</c:v>
                </c:pt>
                <c:pt idx="119">
                  <c:v>0.43539241325920081</c:v>
                </c:pt>
                <c:pt idx="120">
                  <c:v>-0.7220782298176186</c:v>
                </c:pt>
                <c:pt idx="121">
                  <c:v>0.75860348676324041</c:v>
                </c:pt>
                <c:pt idx="122">
                  <c:v>0.93024319026977287</c:v>
                </c:pt>
                <c:pt idx="123">
                  <c:v>0.9615701477868599</c:v>
                </c:pt>
                <c:pt idx="124">
                  <c:v>-0.69772441320621525</c:v>
                </c:pt>
                <c:pt idx="125">
                  <c:v>-0.66809255477516549</c:v>
                </c:pt>
                <c:pt idx="126">
                  <c:v>-1.9918748374523301</c:v>
                </c:pt>
                <c:pt idx="127">
                  <c:v>-0.66680951632347141</c:v>
                </c:pt>
                <c:pt idx="128">
                  <c:v>-1.3671298997645203</c:v>
                </c:pt>
                <c:pt idx="129">
                  <c:v>-1.2422284313890239</c:v>
                </c:pt>
                <c:pt idx="130">
                  <c:v>-0.44287703543115331</c:v>
                </c:pt>
                <c:pt idx="131">
                  <c:v>-0.3974131863457413</c:v>
                </c:pt>
                <c:pt idx="132">
                  <c:v>-1.7813135120729209</c:v>
                </c:pt>
                <c:pt idx="133">
                  <c:v>-2.9373006718536492</c:v>
                </c:pt>
                <c:pt idx="134">
                  <c:v>-1.5739365387108228</c:v>
                </c:pt>
                <c:pt idx="135">
                  <c:v>0.22209853023662782</c:v>
                </c:pt>
                <c:pt idx="136">
                  <c:v>0.14619304933044247</c:v>
                </c:pt>
                <c:pt idx="137">
                  <c:v>-0.28073503802833305</c:v>
                </c:pt>
                <c:pt idx="138">
                  <c:v>0.13368779114325893</c:v>
                </c:pt>
                <c:pt idx="139">
                  <c:v>0.10345907667622145</c:v>
                </c:pt>
                <c:pt idx="140">
                  <c:v>-0.39043547757842417</c:v>
                </c:pt>
                <c:pt idx="141">
                  <c:v>-0.38618830412707711</c:v>
                </c:pt>
                <c:pt idx="142">
                  <c:v>-1.0427362090891061</c:v>
                </c:pt>
                <c:pt idx="143">
                  <c:v>-1.3243956257109448</c:v>
                </c:pt>
                <c:pt idx="144">
                  <c:v>-0.85104829682698635</c:v>
                </c:pt>
                <c:pt idx="145">
                  <c:v>0.52642656041836644</c:v>
                </c:pt>
                <c:pt idx="146">
                  <c:v>1.1731092043141051</c:v>
                </c:pt>
                <c:pt idx="147">
                  <c:v>1.2609468860967683</c:v>
                </c:pt>
                <c:pt idx="148">
                  <c:v>0.95382638536869413</c:v>
                </c:pt>
                <c:pt idx="149">
                  <c:v>0.58532062115574457</c:v>
                </c:pt>
                <c:pt idx="150">
                  <c:v>0.7968406159056407</c:v>
                </c:pt>
                <c:pt idx="151">
                  <c:v>0.86703174233064628</c:v>
                </c:pt>
                <c:pt idx="152">
                  <c:v>0.71894946838803275</c:v>
                </c:pt>
                <c:pt idx="153">
                  <c:v>1.2637783089513825</c:v>
                </c:pt>
                <c:pt idx="154">
                  <c:v>1.3139171735324924</c:v>
                </c:pt>
                <c:pt idx="155">
                  <c:v>0.92196162249307745</c:v>
                </c:pt>
                <c:pt idx="156">
                  <c:v>-1.3818689306224723</c:v>
                </c:pt>
                <c:pt idx="157">
                  <c:v>-4.2435875447452087</c:v>
                </c:pt>
                <c:pt idx="158">
                  <c:v>-1.5420022902909123</c:v>
                </c:pt>
                <c:pt idx="159">
                  <c:v>-0.62048979342858013</c:v>
                </c:pt>
                <c:pt idx="160">
                  <c:v>-0.174910657160636</c:v>
                </c:pt>
                <c:pt idx="161">
                  <c:v>-9.6398631374649879E-2</c:v>
                </c:pt>
                <c:pt idx="162">
                  <c:v>-0.38240141243325543</c:v>
                </c:pt>
                <c:pt idx="163">
                  <c:v>-0.32547902232079723</c:v>
                </c:pt>
                <c:pt idx="164">
                  <c:v>0.9489100591988302</c:v>
                </c:pt>
                <c:pt idx="165">
                  <c:v>1.1130138402857295</c:v>
                </c:pt>
                <c:pt idx="166">
                  <c:v>1.1338265170001121</c:v>
                </c:pt>
                <c:pt idx="167">
                  <c:v>0.91704929038757599</c:v>
                </c:pt>
                <c:pt idx="168">
                  <c:v>0.78392434270830125</c:v>
                </c:pt>
                <c:pt idx="169">
                  <c:v>1.0287824414714486</c:v>
                </c:pt>
                <c:pt idx="170">
                  <c:v>0.8516023054624533</c:v>
                </c:pt>
                <c:pt idx="171">
                  <c:v>1.0713790937767966</c:v>
                </c:pt>
                <c:pt idx="172">
                  <c:v>0.93449042199831189</c:v>
                </c:pt>
                <c:pt idx="173">
                  <c:v>0.43080345810160037</c:v>
                </c:pt>
                <c:pt idx="174">
                  <c:v>-0.50019334995479614</c:v>
                </c:pt>
                <c:pt idx="175">
                  <c:v>-1.6835447509434025</c:v>
                </c:pt>
                <c:pt idx="176">
                  <c:v>-1.4224290143260452</c:v>
                </c:pt>
                <c:pt idx="177">
                  <c:v>-1.4305342546286111</c:v>
                </c:pt>
                <c:pt idx="178">
                  <c:v>-0.21615185645696411</c:v>
                </c:pt>
                <c:pt idx="179">
                  <c:v>-0.10412636830722954</c:v>
                </c:pt>
                <c:pt idx="180">
                  <c:v>-4.7588357791509904E-2</c:v>
                </c:pt>
                <c:pt idx="181">
                  <c:v>-1.4158161654120252</c:v>
                </c:pt>
                <c:pt idx="182">
                  <c:v>-0.48869442445298628</c:v>
                </c:pt>
                <c:pt idx="183">
                  <c:v>-0.48859153571840463</c:v>
                </c:pt>
                <c:pt idx="184">
                  <c:v>-0.19015009547098566</c:v>
                </c:pt>
                <c:pt idx="185">
                  <c:v>-0.17741822140688465</c:v>
                </c:pt>
                <c:pt idx="186">
                  <c:v>4.7451984891617664E-2</c:v>
                </c:pt>
                <c:pt idx="187">
                  <c:v>-1.053301511639912</c:v>
                </c:pt>
                <c:pt idx="188">
                  <c:v>1.1885183330699676</c:v>
                </c:pt>
                <c:pt idx="189">
                  <c:v>1.158587757513837</c:v>
                </c:pt>
                <c:pt idx="190">
                  <c:v>0.99311246549949028</c:v>
                </c:pt>
                <c:pt idx="191">
                  <c:v>-1.1968692467558728</c:v>
                </c:pt>
                <c:pt idx="192">
                  <c:v>0.72000781119715096</c:v>
                </c:pt>
                <c:pt idx="193">
                  <c:v>0.75029182290332175</c:v>
                </c:pt>
                <c:pt idx="194">
                  <c:v>1.7049064543086143</c:v>
                </c:pt>
                <c:pt idx="195">
                  <c:v>1.8102931515745579</c:v>
                </c:pt>
                <c:pt idx="196">
                  <c:v>1.7733103262215482</c:v>
                </c:pt>
                <c:pt idx="197">
                  <c:v>0.79530979017409897</c:v>
                </c:pt>
                <c:pt idx="198">
                  <c:v>0.2212589322082017</c:v>
                </c:pt>
                <c:pt idx="199">
                  <c:v>0.39181590464339433</c:v>
                </c:pt>
                <c:pt idx="200">
                  <c:v>-2.7025938270759447E-3</c:v>
                </c:pt>
                <c:pt idx="201">
                  <c:v>-0.11613908675524175</c:v>
                </c:pt>
                <c:pt idx="202">
                  <c:v>-5.0350591936694854E-2</c:v>
                </c:pt>
                <c:pt idx="203">
                  <c:v>-0.10621284220395455</c:v>
                </c:pt>
                <c:pt idx="204">
                  <c:v>0.32728955187363712</c:v>
                </c:pt>
                <c:pt idx="205">
                  <c:v>-0.25115434522829888</c:v>
                </c:pt>
                <c:pt idx="206">
                  <c:v>3.8288217490824748E-2</c:v>
                </c:pt>
                <c:pt idx="207">
                  <c:v>0.58386925902685494</c:v>
                </c:pt>
                <c:pt idx="208">
                  <c:v>0.65358196582918482</c:v>
                </c:pt>
                <c:pt idx="209">
                  <c:v>-1.9347643980337272</c:v>
                </c:pt>
                <c:pt idx="210">
                  <c:v>-0.8747034399945276</c:v>
                </c:pt>
                <c:pt idx="211">
                  <c:v>-0.73126162667780858</c:v>
                </c:pt>
                <c:pt idx="212">
                  <c:v>-4.4253952334784312</c:v>
                </c:pt>
                <c:pt idx="213">
                  <c:v>-0.68801091257760671</c:v>
                </c:pt>
                <c:pt idx="214">
                  <c:v>-0.47281869968981793</c:v>
                </c:pt>
                <c:pt idx="215">
                  <c:v>0.53963610729285583</c:v>
                </c:pt>
                <c:pt idx="216">
                  <c:v>0.42965241268994964</c:v>
                </c:pt>
                <c:pt idx="217">
                  <c:v>6.3297104678362137E-2</c:v>
                </c:pt>
                <c:pt idx="218">
                  <c:v>-1.4762911152629958</c:v>
                </c:pt>
                <c:pt idx="219">
                  <c:v>-0.78171605563136493</c:v>
                </c:pt>
                <c:pt idx="220">
                  <c:v>4.4950772948355408E-2</c:v>
                </c:pt>
                <c:pt idx="221">
                  <c:v>0.29396144917211997</c:v>
                </c:pt>
                <c:pt idx="222">
                  <c:v>0.34525162300913348</c:v>
                </c:pt>
                <c:pt idx="223">
                  <c:v>0.28834343144995633</c:v>
                </c:pt>
                <c:pt idx="224">
                  <c:v>0.81864983667346614</c:v>
                </c:pt>
                <c:pt idx="225">
                  <c:v>1.005082707030837</c:v>
                </c:pt>
                <c:pt idx="226">
                  <c:v>0.94020155377045012</c:v>
                </c:pt>
                <c:pt idx="227">
                  <c:v>0.27626406321185504</c:v>
                </c:pt>
                <c:pt idx="228">
                  <c:v>-1.8931544554859412</c:v>
                </c:pt>
                <c:pt idx="229">
                  <c:v>0.38847184616554764</c:v>
                </c:pt>
                <c:pt idx="230">
                  <c:v>0.90546330355635041</c:v>
                </c:pt>
                <c:pt idx="231">
                  <c:v>1.3043280717043224</c:v>
                </c:pt>
                <c:pt idx="232">
                  <c:v>7.1070912564838717E-2</c:v>
                </c:pt>
                <c:pt idx="233">
                  <c:v>0.61684519726035769</c:v>
                </c:pt>
                <c:pt idx="234">
                  <c:v>-0.1073930235010269</c:v>
                </c:pt>
                <c:pt idx="235">
                  <c:v>7.2101304979464015E-2</c:v>
                </c:pt>
                <c:pt idx="236">
                  <c:v>-0.10952895242530228</c:v>
                </c:pt>
                <c:pt idx="237">
                  <c:v>-6.6004114865935853E-2</c:v>
                </c:pt>
                <c:pt idx="238">
                  <c:v>-0.45602717891774452</c:v>
                </c:pt>
                <c:pt idx="239">
                  <c:v>-0.25955736595753315</c:v>
                </c:pt>
                <c:pt idx="240">
                  <c:v>-1.3723017077278759</c:v>
                </c:pt>
                <c:pt idx="241">
                  <c:v>-0.2779684180599577</c:v>
                </c:pt>
                <c:pt idx="242">
                  <c:v>-0.3885112853394419</c:v>
                </c:pt>
                <c:pt idx="243">
                  <c:v>-1.139583642315555</c:v>
                </c:pt>
                <c:pt idx="244">
                  <c:v>-1.8068337666170584</c:v>
                </c:pt>
                <c:pt idx="245">
                  <c:v>-1.625483198816603</c:v>
                </c:pt>
                <c:pt idx="246">
                  <c:v>-0.91292400144067942</c:v>
                </c:pt>
                <c:pt idx="247">
                  <c:v>-0.30362807935056069</c:v>
                </c:pt>
                <c:pt idx="248">
                  <c:v>-0.30706200098765607</c:v>
                </c:pt>
                <c:pt idx="249">
                  <c:v>0.34421093564810618</c:v>
                </c:pt>
                <c:pt idx="250">
                  <c:v>0.70979537541371618</c:v>
                </c:pt>
                <c:pt idx="251">
                  <c:v>0.76574453754939975</c:v>
                </c:pt>
                <c:pt idx="252">
                  <c:v>0.36969875365413485</c:v>
                </c:pt>
                <c:pt idx="253">
                  <c:v>-1.0386331044090962</c:v>
                </c:pt>
                <c:pt idx="254">
                  <c:v>-1.6518737849027014</c:v>
                </c:pt>
                <c:pt idx="255">
                  <c:v>0.10116007658173819</c:v>
                </c:pt>
                <c:pt idx="256">
                  <c:v>0.72902182652319969</c:v>
                </c:pt>
                <c:pt idx="257">
                  <c:v>0.72729418876394614</c:v>
                </c:pt>
                <c:pt idx="258">
                  <c:v>-9.2753232301395649E-2</c:v>
                </c:pt>
                <c:pt idx="259">
                  <c:v>-2.0289207879618498</c:v>
                </c:pt>
                <c:pt idx="260">
                  <c:v>-0.24080704432083491</c:v>
                </c:pt>
                <c:pt idx="261">
                  <c:v>0.2463565163791569</c:v>
                </c:pt>
                <c:pt idx="262">
                  <c:v>0.26680702089031888</c:v>
                </c:pt>
                <c:pt idx="263">
                  <c:v>-0.20145104223225963</c:v>
                </c:pt>
                <c:pt idx="264">
                  <c:v>-0.5988605762091096</c:v>
                </c:pt>
                <c:pt idx="265">
                  <c:v>-0.77755827466624161</c:v>
                </c:pt>
                <c:pt idx="266">
                  <c:v>-0.95383193499170937</c:v>
                </c:pt>
                <c:pt idx="267">
                  <c:v>-2.1696464082935707</c:v>
                </c:pt>
                <c:pt idx="268">
                  <c:v>-2.1866653002625061</c:v>
                </c:pt>
                <c:pt idx="269">
                  <c:v>-0.21657524882803084</c:v>
                </c:pt>
                <c:pt idx="270">
                  <c:v>-1.821604604649359E-2</c:v>
                </c:pt>
                <c:pt idx="271">
                  <c:v>-0.12490930976514988</c:v>
                </c:pt>
                <c:pt idx="272">
                  <c:v>-0.35859550517816891</c:v>
                </c:pt>
                <c:pt idx="273">
                  <c:v>-1.1287232121133508</c:v>
                </c:pt>
                <c:pt idx="274">
                  <c:v>-1.2178414177718724</c:v>
                </c:pt>
                <c:pt idx="275">
                  <c:v>-1.0153295750583751</c:v>
                </c:pt>
                <c:pt idx="276">
                  <c:v>-1.2575304025030409</c:v>
                </c:pt>
                <c:pt idx="277">
                  <c:v>0.26883295252560685</c:v>
                </c:pt>
                <c:pt idx="278">
                  <c:v>0.91884228490222597</c:v>
                </c:pt>
                <c:pt idx="279">
                  <c:v>0.91312214209576259</c:v>
                </c:pt>
                <c:pt idx="280">
                  <c:v>9.7908005972312015E-2</c:v>
                </c:pt>
                <c:pt idx="281">
                  <c:v>-1.3427121133410673</c:v>
                </c:pt>
                <c:pt idx="282">
                  <c:v>-0.57454323591519529</c:v>
                </c:pt>
                <c:pt idx="283">
                  <c:v>-8.5131139236608575E-2</c:v>
                </c:pt>
                <c:pt idx="284">
                  <c:v>-8.7019609537854009E-2</c:v>
                </c:pt>
                <c:pt idx="285">
                  <c:v>-0.13621611089548977</c:v>
                </c:pt>
                <c:pt idx="286">
                  <c:v>-0.47121633977087291</c:v>
                </c:pt>
                <c:pt idx="287">
                  <c:v>0.4735318886196655</c:v>
                </c:pt>
                <c:pt idx="288">
                  <c:v>0.3234455574655476</c:v>
                </c:pt>
                <c:pt idx="289">
                  <c:v>0.60364162237198993</c:v>
                </c:pt>
                <c:pt idx="290">
                  <c:v>9.7795775518939213E-2</c:v>
                </c:pt>
                <c:pt idx="291">
                  <c:v>2.0788610095130573E-2</c:v>
                </c:pt>
                <c:pt idx="292">
                  <c:v>-0.48887558335606168</c:v>
                </c:pt>
                <c:pt idx="293">
                  <c:v>-0.49096571538259931</c:v>
                </c:pt>
                <c:pt idx="294">
                  <c:v>-0.49848799755690004</c:v>
                </c:pt>
                <c:pt idx="295">
                  <c:v>-0.88671803629008861</c:v>
                </c:pt>
                <c:pt idx="296">
                  <c:v>-1.0017348186752306</c:v>
                </c:pt>
                <c:pt idx="297">
                  <c:v>-1.2051145195736048</c:v>
                </c:pt>
                <c:pt idx="298">
                  <c:v>-0.66465634348364733</c:v>
                </c:pt>
                <c:pt idx="299">
                  <c:v>-0.1535754773201731</c:v>
                </c:pt>
                <c:pt idx="300">
                  <c:v>-0.19660074692987808</c:v>
                </c:pt>
                <c:pt idx="301">
                  <c:v>0.47480890816203641</c:v>
                </c:pt>
                <c:pt idx="302">
                  <c:v>1.0435662856010499</c:v>
                </c:pt>
                <c:pt idx="303">
                  <c:v>1.1290318433975781</c:v>
                </c:pt>
                <c:pt idx="304">
                  <c:v>1.2909340158970806</c:v>
                </c:pt>
                <c:pt idx="305">
                  <c:v>1.1805407387758462</c:v>
                </c:pt>
                <c:pt idx="306">
                  <c:v>1.1799587308110828</c:v>
                </c:pt>
                <c:pt idx="307">
                  <c:v>0.71642944573688594</c:v>
                </c:pt>
                <c:pt idx="308">
                  <c:v>0.40614360633963947</c:v>
                </c:pt>
                <c:pt idx="309">
                  <c:v>0.63665836635239637</c:v>
                </c:pt>
                <c:pt idx="310">
                  <c:v>8.2365079234437092E-3</c:v>
                </c:pt>
                <c:pt idx="311">
                  <c:v>0.4437291404402956</c:v>
                </c:pt>
                <c:pt idx="312">
                  <c:v>-0.56304781091225831</c:v>
                </c:pt>
                <c:pt idx="313">
                  <c:v>-0.60635478632320194</c:v>
                </c:pt>
                <c:pt idx="314">
                  <c:v>-0.35280059673993996</c:v>
                </c:pt>
                <c:pt idx="315">
                  <c:v>-0.47002322151705528</c:v>
                </c:pt>
                <c:pt idx="316">
                  <c:v>-5.5010391426905426E-2</c:v>
                </c:pt>
                <c:pt idx="317">
                  <c:v>-1.5283523175203255</c:v>
                </c:pt>
                <c:pt idx="318">
                  <c:v>-0.25275272449429964</c:v>
                </c:pt>
                <c:pt idx="319">
                  <c:v>-0.85338378396688719</c:v>
                </c:pt>
                <c:pt idx="320">
                  <c:v>-0.13043252198854791</c:v>
                </c:pt>
                <c:pt idx="321">
                  <c:v>-0.85825029837285316</c:v>
                </c:pt>
                <c:pt idx="322">
                  <c:v>-0.93423854758192204</c:v>
                </c:pt>
                <c:pt idx="323">
                  <c:v>0.68913300912701447</c:v>
                </c:pt>
                <c:pt idx="324">
                  <c:v>0.9851530389747003</c:v>
                </c:pt>
                <c:pt idx="325">
                  <c:v>1.0558232667164351</c:v>
                </c:pt>
                <c:pt idx="326">
                  <c:v>4.4340335985819035</c:v>
                </c:pt>
                <c:pt idx="327">
                  <c:v>4.8628825489453646</c:v>
                </c:pt>
                <c:pt idx="328">
                  <c:v>6.8374399404448951</c:v>
                </c:pt>
                <c:pt idx="329">
                  <c:v>6.724519296304825</c:v>
                </c:pt>
                <c:pt idx="330">
                  <c:v>6.1951576926249352</c:v>
                </c:pt>
                <c:pt idx="331">
                  <c:v>5.5386534883464913</c:v>
                </c:pt>
                <c:pt idx="332">
                  <c:v>2.2336747668678396</c:v>
                </c:pt>
                <c:pt idx="333">
                  <c:v>2.6425608932867326</c:v>
                </c:pt>
                <c:pt idx="334">
                  <c:v>2.9244581259781248</c:v>
                </c:pt>
                <c:pt idx="335">
                  <c:v>1.8627536927594965</c:v>
                </c:pt>
                <c:pt idx="336">
                  <c:v>1.9840487301479566</c:v>
                </c:pt>
                <c:pt idx="337">
                  <c:v>1.9429623745757081</c:v>
                </c:pt>
                <c:pt idx="338">
                  <c:v>3.4307855934231521</c:v>
                </c:pt>
                <c:pt idx="339">
                  <c:v>3.4971717849934141</c:v>
                </c:pt>
                <c:pt idx="340">
                  <c:v>3.2657262504354052</c:v>
                </c:pt>
                <c:pt idx="341">
                  <c:v>0.68532123944766454</c:v>
                </c:pt>
                <c:pt idx="342">
                  <c:v>1.406237650284065</c:v>
                </c:pt>
                <c:pt idx="343">
                  <c:v>1.4391243496027444</c:v>
                </c:pt>
                <c:pt idx="344">
                  <c:v>0.68281599454732866</c:v>
                </c:pt>
                <c:pt idx="345">
                  <c:v>0.30555360900593459</c:v>
                </c:pt>
                <c:pt idx="346">
                  <c:v>-0.59580666728597509</c:v>
                </c:pt>
                <c:pt idx="347">
                  <c:v>1.4306019107352781</c:v>
                </c:pt>
                <c:pt idx="348">
                  <c:v>1.4789625899688283</c:v>
                </c:pt>
                <c:pt idx="349">
                  <c:v>1.643492553645153</c:v>
                </c:pt>
                <c:pt idx="350">
                  <c:v>1.7079852287104969</c:v>
                </c:pt>
                <c:pt idx="351">
                  <c:v>0.84568145771823067</c:v>
                </c:pt>
                <c:pt idx="352">
                  <c:v>1.4627032812253085</c:v>
                </c:pt>
                <c:pt idx="353">
                  <c:v>0.25460200444280084</c:v>
                </c:pt>
                <c:pt idx="354">
                  <c:v>0.32146842229095152</c:v>
                </c:pt>
                <c:pt idx="355">
                  <c:v>0.55796046220623341</c:v>
                </c:pt>
                <c:pt idx="356">
                  <c:v>0.58496371699026295</c:v>
                </c:pt>
                <c:pt idx="357">
                  <c:v>-0.87279575899766093</c:v>
                </c:pt>
                <c:pt idx="358">
                  <c:v>-0.69582168911792863</c:v>
                </c:pt>
                <c:pt idx="359">
                  <c:v>-0.31161102812731978</c:v>
                </c:pt>
                <c:pt idx="360">
                  <c:v>1.2558738129606741</c:v>
                </c:pt>
                <c:pt idx="361">
                  <c:v>1.2884171000883613</c:v>
                </c:pt>
                <c:pt idx="362">
                  <c:v>1.1378366758920413</c:v>
                </c:pt>
                <c:pt idx="363">
                  <c:v>-1.2866953792040132</c:v>
                </c:pt>
                <c:pt idx="364">
                  <c:v>-1.5357202821556712</c:v>
                </c:pt>
                <c:pt idx="365">
                  <c:v>-1.6507385964813155</c:v>
                </c:pt>
                <c:pt idx="366">
                  <c:v>-0.68986362306136217</c:v>
                </c:pt>
                <c:pt idx="367">
                  <c:v>-1.1823210115473255</c:v>
                </c:pt>
                <c:pt idx="368">
                  <c:v>0.20747119172950163</c:v>
                </c:pt>
                <c:pt idx="369">
                  <c:v>0.12939975231120496</c:v>
                </c:pt>
                <c:pt idx="370">
                  <c:v>-0.5197600057172499</c:v>
                </c:pt>
                <c:pt idx="371">
                  <c:v>-0.56220041115980068</c:v>
                </c:pt>
                <c:pt idx="372">
                  <c:v>-4.3276802331273595E-2</c:v>
                </c:pt>
                <c:pt idx="373">
                  <c:v>8.1473830512197434E-2</c:v>
                </c:pt>
                <c:pt idx="374">
                  <c:v>0.83563272706062797</c:v>
                </c:pt>
                <c:pt idx="375">
                  <c:v>1.3298550454160283</c:v>
                </c:pt>
                <c:pt idx="376">
                  <c:v>1.3309398132239971</c:v>
                </c:pt>
                <c:pt idx="377">
                  <c:v>5.0953056262793256E-2</c:v>
                </c:pt>
                <c:pt idx="378">
                  <c:v>-1.1359848015424201</c:v>
                </c:pt>
                <c:pt idx="379">
                  <c:v>-1.4654084331522985</c:v>
                </c:pt>
                <c:pt idx="380">
                  <c:v>-0.51205383050737974</c:v>
                </c:pt>
                <c:pt idx="381">
                  <c:v>-0.42718840256625729</c:v>
                </c:pt>
                <c:pt idx="382">
                  <c:v>-0.95243517462782079</c:v>
                </c:pt>
                <c:pt idx="383">
                  <c:v>-0.98002288630791468</c:v>
                </c:pt>
                <c:pt idx="384">
                  <c:v>-0.63901892035737395</c:v>
                </c:pt>
                <c:pt idx="385">
                  <c:v>-0.64305266975087283</c:v>
                </c:pt>
                <c:pt idx="386">
                  <c:v>-0.62170233808764575</c:v>
                </c:pt>
                <c:pt idx="387">
                  <c:v>-0.98298745987653113</c:v>
                </c:pt>
                <c:pt idx="388">
                  <c:v>-1.4759054935173104</c:v>
                </c:pt>
                <c:pt idx="389">
                  <c:v>-1.0430087773515591</c:v>
                </c:pt>
                <c:pt idx="390">
                  <c:v>-1.3187318963192294</c:v>
                </c:pt>
                <c:pt idx="391">
                  <c:v>-2.4769648278008565</c:v>
                </c:pt>
              </c:numCache>
            </c:numRef>
          </c:val>
          <c:smooth val="0"/>
          <c:extLst>
            <c:ext xmlns:c16="http://schemas.microsoft.com/office/drawing/2014/chart" uri="{C3380CC4-5D6E-409C-BE32-E72D297353CC}">
              <c16:uniqueId val="{00000001-8E95-439E-9606-9DC562570C18}"/>
            </c:ext>
          </c:extLst>
        </c:ser>
        <c:ser>
          <c:idx val="2"/>
          <c:order val="2"/>
          <c:tx>
            <c:strRef>
              <c:f>'3_Month_Volatility_Index'!$W$9</c:f>
              <c:strCache>
                <c:ptCount val="1"/>
                <c:pt idx="0">
                  <c:v>Log(dept_store_volatility_index)</c:v>
                </c:pt>
              </c:strCache>
            </c:strRef>
          </c:tx>
          <c:spPr>
            <a:ln w="28575" cap="rnd">
              <a:solidFill>
                <a:schemeClr val="accent3"/>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'3_Month_Volatility_Index'!$W$10:$W$401</c:f>
              <c:numCache>
                <c:formatCode>0.000</c:formatCode>
                <c:ptCount val="392"/>
                <c:pt idx="0">
                  <c:v>#N/A</c:v>
                </c:pt>
                <c:pt idx="1">
                  <c:v>#N/A</c:v>
                </c:pt>
                <c:pt idx="2">
                  <c:v>0.44147738553315446</c:v>
                </c:pt>
                <c:pt idx="3">
                  <c:v>0.52500673372279449</c:v>
                </c:pt>
                <c:pt idx="4">
                  <c:v>0.13719730769631047</c:v>
                </c:pt>
                <c:pt idx="5">
                  <c:v>-0.13008290700851163</c:v>
                </c:pt>
                <c:pt idx="6">
                  <c:v>1.0455211230765162</c:v>
                </c:pt>
                <c:pt idx="7">
                  <c:v>1.747232444036801</c:v>
                </c:pt>
                <c:pt idx="8">
                  <c:v>1.8000754893275275</c:v>
                </c:pt>
                <c:pt idx="9">
                  <c:v>1.4465461203508687</c:v>
                </c:pt>
                <c:pt idx="10">
                  <c:v>-0.66912796628150817</c:v>
                </c:pt>
                <c:pt idx="11">
                  <c:v>-1.8767307026106244</c:v>
                </c:pt>
                <c:pt idx="12">
                  <c:v>-0.89596147250726854</c:v>
                </c:pt>
                <c:pt idx="13">
                  <c:v>9.5611221937754315E-2</c:v>
                </c:pt>
                <c:pt idx="14">
                  <c:v>0.10805421046846811</c:v>
                </c:pt>
                <c:pt idx="15">
                  <c:v>-1.1873378224810589</c:v>
                </c:pt>
                <c:pt idx="16">
                  <c:v>0.21539845898599536</c:v>
                </c:pt>
                <c:pt idx="17">
                  <c:v>0.86021369714127149</c:v>
                </c:pt>
                <c:pt idx="18">
                  <c:v>1.0764577212158204</c:v>
                </c:pt>
                <c:pt idx="19">
                  <c:v>0.91947466634699948</c:v>
                </c:pt>
                <c:pt idx="20">
                  <c:v>0.74386585123759164</c:v>
                </c:pt>
                <c:pt idx="21">
                  <c:v>0.92715489812715679</c:v>
                </c:pt>
                <c:pt idx="22">
                  <c:v>0.82440028141946298</c:v>
                </c:pt>
                <c:pt idx="23">
                  <c:v>0.41388501498620101</c:v>
                </c:pt>
                <c:pt idx="24">
                  <c:v>-1.016880582013197</c:v>
                </c:pt>
                <c:pt idx="25">
                  <c:v>-0.11709834928130149</c:v>
                </c:pt>
                <c:pt idx="26">
                  <c:v>-0.30878230147389529</c:v>
                </c:pt>
                <c:pt idx="27">
                  <c:v>0.14740879881188834</c:v>
                </c:pt>
                <c:pt idx="28">
                  <c:v>0.55936714316646374</c:v>
                </c:pt>
                <c:pt idx="29">
                  <c:v>0.62438755224840969</c:v>
                </c:pt>
                <c:pt idx="30">
                  <c:v>0.67378356882037627</c:v>
                </c:pt>
                <c:pt idx="31">
                  <c:v>0.45079561776408722</c:v>
                </c:pt>
                <c:pt idx="32">
                  <c:v>0.23469228685357144</c:v>
                </c:pt>
                <c:pt idx="33">
                  <c:v>6.3549599674465926E-2</c:v>
                </c:pt>
                <c:pt idx="34">
                  <c:v>0.52380625626975086</c:v>
                </c:pt>
                <c:pt idx="35">
                  <c:v>0.56992097347270387</c:v>
                </c:pt>
                <c:pt idx="36">
                  <c:v>-1.0640099347944973</c:v>
                </c:pt>
                <c:pt idx="37">
                  <c:v>-0.86883861478024016</c:v>
                </c:pt>
                <c:pt idx="38">
                  <c:v>-1.2801616258915085</c:v>
                </c:pt>
                <c:pt idx="39">
                  <c:v>-0.91336826790053804</c:v>
                </c:pt>
                <c:pt idx="40">
                  <c:v>-1.2280285476082207</c:v>
                </c:pt>
                <c:pt idx="41">
                  <c:v>-0.87290176681744802</c:v>
                </c:pt>
                <c:pt idx="42">
                  <c:v>-0.34795032031270046</c:v>
                </c:pt>
                <c:pt idx="43">
                  <c:v>0.12114477776571664</c:v>
                </c:pt>
                <c:pt idx="44">
                  <c:v>1.2616238367014554</c:v>
                </c:pt>
                <c:pt idx="45">
                  <c:v>1.4298841292236104</c:v>
                </c:pt>
                <c:pt idx="46">
                  <c:v>1.3221969932301227</c:v>
                </c:pt>
                <c:pt idx="47">
                  <c:v>1.3395847212465928</c:v>
                </c:pt>
                <c:pt idx="48">
                  <c:v>1.5627576804526373</c:v>
                </c:pt>
                <c:pt idx="49">
                  <c:v>1.5953806286018271</c:v>
                </c:pt>
                <c:pt idx="50">
                  <c:v>1.0639941089182077</c:v>
                </c:pt>
                <c:pt idx="51">
                  <c:v>0.63001982789214728</c:v>
                </c:pt>
                <c:pt idx="52">
                  <c:v>0.66263267557671601</c:v>
                </c:pt>
                <c:pt idx="53">
                  <c:v>0.74714536056624281</c:v>
                </c:pt>
                <c:pt idx="54">
                  <c:v>1.1312464048877326</c:v>
                </c:pt>
                <c:pt idx="55">
                  <c:v>1.1178493235752307</c:v>
                </c:pt>
                <c:pt idx="56">
                  <c:v>0.3358444191304229</c:v>
                </c:pt>
                <c:pt idx="57">
                  <c:v>-0.12800117820058163</c:v>
                </c:pt>
                <c:pt idx="58">
                  <c:v>0.19400583928002585</c:v>
                </c:pt>
                <c:pt idx="59">
                  <c:v>0.51068941273430646</c:v>
                </c:pt>
                <c:pt idx="60">
                  <c:v>0.55934307200454059</c:v>
                </c:pt>
                <c:pt idx="61">
                  <c:v>0.62145520629865814</c:v>
                </c:pt>
                <c:pt idx="62">
                  <c:v>0.39329440824930184</c:v>
                </c:pt>
                <c:pt idx="63">
                  <c:v>0.51667091596793824</c:v>
                </c:pt>
                <c:pt idx="64">
                  <c:v>-0.47688982449736383</c:v>
                </c:pt>
                <c:pt idx="65">
                  <c:v>-0.499773494659284</c:v>
                </c:pt>
                <c:pt idx="66">
                  <c:v>-0.41347932829605871</c:v>
                </c:pt>
                <c:pt idx="67">
                  <c:v>-0.14448534453367343</c:v>
                </c:pt>
                <c:pt idx="68">
                  <c:v>-8.8856082917163987E-2</c:v>
                </c:pt>
                <c:pt idx="69">
                  <c:v>2.084716503580835E-2</c:v>
                </c:pt>
                <c:pt idx="70">
                  <c:v>0.53142631965577314</c:v>
                </c:pt>
                <c:pt idx="71">
                  <c:v>0.93659582501577732</c:v>
                </c:pt>
                <c:pt idx="72">
                  <c:v>1.0708705702654535</c:v>
                </c:pt>
                <c:pt idx="73">
                  <c:v>1.0177089523052227</c:v>
                </c:pt>
                <c:pt idx="74">
                  <c:v>0.78078393721107264</c:v>
                </c:pt>
                <c:pt idx="75">
                  <c:v>0.46777560556432513</c:v>
                </c:pt>
                <c:pt idx="76">
                  <c:v>0.44546911273754725</c:v>
                </c:pt>
                <c:pt idx="77">
                  <c:v>0.90356761930030216</c:v>
                </c:pt>
                <c:pt idx="78">
                  <c:v>1.129188883489888</c:v>
                </c:pt>
                <c:pt idx="79">
                  <c:v>1.4085510252752282</c:v>
                </c:pt>
                <c:pt idx="80">
                  <c:v>1.5879854796627668</c:v>
                </c:pt>
                <c:pt idx="81">
                  <c:v>1.6572976958766636</c:v>
                </c:pt>
                <c:pt idx="82">
                  <c:v>1.4437561389511668</c:v>
                </c:pt>
                <c:pt idx="83">
                  <c:v>2.368769433926841</c:v>
                </c:pt>
                <c:pt idx="84">
                  <c:v>3.3143103439594852</c:v>
                </c:pt>
                <c:pt idx="85">
                  <c:v>3.3430413839067232</c:v>
                </c:pt>
                <c:pt idx="86">
                  <c:v>3.1138381890535389</c:v>
                </c:pt>
                <c:pt idx="87">
                  <c:v>0.29698353477739337</c:v>
                </c:pt>
                <c:pt idx="88">
                  <c:v>1.4163852485643538</c:v>
                </c:pt>
                <c:pt idx="89">
                  <c:v>1.2620550797870873</c:v>
                </c:pt>
                <c:pt idx="90">
                  <c:v>1.5390837774431587</c:v>
                </c:pt>
                <c:pt idx="91">
                  <c:v>1.4010424451315511</c:v>
                </c:pt>
                <c:pt idx="92">
                  <c:v>0.81219650537347921</c:v>
                </c:pt>
                <c:pt idx="93">
                  <c:v>-0.14862210534343917</c:v>
                </c:pt>
                <c:pt idx="94">
                  <c:v>0.10991097586933256</c:v>
                </c:pt>
                <c:pt idx="95">
                  <c:v>0.33129419328365106</c:v>
                </c:pt>
                <c:pt idx="96">
                  <c:v>0.70034101711045649</c:v>
                </c:pt>
                <c:pt idx="97">
                  <c:v>0.84204382036593173</c:v>
                </c:pt>
                <c:pt idx="98">
                  <c:v>0.70309714862378225</c:v>
                </c:pt>
                <c:pt idx="99">
                  <c:v>0.49740689752445955</c:v>
                </c:pt>
                <c:pt idx="100">
                  <c:v>0.12984929775680243</c:v>
                </c:pt>
                <c:pt idx="101">
                  <c:v>0.10970682159395849</c:v>
                </c:pt>
                <c:pt idx="102">
                  <c:v>0.64936120619959814</c:v>
                </c:pt>
                <c:pt idx="103">
                  <c:v>0.97871308983786565</c:v>
                </c:pt>
                <c:pt idx="104">
                  <c:v>1.0221857269777723</c:v>
                </c:pt>
                <c:pt idx="105">
                  <c:v>0.51410648680218429</c:v>
                </c:pt>
                <c:pt idx="106">
                  <c:v>-0.70104753856144819</c:v>
                </c:pt>
                <c:pt idx="107">
                  <c:v>-0.9287749878688043</c:v>
                </c:pt>
                <c:pt idx="108">
                  <c:v>-5.3095637375500999E-2</c:v>
                </c:pt>
                <c:pt idx="109">
                  <c:v>-0.36395695654832455</c:v>
                </c:pt>
                <c:pt idx="110">
                  <c:v>-0.37756618397959923</c:v>
                </c:pt>
                <c:pt idx="111">
                  <c:v>0.40823260801518929</c:v>
                </c:pt>
                <c:pt idx="112">
                  <c:v>1.0357283921479747</c:v>
                </c:pt>
                <c:pt idx="113">
                  <c:v>1.0827260528846931</c:v>
                </c:pt>
                <c:pt idx="114">
                  <c:v>0.57784032488936543</c:v>
                </c:pt>
                <c:pt idx="115">
                  <c:v>-0.10366080469977</c:v>
                </c:pt>
                <c:pt idx="116">
                  <c:v>0.76428834739996188</c:v>
                </c:pt>
                <c:pt idx="117">
                  <c:v>1.1117748548196158</c:v>
                </c:pt>
                <c:pt idx="118">
                  <c:v>1.2452784681500506</c:v>
                </c:pt>
                <c:pt idx="119">
                  <c:v>1.2200856195065219</c:v>
                </c:pt>
                <c:pt idx="120">
                  <c:v>1.6862514578214487</c:v>
                </c:pt>
                <c:pt idx="121">
                  <c:v>1.7358400013239073</c:v>
                </c:pt>
                <c:pt idx="122">
                  <c:v>1.4159434743723442</c:v>
                </c:pt>
                <c:pt idx="123">
                  <c:v>-0.52168766202783179</c:v>
                </c:pt>
                <c:pt idx="124">
                  <c:v>-0.77613346997991906</c:v>
                </c:pt>
                <c:pt idx="125">
                  <c:v>-0.61596502417935983</c:v>
                </c:pt>
                <c:pt idx="126">
                  <c:v>0.48762411085963758</c:v>
                </c:pt>
                <c:pt idx="127">
                  <c:v>0.28790661080010593</c:v>
                </c:pt>
                <c:pt idx="128">
                  <c:v>0.44813612074780756</c:v>
                </c:pt>
                <c:pt idx="129">
                  <c:v>-2.0267791782756452</c:v>
                </c:pt>
                <c:pt idx="130">
                  <c:v>-0.27878840919344217</c:v>
                </c:pt>
                <c:pt idx="131">
                  <c:v>-0.3335264737382917</c:v>
                </c:pt>
                <c:pt idx="132">
                  <c:v>1.7754761901339713</c:v>
                </c:pt>
                <c:pt idx="133">
                  <c:v>2.1777397650444188</c:v>
                </c:pt>
                <c:pt idx="134">
                  <c:v>2.2199358543019176</c:v>
                </c:pt>
                <c:pt idx="135">
                  <c:v>1.78921487868523</c:v>
                </c:pt>
                <c:pt idx="136">
                  <c:v>0.21341556693431676</c:v>
                </c:pt>
                <c:pt idx="137">
                  <c:v>-9.727044184338382E-2</c:v>
                </c:pt>
                <c:pt idx="138">
                  <c:v>0.14537170050107548</c:v>
                </c:pt>
                <c:pt idx="139">
                  <c:v>0.53610691852260561</c:v>
                </c:pt>
                <c:pt idx="140">
                  <c:v>1.2233875029546519</c:v>
                </c:pt>
                <c:pt idx="141">
                  <c:v>1.335170107263874</c:v>
                </c:pt>
                <c:pt idx="142">
                  <c:v>1.0109313328066811</c:v>
                </c:pt>
                <c:pt idx="143">
                  <c:v>2.7532796936922777E-2</c:v>
                </c:pt>
                <c:pt idx="144">
                  <c:v>-1.3297712857250719</c:v>
                </c:pt>
                <c:pt idx="145">
                  <c:v>-1.8441924390765108</c:v>
                </c:pt>
                <c:pt idx="146">
                  <c:v>-4.6894685038089596</c:v>
                </c:pt>
                <c:pt idx="147">
                  <c:v>-0.15389610660712133</c:v>
                </c:pt>
                <c:pt idx="148">
                  <c:v>0.57007475010663122</c:v>
                </c:pt>
                <c:pt idx="149">
                  <c:v>0.68064923420839185</c:v>
                </c:pt>
                <c:pt idx="150">
                  <c:v>0.47709199479711134</c:v>
                </c:pt>
                <c:pt idx="151">
                  <c:v>0.33195842811975812</c:v>
                </c:pt>
                <c:pt idx="152">
                  <c:v>0.54685964601400705</c:v>
                </c:pt>
                <c:pt idx="153">
                  <c:v>0.49816091380399541</c:v>
                </c:pt>
                <c:pt idx="154">
                  <c:v>0.51355280503719503</c:v>
                </c:pt>
                <c:pt idx="155">
                  <c:v>0.48531704864546676</c:v>
                </c:pt>
                <c:pt idx="156">
                  <c:v>1.1956070668757119</c:v>
                </c:pt>
                <c:pt idx="157">
                  <c:v>1.6166321431387554</c:v>
                </c:pt>
                <c:pt idx="158">
                  <c:v>1.5673351529701447</c:v>
                </c:pt>
                <c:pt idx="159">
                  <c:v>1.0539276352413609</c:v>
                </c:pt>
                <c:pt idx="160">
                  <c:v>0.30401942750487176</c:v>
                </c:pt>
                <c:pt idx="161">
                  <c:v>-0.16518760890494363</c:v>
                </c:pt>
                <c:pt idx="162">
                  <c:v>1.5166572620864776E-2</c:v>
                </c:pt>
                <c:pt idx="163">
                  <c:v>-4.8403930283079613E-2</c:v>
                </c:pt>
                <c:pt idx="164">
                  <c:v>0.52580252208086364</c:v>
                </c:pt>
                <c:pt idx="165">
                  <c:v>0.96045100379764814</c:v>
                </c:pt>
                <c:pt idx="166">
                  <c:v>0.92590266733153215</c:v>
                </c:pt>
                <c:pt idx="167">
                  <c:v>0.35390823431588841</c:v>
                </c:pt>
                <c:pt idx="168">
                  <c:v>-1.5428937998240406</c:v>
                </c:pt>
                <c:pt idx="169">
                  <c:v>-0.23956007188015149</c:v>
                </c:pt>
                <c:pt idx="170">
                  <c:v>2.6257621971437151E-2</c:v>
                </c:pt>
                <c:pt idx="171">
                  <c:v>0.8258364360919016</c:v>
                </c:pt>
                <c:pt idx="172">
                  <c:v>0.83610492302050632</c:v>
                </c:pt>
                <c:pt idx="173">
                  <c:v>0.86221694371188473</c:v>
                </c:pt>
                <c:pt idx="174">
                  <c:v>-9.8623844593418636E-2</c:v>
                </c:pt>
                <c:pt idx="175">
                  <c:v>-0.99259050175061492</c:v>
                </c:pt>
                <c:pt idx="176">
                  <c:v>-1.088098812333667</c:v>
                </c:pt>
                <c:pt idx="177">
                  <c:v>-0.79729499078689392</c:v>
                </c:pt>
                <c:pt idx="178">
                  <c:v>-0.33408482372347148</c:v>
                </c:pt>
                <c:pt idx="179">
                  <c:v>-0.32417037522585168</c:v>
                </c:pt>
                <c:pt idx="180">
                  <c:v>-5.5204553300460507E-2</c:v>
                </c:pt>
                <c:pt idx="181">
                  <c:v>-0.36451823783202053</c:v>
                </c:pt>
                <c:pt idx="182">
                  <c:v>-0.41565874337115505</c:v>
                </c:pt>
                <c:pt idx="183">
                  <c:v>0.3623221629029662</c:v>
                </c:pt>
                <c:pt idx="184">
                  <c:v>-0.48161426167002791</c:v>
                </c:pt>
                <c:pt idx="185">
                  <c:v>-0.24307741872115124</c:v>
                </c:pt>
                <c:pt idx="186">
                  <c:v>-0.81637584763364923</c:v>
                </c:pt>
                <c:pt idx="187">
                  <c:v>-0.82966645058257238</c:v>
                </c:pt>
                <c:pt idx="188">
                  <c:v>0.22919400093327214</c:v>
                </c:pt>
                <c:pt idx="189">
                  <c:v>-0.40476968867719054</c:v>
                </c:pt>
                <c:pt idx="190">
                  <c:v>-0.97072794340615898</c:v>
                </c:pt>
                <c:pt idx="191">
                  <c:v>0.4703328497570784</c:v>
                </c:pt>
                <c:pt idx="192">
                  <c:v>1.8831556118713417</c:v>
                </c:pt>
                <c:pt idx="193">
                  <c:v>2.0816617992476889</c:v>
                </c:pt>
                <c:pt idx="194">
                  <c:v>1.9248018458630178</c:v>
                </c:pt>
                <c:pt idx="195">
                  <c:v>1.2306242648184187</c:v>
                </c:pt>
                <c:pt idx="196">
                  <c:v>-0.48099290175011072</c:v>
                </c:pt>
                <c:pt idx="197">
                  <c:v>-1.1623079094402669</c:v>
                </c:pt>
                <c:pt idx="198">
                  <c:v>-2.0983025282216228</c:v>
                </c:pt>
                <c:pt idx="199">
                  <c:v>-1.8700394337361868</c:v>
                </c:pt>
                <c:pt idx="200">
                  <c:v>-0.49000427040400207</c:v>
                </c:pt>
                <c:pt idx="201">
                  <c:v>-0.58859233094018248</c:v>
                </c:pt>
                <c:pt idx="202">
                  <c:v>-1.2630466518704802</c:v>
                </c:pt>
                <c:pt idx="203">
                  <c:v>-1.3479089292033957</c:v>
                </c:pt>
                <c:pt idx="204">
                  <c:v>-0.3703309483649892</c:v>
                </c:pt>
                <c:pt idx="205">
                  <c:v>0.99852561809227824</c:v>
                </c:pt>
                <c:pt idx="206">
                  <c:v>1.4729711497374318</c:v>
                </c:pt>
                <c:pt idx="207">
                  <c:v>1.4573677024830822</c:v>
                </c:pt>
                <c:pt idx="208">
                  <c:v>-2.8369851641336059E-2</c:v>
                </c:pt>
                <c:pt idx="209">
                  <c:v>-0.429647442885216</c:v>
                </c:pt>
                <c:pt idx="210">
                  <c:v>-3.6332461839212161E-2</c:v>
                </c:pt>
                <c:pt idx="211">
                  <c:v>0.4288842462791016</c:v>
                </c:pt>
                <c:pt idx="212">
                  <c:v>-0.55793030853391212</c:v>
                </c:pt>
                <c:pt idx="213">
                  <c:v>0.22614417836788775</c:v>
                </c:pt>
                <c:pt idx="214">
                  <c:v>0.60254827740146988</c:v>
                </c:pt>
                <c:pt idx="215">
                  <c:v>0.61212202758439316</c:v>
                </c:pt>
                <c:pt idx="216">
                  <c:v>0.31581971109458729</c:v>
                </c:pt>
                <c:pt idx="217">
                  <c:v>6.3458110332158382E-2</c:v>
                </c:pt>
                <c:pt idx="218">
                  <c:v>0.10066117166021965</c:v>
                </c:pt>
                <c:pt idx="219">
                  <c:v>0.59716193104145343</c:v>
                </c:pt>
                <c:pt idx="220">
                  <c:v>1.2751636744698709</c:v>
                </c:pt>
                <c:pt idx="221">
                  <c:v>1.3372605479250814</c:v>
                </c:pt>
                <c:pt idx="222">
                  <c:v>0.92479802086391028</c:v>
                </c:pt>
                <c:pt idx="223">
                  <c:v>-2.7585428074090111E-2</c:v>
                </c:pt>
                <c:pt idx="224">
                  <c:v>-1.1966188033219538</c:v>
                </c:pt>
                <c:pt idx="225">
                  <c:v>-1.1825916623018673</c:v>
                </c:pt>
                <c:pt idx="226">
                  <c:v>-1.6354545833350511</c:v>
                </c:pt>
                <c:pt idx="227">
                  <c:v>-1.0999732463619403</c:v>
                </c:pt>
                <c:pt idx="228">
                  <c:v>-0.53381018137597369</c:v>
                </c:pt>
                <c:pt idx="229">
                  <c:v>-0.53269740380561059</c:v>
                </c:pt>
                <c:pt idx="230">
                  <c:v>-8.609532858711369E-2</c:v>
                </c:pt>
                <c:pt idx="231">
                  <c:v>7.1229231419297753E-2</c:v>
                </c:pt>
                <c:pt idx="232">
                  <c:v>0.14515148901783664</c:v>
                </c:pt>
                <c:pt idx="233">
                  <c:v>-2.0748912723789057</c:v>
                </c:pt>
                <c:pt idx="234">
                  <c:v>-3.0319833015254667</c:v>
                </c:pt>
                <c:pt idx="235">
                  <c:v>-2.1600746638599837</c:v>
                </c:pt>
                <c:pt idx="236">
                  <c:v>-2.3228363391485853</c:v>
                </c:pt>
                <c:pt idx="237">
                  <c:v>-1.0799912882196592</c:v>
                </c:pt>
                <c:pt idx="238">
                  <c:v>-0.28091807850298645</c:v>
                </c:pt>
                <c:pt idx="239">
                  <c:v>-0.2502243449438295</c:v>
                </c:pt>
                <c:pt idx="240">
                  <c:v>-1.9831806848712643</c:v>
                </c:pt>
                <c:pt idx="241">
                  <c:v>0.47073284818340055</c:v>
                </c:pt>
                <c:pt idx="242">
                  <c:v>0.65034922859350364</c:v>
                </c:pt>
                <c:pt idx="243">
                  <c:v>1.1053354118204066</c:v>
                </c:pt>
                <c:pt idx="244">
                  <c:v>1.0613453429908279</c:v>
                </c:pt>
                <c:pt idx="245">
                  <c:v>1.0409467473297356</c:v>
                </c:pt>
                <c:pt idx="246">
                  <c:v>0.29888689513940281</c:v>
                </c:pt>
                <c:pt idx="247">
                  <c:v>-0.35806520860419461</c:v>
                </c:pt>
                <c:pt idx="248">
                  <c:v>-0.63659667126903807</c:v>
                </c:pt>
                <c:pt idx="249">
                  <c:v>-1.3863859142845441</c:v>
                </c:pt>
                <c:pt idx="250">
                  <c:v>-1.9146094702354866</c:v>
                </c:pt>
                <c:pt idx="251">
                  <c:v>-0.48575517228086618</c:v>
                </c:pt>
                <c:pt idx="252">
                  <c:v>-0.64958582729858649</c:v>
                </c:pt>
                <c:pt idx="253">
                  <c:v>-1.096685947949394E-2</c:v>
                </c:pt>
                <c:pt idx="254">
                  <c:v>-0.65942844212942486</c:v>
                </c:pt>
                <c:pt idx="255">
                  <c:v>-0.25914190842366613</c:v>
                </c:pt>
                <c:pt idx="256">
                  <c:v>-0.77289647298505304</c:v>
                </c:pt>
                <c:pt idx="257">
                  <c:v>-1.8019113498884034</c:v>
                </c:pt>
                <c:pt idx="258">
                  <c:v>-1.1380572582772579</c:v>
                </c:pt>
                <c:pt idx="259">
                  <c:v>-0.9887890919991924</c:v>
                </c:pt>
                <c:pt idx="260">
                  <c:v>-2.4709823939650715</c:v>
                </c:pt>
                <c:pt idx="261">
                  <c:v>-1.4496189658391792</c:v>
                </c:pt>
                <c:pt idx="262">
                  <c:v>-0.7285584474980108</c:v>
                </c:pt>
                <c:pt idx="263">
                  <c:v>-0.66319693450995765</c:v>
                </c:pt>
                <c:pt idx="264">
                  <c:v>-1.0777375878874726</c:v>
                </c:pt>
                <c:pt idx="265">
                  <c:v>-1.5280108832533605</c:v>
                </c:pt>
                <c:pt idx="266">
                  <c:v>-1.980608519170534</c:v>
                </c:pt>
                <c:pt idx="267">
                  <c:v>-1.8167706201016323</c:v>
                </c:pt>
                <c:pt idx="268">
                  <c:v>-1.885676070608483</c:v>
                </c:pt>
                <c:pt idx="269">
                  <c:v>-0.7879465333756791</c:v>
                </c:pt>
                <c:pt idx="270">
                  <c:v>-1.526519123721056</c:v>
                </c:pt>
                <c:pt idx="271">
                  <c:v>-0.62028458512568807</c:v>
                </c:pt>
                <c:pt idx="272">
                  <c:v>-0.52953904913383409</c:v>
                </c:pt>
                <c:pt idx="273">
                  <c:v>-2.5572335799419164</c:v>
                </c:pt>
                <c:pt idx="274">
                  <c:v>-9.0097848887891935E-2</c:v>
                </c:pt>
                <c:pt idx="275">
                  <c:v>-0.11939677986553994</c:v>
                </c:pt>
                <c:pt idx="276">
                  <c:v>-0.39080319137604791</c:v>
                </c:pt>
                <c:pt idx="277">
                  <c:v>-0.79584568816532375</c:v>
                </c:pt>
                <c:pt idx="278">
                  <c:v>0.2998321765779815</c:v>
                </c:pt>
                <c:pt idx="279">
                  <c:v>0.92879222800180794</c:v>
                </c:pt>
                <c:pt idx="280">
                  <c:v>0.94666657233591189</c:v>
                </c:pt>
                <c:pt idx="281">
                  <c:v>-0.49296411139365737</c:v>
                </c:pt>
                <c:pt idx="282">
                  <c:v>0.30934278474944277</c:v>
                </c:pt>
                <c:pt idx="283">
                  <c:v>0.29521142846761955</c:v>
                </c:pt>
                <c:pt idx="284">
                  <c:v>0.4269765882086482</c:v>
                </c:pt>
                <c:pt idx="285">
                  <c:v>-1.2334022353391443</c:v>
                </c:pt>
                <c:pt idx="286">
                  <c:v>-0.52954281421901939</c:v>
                </c:pt>
                <c:pt idx="287">
                  <c:v>-1.1294646198859308</c:v>
                </c:pt>
                <c:pt idx="288">
                  <c:v>-1.1306217200518713</c:v>
                </c:pt>
                <c:pt idx="289">
                  <c:v>-1.0052732179278125</c:v>
                </c:pt>
                <c:pt idx="290">
                  <c:v>-0.72997145790068996</c:v>
                </c:pt>
                <c:pt idx="291">
                  <c:v>-1.1284040668367408</c:v>
                </c:pt>
                <c:pt idx="292">
                  <c:v>-0.50399726662249944</c:v>
                </c:pt>
                <c:pt idx="293">
                  <c:v>-0.84943417548963562</c:v>
                </c:pt>
                <c:pt idx="294">
                  <c:v>-1.8056156388254916</c:v>
                </c:pt>
                <c:pt idx="295">
                  <c:v>-0.17458381744753115</c:v>
                </c:pt>
                <c:pt idx="296">
                  <c:v>0.14291560355562577</c:v>
                </c:pt>
                <c:pt idx="297">
                  <c:v>-0.53398061439001898</c:v>
                </c:pt>
                <c:pt idx="298">
                  <c:v>2.5931835246264828E-2</c:v>
                </c:pt>
                <c:pt idx="299">
                  <c:v>0.18191575465972912</c:v>
                </c:pt>
                <c:pt idx="300">
                  <c:v>1.071309877486474</c:v>
                </c:pt>
                <c:pt idx="301">
                  <c:v>1.104732334618596</c:v>
                </c:pt>
                <c:pt idx="302">
                  <c:v>0.64392003787934471</c:v>
                </c:pt>
                <c:pt idx="303">
                  <c:v>-1.6019694124485853</c:v>
                </c:pt>
                <c:pt idx="304">
                  <c:v>-2.9064384251358844</c:v>
                </c:pt>
                <c:pt idx="305">
                  <c:v>-0.83657275081640148</c:v>
                </c:pt>
                <c:pt idx="306">
                  <c:v>-0.17676572878805158</c:v>
                </c:pt>
                <c:pt idx="307">
                  <c:v>-7.6245026993823125E-3</c:v>
                </c:pt>
                <c:pt idx="308">
                  <c:v>2.0435296388884638E-2</c:v>
                </c:pt>
                <c:pt idx="309">
                  <c:v>-9.7851368159320926E-2</c:v>
                </c:pt>
                <c:pt idx="310">
                  <c:v>-1.3924966237945409</c:v>
                </c:pt>
                <c:pt idx="311">
                  <c:v>-1.4147578672465533</c:v>
                </c:pt>
                <c:pt idx="312">
                  <c:v>0.65851621665924143</c:v>
                </c:pt>
                <c:pt idx="313">
                  <c:v>1.7940515927665983</c:v>
                </c:pt>
                <c:pt idx="314">
                  <c:v>2.0617077214788972</c:v>
                </c:pt>
                <c:pt idx="315">
                  <c:v>1.9273792871532025</c:v>
                </c:pt>
                <c:pt idx="316">
                  <c:v>0.9148719694093973</c:v>
                </c:pt>
                <c:pt idx="317">
                  <c:v>-0.54050959996146097</c:v>
                </c:pt>
                <c:pt idx="318">
                  <c:v>2.1853149425512586E-2</c:v>
                </c:pt>
                <c:pt idx="319">
                  <c:v>-0.36391765492697264</c:v>
                </c:pt>
                <c:pt idx="320">
                  <c:v>0.92565423371505373</c:v>
                </c:pt>
                <c:pt idx="321">
                  <c:v>0.16686340110384312</c:v>
                </c:pt>
                <c:pt idx="322">
                  <c:v>0.2867276387138169</c:v>
                </c:pt>
                <c:pt idx="323">
                  <c:v>-0.15864501322668553</c:v>
                </c:pt>
                <c:pt idx="324">
                  <c:v>0.84929954196423352</c:v>
                </c:pt>
                <c:pt idx="325">
                  <c:v>0.83302845372309842</c:v>
                </c:pt>
                <c:pt idx="326">
                  <c:v>4.984502501391324</c:v>
                </c:pt>
                <c:pt idx="327">
                  <c:v>5.3611510508014053</c:v>
                </c:pt>
                <c:pt idx="328">
                  <c:v>5.3516578933550516</c:v>
                </c:pt>
                <c:pt idx="329">
                  <c:v>3.9839709021248955</c:v>
                </c:pt>
                <c:pt idx="330">
                  <c:v>1.781089328606724</c:v>
                </c:pt>
                <c:pt idx="331">
                  <c:v>1.1411900727476301</c:v>
                </c:pt>
                <c:pt idx="332">
                  <c:v>0.89438808071295628</c:v>
                </c:pt>
                <c:pt idx="333">
                  <c:v>0.4943798141585618</c:v>
                </c:pt>
                <c:pt idx="334">
                  <c:v>0.93468357394489476</c:v>
                </c:pt>
                <c:pt idx="335">
                  <c:v>1.0073313577610876</c:v>
                </c:pt>
                <c:pt idx="336">
                  <c:v>1.1330064957024284</c:v>
                </c:pt>
                <c:pt idx="337">
                  <c:v>1.0989629212470553</c:v>
                </c:pt>
                <c:pt idx="338">
                  <c:v>0.57560727009989254</c:v>
                </c:pt>
                <c:pt idx="339">
                  <c:v>-1.2223056630070663</c:v>
                </c:pt>
                <c:pt idx="340">
                  <c:v>-2.0035597333252393</c:v>
                </c:pt>
                <c:pt idx="341">
                  <c:v>-0.56240693478104087</c:v>
                </c:pt>
                <c:pt idx="342">
                  <c:v>1.1636873270036809</c:v>
                </c:pt>
                <c:pt idx="343">
                  <c:v>1.723132785940976</c:v>
                </c:pt>
                <c:pt idx="344">
                  <c:v>1.7353118985493097</c:v>
                </c:pt>
                <c:pt idx="345">
                  <c:v>1.3000336637468137</c:v>
                </c:pt>
                <c:pt idx="346">
                  <c:v>-1.6492731591952681</c:v>
                </c:pt>
                <c:pt idx="347">
                  <c:v>-1.6250961392207124</c:v>
                </c:pt>
                <c:pt idx="348">
                  <c:v>-1.1204943014280861</c:v>
                </c:pt>
                <c:pt idx="349">
                  <c:v>-0.61089191970315004</c:v>
                </c:pt>
                <c:pt idx="350">
                  <c:v>-6.1487873105610401E-2</c:v>
                </c:pt>
                <c:pt idx="351">
                  <c:v>0.11004264216634072</c:v>
                </c:pt>
                <c:pt idx="352">
                  <c:v>0.12950700144585303</c:v>
                </c:pt>
                <c:pt idx="353">
                  <c:v>0.26938042151686475</c:v>
                </c:pt>
                <c:pt idx="354">
                  <c:v>1.1221272285273054</c:v>
                </c:pt>
                <c:pt idx="355">
                  <c:v>1.0128155181746978</c:v>
                </c:pt>
                <c:pt idx="356">
                  <c:v>0.63444911320311037</c:v>
                </c:pt>
                <c:pt idx="357">
                  <c:v>-0.97519663561082226</c:v>
                </c:pt>
                <c:pt idx="358">
                  <c:v>-0.43476525587704296</c:v>
                </c:pt>
                <c:pt idx="359">
                  <c:v>0.55363773341152034</c:v>
                </c:pt>
                <c:pt idx="360">
                  <c:v>-0.40157325534511523</c:v>
                </c:pt>
                <c:pt idx="361">
                  <c:v>0.36896786780264451</c:v>
                </c:pt>
                <c:pt idx="362">
                  <c:v>0.56255965711380662</c:v>
                </c:pt>
                <c:pt idx="363">
                  <c:v>0.61097080793137526</c:v>
                </c:pt>
                <c:pt idx="364">
                  <c:v>-0.2328646280358643</c:v>
                </c:pt>
                <c:pt idx="365">
                  <c:v>-0.81849024655740377</c:v>
                </c:pt>
                <c:pt idx="366">
                  <c:v>-0.89845745255851095</c:v>
                </c:pt>
                <c:pt idx="367">
                  <c:v>-0.13030576124329679</c:v>
                </c:pt>
                <c:pt idx="368">
                  <c:v>-0.63802446362225063</c:v>
                </c:pt>
                <c:pt idx="369">
                  <c:v>-0.53039733010724288</c:v>
                </c:pt>
                <c:pt idx="370">
                  <c:v>-2.1836962187070608</c:v>
                </c:pt>
                <c:pt idx="371">
                  <c:v>-0.72283976035925168</c:v>
                </c:pt>
                <c:pt idx="372">
                  <c:v>-0.67073747846554432</c:v>
                </c:pt>
                <c:pt idx="373">
                  <c:v>-1.2420144043754426</c:v>
                </c:pt>
                <c:pt idx="374">
                  <c:v>-0.38374146485348798</c:v>
                </c:pt>
                <c:pt idx="375">
                  <c:v>-0.66242464273113433</c:v>
                </c:pt>
                <c:pt idx="376">
                  <c:v>-0.36148990270079639</c:v>
                </c:pt>
                <c:pt idx="377">
                  <c:v>-0.4349700533939348</c:v>
                </c:pt>
                <c:pt idx="378">
                  <c:v>-0.29526818994039888</c:v>
                </c:pt>
                <c:pt idx="379">
                  <c:v>0.36253534851268437</c:v>
                </c:pt>
                <c:pt idx="380">
                  <c:v>0.67020249639379914</c:v>
                </c:pt>
                <c:pt idx="381">
                  <c:v>0.55363753039691554</c:v>
                </c:pt>
                <c:pt idx="382">
                  <c:v>0.28638145368331541</c:v>
                </c:pt>
                <c:pt idx="383">
                  <c:v>0.27203205336819286</c:v>
                </c:pt>
                <c:pt idx="384">
                  <c:v>0.30682319845410577</c:v>
                </c:pt>
                <c:pt idx="385">
                  <c:v>-0.11451025391369399</c:v>
                </c:pt>
                <c:pt idx="386">
                  <c:v>-2.1384518765836908</c:v>
                </c:pt>
                <c:pt idx="387">
                  <c:v>-1.9551597486821901</c:v>
                </c:pt>
                <c:pt idx="388">
                  <c:v>-0.51356288990231103</c:v>
                </c:pt>
                <c:pt idx="389">
                  <c:v>0.51988257454746112</c:v>
                </c:pt>
                <c:pt idx="390">
                  <c:v>0.58272907094101289</c:v>
                </c:pt>
                <c:pt idx="391">
                  <c:v>-0.89473437944757916</c:v>
                </c:pt>
              </c:numCache>
            </c:numRef>
          </c:val>
          <c:smooth val="0"/>
          <c:extLst>
            <c:ext xmlns:c16="http://schemas.microsoft.com/office/drawing/2014/chart" uri="{C3380CC4-5D6E-409C-BE32-E72D297353CC}">
              <c16:uniqueId val="{00000002-8E95-439E-9606-9DC562570C18}"/>
            </c:ext>
          </c:extLst>
        </c:ser>
        <c:ser>
          <c:idx val="3"/>
          <c:order val="3"/>
          <c:tx>
            <c:strRef>
              <c:f>'3_Month_Volatility_Index'!$AA$9</c:f>
              <c:strCache>
                <c:ptCount val="1"/>
                <c:pt idx="0">
                  <c:v>Log(food_service_volatility_index)</c:v>
                </c:pt>
              </c:strCache>
            </c:strRef>
          </c:tx>
          <c:spPr>
            <a:ln w="28575" cap="rnd">
              <a:solidFill>
                <a:schemeClr val="accent4"/>
              </a:solidFill>
              <a:round/>
            </a:ln>
            <a:effectLst/>
          </c:spPr>
          <c:marker>
            <c:symbol val="none"/>
          </c:marker>
          <c:cat>
            <c:strRef>
              <c:f>'3_Month_Volatility_Index'!$J$10:$J$401</c:f>
              <c:strCache>
                <c:ptCount val="392"/>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strCache>
            </c:strRef>
          </c:cat>
          <c:val>
            <c:numRef>
              <c:f>'3_Month_Volatility_Index'!$AA$10:$AA$401</c:f>
              <c:numCache>
                <c:formatCode>0.000</c:formatCode>
                <c:ptCount val="392"/>
                <c:pt idx="0">
                  <c:v>#N/A</c:v>
                </c:pt>
                <c:pt idx="1">
                  <c:v>#N/A</c:v>
                </c:pt>
                <c:pt idx="2">
                  <c:v>1.0483623483709741</c:v>
                </c:pt>
                <c:pt idx="3">
                  <c:v>0.32457965483962364</c:v>
                </c:pt>
                <c:pt idx="4">
                  <c:v>-2.3146868095235913</c:v>
                </c:pt>
                <c:pt idx="5">
                  <c:v>-1.4554247588050164</c:v>
                </c:pt>
                <c:pt idx="6">
                  <c:v>-1.3946775063784482</c:v>
                </c:pt>
                <c:pt idx="7">
                  <c:v>-0.53789184484506836</c:v>
                </c:pt>
                <c:pt idx="8">
                  <c:v>-0.43816888501946427</c:v>
                </c:pt>
                <c:pt idx="9">
                  <c:v>2.5954503248658122E-2</c:v>
                </c:pt>
                <c:pt idx="10">
                  <c:v>-3.5731505195305E-3</c:v>
                </c:pt>
                <c:pt idx="11">
                  <c:v>-0.48235860287001919</c:v>
                </c:pt>
                <c:pt idx="12">
                  <c:v>-1.8957622963548011</c:v>
                </c:pt>
                <c:pt idx="13">
                  <c:v>-1.3914188209007459</c:v>
                </c:pt>
                <c:pt idx="14">
                  <c:v>-2.6980231064702469</c:v>
                </c:pt>
                <c:pt idx="15">
                  <c:v>-2.4083449970909334</c:v>
                </c:pt>
                <c:pt idx="16">
                  <c:v>-1.2794653421688313</c:v>
                </c:pt>
                <c:pt idx="17">
                  <c:v>-0.76245040102548867</c:v>
                </c:pt>
                <c:pt idx="18">
                  <c:v>-0.66962784095144612</c:v>
                </c:pt>
                <c:pt idx="19">
                  <c:v>-0.85807581379782027</c:v>
                </c:pt>
                <c:pt idx="20">
                  <c:v>-3.5356392068267986</c:v>
                </c:pt>
                <c:pt idx="21">
                  <c:v>-0.4938152049728679</c:v>
                </c:pt>
                <c:pt idx="22">
                  <c:v>-0.69964212616448751</c:v>
                </c:pt>
                <c:pt idx="23">
                  <c:v>-0.90237895087449571</c:v>
                </c:pt>
                <c:pt idx="24">
                  <c:v>-0.76781167631010283</c:v>
                </c:pt>
                <c:pt idx="25">
                  <c:v>-0.27264188544665008</c:v>
                </c:pt>
                <c:pt idx="26">
                  <c:v>-1.6343801649071534</c:v>
                </c:pt>
                <c:pt idx="27">
                  <c:v>-2.2792890658291522</c:v>
                </c:pt>
                <c:pt idx="28">
                  <c:v>6.6444283789175815E-2</c:v>
                </c:pt>
                <c:pt idx="29">
                  <c:v>-2.7542119109003234E-2</c:v>
                </c:pt>
                <c:pt idx="30">
                  <c:v>-6.6967819181797297E-2</c:v>
                </c:pt>
                <c:pt idx="31">
                  <c:v>0.36634850820467108</c:v>
                </c:pt>
                <c:pt idx="32">
                  <c:v>0.42449510103074772</c:v>
                </c:pt>
                <c:pt idx="33">
                  <c:v>0.20968041481159502</c:v>
                </c:pt>
                <c:pt idx="34">
                  <c:v>-1.283259227682658</c:v>
                </c:pt>
                <c:pt idx="35">
                  <c:v>-1.5940170798758109</c:v>
                </c:pt>
                <c:pt idx="36">
                  <c:v>1.7944994935578606E-2</c:v>
                </c:pt>
                <c:pt idx="37">
                  <c:v>-0.16543865169006719</c:v>
                </c:pt>
                <c:pt idx="38">
                  <c:v>0.3817466392853221</c:v>
                </c:pt>
                <c:pt idx="39">
                  <c:v>-0.43064560319815937</c:v>
                </c:pt>
                <c:pt idx="40">
                  <c:v>-0.42003189119295087</c:v>
                </c:pt>
                <c:pt idx="41">
                  <c:v>-0.74482913750094648</c:v>
                </c:pt>
                <c:pt idx="42">
                  <c:v>-5.4773712572019899E-2</c:v>
                </c:pt>
                <c:pt idx="43">
                  <c:v>0.20463045913184399</c:v>
                </c:pt>
                <c:pt idx="44">
                  <c:v>0.4657193352081615</c:v>
                </c:pt>
                <c:pt idx="45">
                  <c:v>-0.44923347884135478</c:v>
                </c:pt>
                <c:pt idx="46">
                  <c:v>-2.7146974600262015E-2</c:v>
                </c:pt>
                <c:pt idx="47">
                  <c:v>-1.8839595447015394</c:v>
                </c:pt>
                <c:pt idx="48">
                  <c:v>-0.57994753992919523</c:v>
                </c:pt>
                <c:pt idx="49">
                  <c:v>1.3359702627570811</c:v>
                </c:pt>
                <c:pt idx="50">
                  <c:v>1.2859895169585454</c:v>
                </c:pt>
                <c:pt idx="51">
                  <c:v>0.51989893239064611</c:v>
                </c:pt>
                <c:pt idx="52">
                  <c:v>8.8535709357560055E-2</c:v>
                </c:pt>
                <c:pt idx="53">
                  <c:v>0.10194995054887634</c:v>
                </c:pt>
                <c:pt idx="54">
                  <c:v>-8.9349849867631073E-2</c:v>
                </c:pt>
                <c:pt idx="55">
                  <c:v>-1.465539079046861</c:v>
                </c:pt>
                <c:pt idx="56">
                  <c:v>-0.85466235264124146</c:v>
                </c:pt>
                <c:pt idx="57">
                  <c:v>-1.692185289130147</c:v>
                </c:pt>
                <c:pt idx="58">
                  <c:v>-1.4239780913406088</c:v>
                </c:pt>
                <c:pt idx="59">
                  <c:v>-3.5571662908862778</c:v>
                </c:pt>
                <c:pt idx="60">
                  <c:v>-1.0363720691228839</c:v>
                </c:pt>
                <c:pt idx="61">
                  <c:v>-0.96248987719022649</c:v>
                </c:pt>
                <c:pt idx="62">
                  <c:v>-0.28539935853173637</c:v>
                </c:pt>
                <c:pt idx="63">
                  <c:v>-1.2474057170709096</c:v>
                </c:pt>
                <c:pt idx="64">
                  <c:v>-1.1967677081956718</c:v>
                </c:pt>
                <c:pt idx="65">
                  <c:v>-2.4772348902280124</c:v>
                </c:pt>
                <c:pt idx="66">
                  <c:v>-2.8041551127543132</c:v>
                </c:pt>
                <c:pt idx="67">
                  <c:v>-1.9308462745765334</c:v>
                </c:pt>
                <c:pt idx="68">
                  <c:v>0.31263892234724006</c:v>
                </c:pt>
                <c:pt idx="69">
                  <c:v>0.21879870264276077</c:v>
                </c:pt>
                <c:pt idx="70">
                  <c:v>-0.56790858948478207</c:v>
                </c:pt>
                <c:pt idx="71">
                  <c:v>-3.6995393034527679</c:v>
                </c:pt>
                <c:pt idx="72">
                  <c:v>-1.7720632387893356</c:v>
                </c:pt>
                <c:pt idx="73">
                  <c:v>-1.950481185395647</c:v>
                </c:pt>
                <c:pt idx="74">
                  <c:v>-1.2368745120003461</c:v>
                </c:pt>
                <c:pt idx="75">
                  <c:v>-1.2366165135609546</c:v>
                </c:pt>
                <c:pt idx="76">
                  <c:v>-2.097190262096043</c:v>
                </c:pt>
                <c:pt idx="77">
                  <c:v>-1.7618052060121396</c:v>
                </c:pt>
                <c:pt idx="78">
                  <c:v>-1.0516109663183701</c:v>
                </c:pt>
                <c:pt idx="79">
                  <c:v>0.21113473453179396</c:v>
                </c:pt>
                <c:pt idx="80">
                  <c:v>0.40516529400637319</c:v>
                </c:pt>
                <c:pt idx="81">
                  <c:v>0.21180732127860089</c:v>
                </c:pt>
                <c:pt idx="82">
                  <c:v>0.66395864023259199</c:v>
                </c:pt>
                <c:pt idx="83">
                  <c:v>1.115990803312106</c:v>
                </c:pt>
                <c:pt idx="84">
                  <c:v>1.1498116612653648</c:v>
                </c:pt>
                <c:pt idx="85">
                  <c:v>4.7827456159562902E-2</c:v>
                </c:pt>
                <c:pt idx="86">
                  <c:v>-0.77642505359835801</c:v>
                </c:pt>
                <c:pt idx="87">
                  <c:v>0.10165450538785462</c:v>
                </c:pt>
                <c:pt idx="88">
                  <c:v>1.087598392806379</c:v>
                </c:pt>
                <c:pt idx="89">
                  <c:v>1.2911228073225784</c:v>
                </c:pt>
                <c:pt idx="90">
                  <c:v>0.76644136895897008</c:v>
                </c:pt>
                <c:pt idx="91">
                  <c:v>0.67152355949017839</c:v>
                </c:pt>
                <c:pt idx="92">
                  <c:v>-1.8966727895499711</c:v>
                </c:pt>
                <c:pt idx="93">
                  <c:v>-2.7663236838980476E-2</c:v>
                </c:pt>
                <c:pt idx="94">
                  <c:v>0.17516372745088118</c:v>
                </c:pt>
                <c:pt idx="95">
                  <c:v>-0.33778754038070063</c:v>
                </c:pt>
                <c:pt idx="96">
                  <c:v>-0.38673453124878981</c:v>
                </c:pt>
                <c:pt idx="97">
                  <c:v>-1.7947290144295562</c:v>
                </c:pt>
                <c:pt idx="98">
                  <c:v>-1.487935899820684</c:v>
                </c:pt>
                <c:pt idx="99">
                  <c:v>-2.2248429981855589</c:v>
                </c:pt>
                <c:pt idx="100">
                  <c:v>-2.1332084874625941</c:v>
                </c:pt>
                <c:pt idx="101">
                  <c:v>-0.23226405338556391</c:v>
                </c:pt>
                <c:pt idx="102">
                  <c:v>-0.14460887262897132</c:v>
                </c:pt>
                <c:pt idx="103">
                  <c:v>-1.519928433946091</c:v>
                </c:pt>
                <c:pt idx="104">
                  <c:v>0.32746409893895928</c:v>
                </c:pt>
                <c:pt idx="105">
                  <c:v>0.71954523023625427</c:v>
                </c:pt>
                <c:pt idx="106">
                  <c:v>1.0749454380856946</c:v>
                </c:pt>
                <c:pt idx="107">
                  <c:v>-1.1932372885712677</c:v>
                </c:pt>
                <c:pt idx="108">
                  <c:v>1.4458387279971516</c:v>
                </c:pt>
                <c:pt idx="109">
                  <c:v>1.2780854330496232</c:v>
                </c:pt>
                <c:pt idx="110">
                  <c:v>0.75704991406754052</c:v>
                </c:pt>
                <c:pt idx="111">
                  <c:v>-0.53500896030247291</c:v>
                </c:pt>
                <c:pt idx="112">
                  <c:v>-0.49503861305298696</c:v>
                </c:pt>
                <c:pt idx="113">
                  <c:v>-0.64289770212562003</c:v>
                </c:pt>
                <c:pt idx="114">
                  <c:v>-0.36522008017335755</c:v>
                </c:pt>
                <c:pt idx="115">
                  <c:v>-1.2153491994386025</c:v>
                </c:pt>
                <c:pt idx="116">
                  <c:v>-1.7578292098466564</c:v>
                </c:pt>
                <c:pt idx="117">
                  <c:v>-0.69851776234013263</c:v>
                </c:pt>
                <c:pt idx="118">
                  <c:v>-0.48882644907639872</c:v>
                </c:pt>
                <c:pt idx="119">
                  <c:v>-0.46464563017723004</c:v>
                </c:pt>
                <c:pt idx="120">
                  <c:v>-2.833734195765358E-2</c:v>
                </c:pt>
                <c:pt idx="121">
                  <c:v>-2.1015334662399007E-2</c:v>
                </c:pt>
                <c:pt idx="122">
                  <c:v>-0.16646461478120364</c:v>
                </c:pt>
                <c:pt idx="123">
                  <c:v>-0.38845539720621441</c:v>
                </c:pt>
                <c:pt idx="124">
                  <c:v>-1.5274097151136363</c:v>
                </c:pt>
                <c:pt idx="125">
                  <c:v>-2.3593117116182039</c:v>
                </c:pt>
                <c:pt idx="126">
                  <c:v>-2.4910890866069835</c:v>
                </c:pt>
                <c:pt idx="127">
                  <c:v>-0.50815229764892011</c:v>
                </c:pt>
                <c:pt idx="128">
                  <c:v>0.35215997518793263</c:v>
                </c:pt>
                <c:pt idx="129">
                  <c:v>0.35185975121844293</c:v>
                </c:pt>
                <c:pt idx="130">
                  <c:v>-0.48271682210562161</c:v>
                </c:pt>
                <c:pt idx="131">
                  <c:v>-2.1578369143000771</c:v>
                </c:pt>
                <c:pt idx="132">
                  <c:v>-1.3671108064971806</c:v>
                </c:pt>
                <c:pt idx="133">
                  <c:v>-1.5487330459782371</c:v>
                </c:pt>
                <c:pt idx="134">
                  <c:v>-1.8203750700636121</c:v>
                </c:pt>
                <c:pt idx="135">
                  <c:v>-1.876991322727303</c:v>
                </c:pt>
                <c:pt idx="136">
                  <c:v>-2.1601745608806242</c:v>
                </c:pt>
                <c:pt idx="137">
                  <c:v>-2.0700750106655188</c:v>
                </c:pt>
                <c:pt idx="138">
                  <c:v>-1.7852329934527562</c:v>
                </c:pt>
                <c:pt idx="139">
                  <c:v>-2.5155460815134489</c:v>
                </c:pt>
                <c:pt idx="140">
                  <c:v>-0.96475935844987648</c:v>
                </c:pt>
                <c:pt idx="141">
                  <c:v>-0.86273214864511782</c:v>
                </c:pt>
                <c:pt idx="142">
                  <c:v>-0.77335536982629782</c:v>
                </c:pt>
                <c:pt idx="143">
                  <c:v>-2.7684808284962412</c:v>
                </c:pt>
                <c:pt idx="144">
                  <c:v>-1.1136762573734749</c:v>
                </c:pt>
                <c:pt idx="145">
                  <c:v>-0.52079294613301186</c:v>
                </c:pt>
                <c:pt idx="146">
                  <c:v>-0.64004710727642289</c:v>
                </c:pt>
                <c:pt idx="147">
                  <c:v>-0.32958350213571019</c:v>
                </c:pt>
                <c:pt idx="148">
                  <c:v>-1.5603822804197327</c:v>
                </c:pt>
                <c:pt idx="149">
                  <c:v>-0.99100645941720655</c:v>
                </c:pt>
                <c:pt idx="150">
                  <c:v>-0.98021269878112161</c:v>
                </c:pt>
                <c:pt idx="151">
                  <c:v>-1.5415604643380347</c:v>
                </c:pt>
                <c:pt idx="152">
                  <c:v>-1.7477387337992407</c:v>
                </c:pt>
                <c:pt idx="153">
                  <c:v>-0.76843117507710534</c:v>
                </c:pt>
                <c:pt idx="154">
                  <c:v>0.13301648939486696</c:v>
                </c:pt>
                <c:pt idx="155">
                  <c:v>9.741512632405433E-2</c:v>
                </c:pt>
                <c:pt idx="156">
                  <c:v>1.3458758417163248</c:v>
                </c:pt>
                <c:pt idx="157">
                  <c:v>1.6073823966974319</c:v>
                </c:pt>
                <c:pt idx="158">
                  <c:v>1.584841865789413</c:v>
                </c:pt>
                <c:pt idx="159">
                  <c:v>0.59670292654829471</c:v>
                </c:pt>
                <c:pt idx="160">
                  <c:v>-0.85326693656459618</c:v>
                </c:pt>
                <c:pt idx="161">
                  <c:v>-1.7964457367651125</c:v>
                </c:pt>
                <c:pt idx="162">
                  <c:v>-1.4152833002472849</c:v>
                </c:pt>
                <c:pt idx="163">
                  <c:v>-2.3287314226231981</c:v>
                </c:pt>
                <c:pt idx="164">
                  <c:v>-2.5535215249670733</c:v>
                </c:pt>
                <c:pt idx="165">
                  <c:v>-0.2454417357816796</c:v>
                </c:pt>
                <c:pt idx="166">
                  <c:v>0.54702904124203122</c:v>
                </c:pt>
                <c:pt idx="167">
                  <c:v>1.1089595502918446</c:v>
                </c:pt>
                <c:pt idx="168">
                  <c:v>1.3522693092097959</c:v>
                </c:pt>
                <c:pt idx="169">
                  <c:v>1.3365716320431407</c:v>
                </c:pt>
                <c:pt idx="170">
                  <c:v>-0.30369825263578748</c:v>
                </c:pt>
                <c:pt idx="171">
                  <c:v>-1.2867385975792189</c:v>
                </c:pt>
                <c:pt idx="172">
                  <c:v>-0.5830091492581374</c:v>
                </c:pt>
                <c:pt idx="173">
                  <c:v>-1.2070630745384889</c:v>
                </c:pt>
                <c:pt idx="174">
                  <c:v>-0.96928896746861803</c:v>
                </c:pt>
                <c:pt idx="175">
                  <c:v>-0.2379008804385169</c:v>
                </c:pt>
                <c:pt idx="176">
                  <c:v>-0.24460726289417506</c:v>
                </c:pt>
                <c:pt idx="177">
                  <c:v>-0.24097172040578796</c:v>
                </c:pt>
                <c:pt idx="178">
                  <c:v>-3.8651327856120639E-2</c:v>
                </c:pt>
                <c:pt idx="179">
                  <c:v>0.20889240186165006</c:v>
                </c:pt>
                <c:pt idx="180">
                  <c:v>0.6993840068700885</c:v>
                </c:pt>
                <c:pt idx="181">
                  <c:v>-0.34852008559379077</c:v>
                </c:pt>
                <c:pt idx="182">
                  <c:v>-8.5767159830780482E-2</c:v>
                </c:pt>
                <c:pt idx="183">
                  <c:v>-1.3509494943928513</c:v>
                </c:pt>
                <c:pt idx="184">
                  <c:v>-0.40066827378001246</c:v>
                </c:pt>
                <c:pt idx="185">
                  <c:v>0.5912523251784666</c:v>
                </c:pt>
                <c:pt idx="186">
                  <c:v>0.5555264030935918</c:v>
                </c:pt>
                <c:pt idx="187">
                  <c:v>-0.39876650462269336</c:v>
                </c:pt>
                <c:pt idx="188">
                  <c:v>0.72459039257667968</c:v>
                </c:pt>
                <c:pt idx="189">
                  <c:v>0.3539291081175413</c:v>
                </c:pt>
                <c:pt idx="190">
                  <c:v>0.7735888760423546</c:v>
                </c:pt>
                <c:pt idx="191">
                  <c:v>0.75495376590165231</c:v>
                </c:pt>
                <c:pt idx="192">
                  <c:v>1.9521225940629772</c:v>
                </c:pt>
                <c:pt idx="193">
                  <c:v>1.9602041657177709</c:v>
                </c:pt>
                <c:pt idx="194">
                  <c:v>2.4159874976330156</c:v>
                </c:pt>
                <c:pt idx="195">
                  <c:v>1.7286746141261187</c:v>
                </c:pt>
                <c:pt idx="196">
                  <c:v>1.6791682514409754</c:v>
                </c:pt>
                <c:pt idx="197">
                  <c:v>-1.1636286965545883</c:v>
                </c:pt>
                <c:pt idx="198">
                  <c:v>-0.97339975554964153</c:v>
                </c:pt>
                <c:pt idx="199">
                  <c:v>-0.64348766145007008</c:v>
                </c:pt>
                <c:pt idx="200">
                  <c:v>-0.6226146317010266</c:v>
                </c:pt>
                <c:pt idx="201">
                  <c:v>-0.5728809008924014</c:v>
                </c:pt>
                <c:pt idx="202">
                  <c:v>0.88850584437066837</c:v>
                </c:pt>
                <c:pt idx="203">
                  <c:v>0.96223279366796133</c:v>
                </c:pt>
                <c:pt idx="204">
                  <c:v>0.78601368157393525</c:v>
                </c:pt>
                <c:pt idx="205">
                  <c:v>0.68699809218159369</c:v>
                </c:pt>
                <c:pt idx="206">
                  <c:v>1.5218797815089904</c:v>
                </c:pt>
                <c:pt idx="207">
                  <c:v>1.5064754091904871</c:v>
                </c:pt>
                <c:pt idx="208">
                  <c:v>1.2431364538209637</c:v>
                </c:pt>
                <c:pt idx="209">
                  <c:v>-2.7309601566250628</c:v>
                </c:pt>
                <c:pt idx="210">
                  <c:v>0.28432290816645933</c:v>
                </c:pt>
                <c:pt idx="211">
                  <c:v>0.11744681864308726</c:v>
                </c:pt>
                <c:pt idx="212">
                  <c:v>-0.16522435483010453</c:v>
                </c:pt>
                <c:pt idx="213">
                  <c:v>9.1065954464364718E-2</c:v>
                </c:pt>
                <c:pt idx="214">
                  <c:v>0.30229173418461491</c:v>
                </c:pt>
                <c:pt idx="215">
                  <c:v>0.98621040257867876</c:v>
                </c:pt>
                <c:pt idx="216">
                  <c:v>0.80658737610721765</c:v>
                </c:pt>
                <c:pt idx="217">
                  <c:v>0.14604971711690817</c:v>
                </c:pt>
                <c:pt idx="218">
                  <c:v>-0.45577346675443825</c:v>
                </c:pt>
                <c:pt idx="219">
                  <c:v>-1.647412894342225</c:v>
                </c:pt>
                <c:pt idx="220">
                  <c:v>1.4689718929976206E-2</c:v>
                </c:pt>
                <c:pt idx="221">
                  <c:v>-0.32054376740622914</c:v>
                </c:pt>
                <c:pt idx="222">
                  <c:v>9.3856145961686538E-2</c:v>
                </c:pt>
                <c:pt idx="223">
                  <c:v>-1.2230490619764729</c:v>
                </c:pt>
                <c:pt idx="224">
                  <c:v>0.21299689341618958</c:v>
                </c:pt>
                <c:pt idx="225">
                  <c:v>0.97886525073112596</c:v>
                </c:pt>
                <c:pt idx="226">
                  <c:v>1.226319614813651</c:v>
                </c:pt>
                <c:pt idx="227">
                  <c:v>1.2438233381851866</c:v>
                </c:pt>
                <c:pt idx="228">
                  <c:v>0.14991423198810463</c:v>
                </c:pt>
                <c:pt idx="229">
                  <c:v>-7.7162558451762423E-3</c:v>
                </c:pt>
                <c:pt idx="230">
                  <c:v>-0.87555422731650667</c:v>
                </c:pt>
                <c:pt idx="231">
                  <c:v>0.25416078482608151</c:v>
                </c:pt>
                <c:pt idx="232">
                  <c:v>0.38745881032114299</c:v>
                </c:pt>
                <c:pt idx="233">
                  <c:v>0.17224634312261658</c:v>
                </c:pt>
                <c:pt idx="234">
                  <c:v>-0.11103945242948561</c:v>
                </c:pt>
                <c:pt idx="235">
                  <c:v>-4.16939014796264E-2</c:v>
                </c:pt>
                <c:pt idx="236">
                  <c:v>-0.12902246421830202</c:v>
                </c:pt>
                <c:pt idx="237">
                  <c:v>0.47866580595151481</c:v>
                </c:pt>
                <c:pt idx="238">
                  <c:v>1.4599259263970978</c:v>
                </c:pt>
                <c:pt idx="239">
                  <c:v>1.5095312069150058</c:v>
                </c:pt>
                <c:pt idx="240">
                  <c:v>0.51686175659322131</c:v>
                </c:pt>
                <c:pt idx="241">
                  <c:v>-0.52944943378591292</c:v>
                </c:pt>
                <c:pt idx="242">
                  <c:v>0.34836848938240933</c:v>
                </c:pt>
                <c:pt idx="243">
                  <c:v>0.40976845803675738</c:v>
                </c:pt>
                <c:pt idx="244">
                  <c:v>0.24996062403577224</c:v>
                </c:pt>
                <c:pt idx="245">
                  <c:v>-3.7735124863259286</c:v>
                </c:pt>
                <c:pt idx="246">
                  <c:v>-1.2503223793750122</c:v>
                </c:pt>
                <c:pt idx="247">
                  <c:v>-1.3375718256384836</c:v>
                </c:pt>
                <c:pt idx="248">
                  <c:v>-1.7366848655402332</c:v>
                </c:pt>
                <c:pt idx="249">
                  <c:v>-0.88588181127993171</c:v>
                </c:pt>
                <c:pt idx="250">
                  <c:v>-0.60663706967034969</c:v>
                </c:pt>
                <c:pt idx="251">
                  <c:v>-0.38462777561940587</c:v>
                </c:pt>
                <c:pt idx="252">
                  <c:v>-0.90970654903953974</c:v>
                </c:pt>
                <c:pt idx="253">
                  <c:v>-0.80983260729341511</c:v>
                </c:pt>
                <c:pt idx="254">
                  <c:v>-3.8808077907995528</c:v>
                </c:pt>
                <c:pt idx="255">
                  <c:v>-1.6275105303667317</c:v>
                </c:pt>
                <c:pt idx="256">
                  <c:v>-0.50025390197432662</c:v>
                </c:pt>
                <c:pt idx="257">
                  <c:v>-1.327406412214446</c:v>
                </c:pt>
                <c:pt idx="258">
                  <c:v>-0.10348850995465901</c:v>
                </c:pt>
                <c:pt idx="259">
                  <c:v>-0.32324064657385987</c:v>
                </c:pt>
                <c:pt idx="260">
                  <c:v>-1.6444907724244446</c:v>
                </c:pt>
                <c:pt idx="261">
                  <c:v>-0.42061302561329089</c:v>
                </c:pt>
                <c:pt idx="262">
                  <c:v>0.54903892798141141</c:v>
                </c:pt>
                <c:pt idx="263">
                  <c:v>1.0201303152669003</c:v>
                </c:pt>
                <c:pt idx="264">
                  <c:v>1.1479160752474558</c:v>
                </c:pt>
                <c:pt idx="265">
                  <c:v>-3.6015136078034882</c:v>
                </c:pt>
                <c:pt idx="266">
                  <c:v>-1.1863932889656534</c:v>
                </c:pt>
                <c:pt idx="267">
                  <c:v>0.64317043595040102</c:v>
                </c:pt>
                <c:pt idx="268">
                  <c:v>0.63704730030304091</c:v>
                </c:pt>
                <c:pt idx="269">
                  <c:v>-1.2401883047705233</c:v>
                </c:pt>
                <c:pt idx="270">
                  <c:v>2.8264114636374467E-2</c:v>
                </c:pt>
                <c:pt idx="271">
                  <c:v>-5.289797779878256E-2</c:v>
                </c:pt>
                <c:pt idx="272">
                  <c:v>-0.33665429634299632</c:v>
                </c:pt>
                <c:pt idx="273">
                  <c:v>-0.88451872032192691</c:v>
                </c:pt>
                <c:pt idx="274">
                  <c:v>-1.0206350372481918</c:v>
                </c:pt>
                <c:pt idx="275">
                  <c:v>-2.1158537922300531</c:v>
                </c:pt>
                <c:pt idx="276">
                  <c:v>-1.065206075046403</c:v>
                </c:pt>
                <c:pt idx="277">
                  <c:v>0.15259865739460665</c:v>
                </c:pt>
                <c:pt idx="278">
                  <c:v>0.34129684939490257</c:v>
                </c:pt>
                <c:pt idx="279">
                  <c:v>0.20281244220188152</c:v>
                </c:pt>
                <c:pt idx="280">
                  <c:v>-6.3484980730216689E-2</c:v>
                </c:pt>
                <c:pt idx="281">
                  <c:v>-2.0103519202845321</c:v>
                </c:pt>
                <c:pt idx="282">
                  <c:v>-1.4582490593958395</c:v>
                </c:pt>
                <c:pt idx="283">
                  <c:v>-1.0839108735414384</c:v>
                </c:pt>
                <c:pt idx="284">
                  <c:v>0.84861394359455178</c:v>
                </c:pt>
                <c:pt idx="285">
                  <c:v>0.6826079441678603</c:v>
                </c:pt>
                <c:pt idx="286">
                  <c:v>-1.4550377325857355E-2</c:v>
                </c:pt>
                <c:pt idx="287">
                  <c:v>-0.22572293393895121</c:v>
                </c:pt>
                <c:pt idx="288">
                  <c:v>-3.7587636828797656E-2</c:v>
                </c:pt>
                <c:pt idx="289">
                  <c:v>-0.19496229982285129</c:v>
                </c:pt>
                <c:pt idx="290">
                  <c:v>0.31223079847589097</c:v>
                </c:pt>
                <c:pt idx="291">
                  <c:v>0.30012008770749976</c:v>
                </c:pt>
                <c:pt idx="292">
                  <c:v>0.65630994457291536</c:v>
                </c:pt>
                <c:pt idx="293">
                  <c:v>0.15144888445150118</c:v>
                </c:pt>
                <c:pt idx="294">
                  <c:v>-1.3621605529589329</c:v>
                </c:pt>
                <c:pt idx="295">
                  <c:v>-1.4130465010895443</c:v>
                </c:pt>
                <c:pt idx="296">
                  <c:v>-0.63370071239159154</c:v>
                </c:pt>
                <c:pt idx="297">
                  <c:v>-1.4415183112872081</c:v>
                </c:pt>
                <c:pt idx="298">
                  <c:v>-0.52941342773042788</c:v>
                </c:pt>
                <c:pt idx="299">
                  <c:v>0.41534113407907358</c:v>
                </c:pt>
                <c:pt idx="300">
                  <c:v>0.41522815049228035</c:v>
                </c:pt>
                <c:pt idx="301">
                  <c:v>-0.10483622508285051</c:v>
                </c:pt>
                <c:pt idx="302">
                  <c:v>-0.29873256388675168</c:v>
                </c:pt>
                <c:pt idx="303">
                  <c:v>-0.21817172659583164</c:v>
                </c:pt>
                <c:pt idx="304">
                  <c:v>-0.5269793938363293</c:v>
                </c:pt>
                <c:pt idx="305">
                  <c:v>-1.0069665162231742</c:v>
                </c:pt>
                <c:pt idx="306">
                  <c:v>-0.77775487662733001</c:v>
                </c:pt>
                <c:pt idx="307">
                  <c:v>-0.463094143254553</c:v>
                </c:pt>
                <c:pt idx="308">
                  <c:v>-9.224683007175799E-2</c:v>
                </c:pt>
                <c:pt idx="309">
                  <c:v>-4.0115762056143339E-3</c:v>
                </c:pt>
                <c:pt idx="310">
                  <c:v>-0.28511019673218929</c:v>
                </c:pt>
                <c:pt idx="311">
                  <c:v>-0.66166827776694148</c:v>
                </c:pt>
                <c:pt idx="312">
                  <c:v>-0.44159521746118974</c:v>
                </c:pt>
                <c:pt idx="313">
                  <c:v>-0.26471551011150024</c:v>
                </c:pt>
                <c:pt idx="314">
                  <c:v>-0.36632298292082777</c:v>
                </c:pt>
                <c:pt idx="315">
                  <c:v>0.14618422318677818</c:v>
                </c:pt>
                <c:pt idx="316">
                  <c:v>0.79490849226322025</c:v>
                </c:pt>
                <c:pt idx="317">
                  <c:v>0.78031147485291619</c:v>
                </c:pt>
                <c:pt idx="318">
                  <c:v>3.5648045845433754E-2</c:v>
                </c:pt>
                <c:pt idx="319">
                  <c:v>-1.9738360735527212</c:v>
                </c:pt>
                <c:pt idx="320">
                  <c:v>-2.2626301791590064</c:v>
                </c:pt>
                <c:pt idx="321">
                  <c:v>-1.7349325703658915</c:v>
                </c:pt>
                <c:pt idx="322">
                  <c:v>-1.1665868671730939</c:v>
                </c:pt>
                <c:pt idx="323">
                  <c:v>-1.0398756280230121</c:v>
                </c:pt>
                <c:pt idx="324">
                  <c:v>-0.19645395510909697</c:v>
                </c:pt>
                <c:pt idx="325">
                  <c:v>-0.37096112317080004</c:v>
                </c:pt>
                <c:pt idx="326">
                  <c:v>2.7586773405160616</c:v>
                </c:pt>
                <c:pt idx="327">
                  <c:v>3.9449742744477945</c:v>
                </c:pt>
                <c:pt idx="328">
                  <c:v>4.5977338567218187</c:v>
                </c:pt>
                <c:pt idx="329">
                  <c:v>4.9993364641195122</c:v>
                </c:pt>
                <c:pt idx="330">
                  <c:v>3.2883508947267046</c:v>
                </c:pt>
                <c:pt idx="331">
                  <c:v>3.8353832568219564</c:v>
                </c:pt>
                <c:pt idx="332">
                  <c:v>2.6269832282283807</c:v>
                </c:pt>
                <c:pt idx="333">
                  <c:v>1.7405641567096164</c:v>
                </c:pt>
                <c:pt idx="334">
                  <c:v>2.032871474259931</c:v>
                </c:pt>
                <c:pt idx="335">
                  <c:v>2.1245533311927884</c:v>
                </c:pt>
                <c:pt idx="336">
                  <c:v>2.8229494718081947</c:v>
                </c:pt>
                <c:pt idx="337">
                  <c:v>2.8179575994721606</c:v>
                </c:pt>
                <c:pt idx="338">
                  <c:v>2.9933924821288613</c:v>
                </c:pt>
                <c:pt idx="339">
                  <c:v>2.9925927218464663</c:v>
                </c:pt>
                <c:pt idx="340">
                  <c:v>2.8986621793341611</c:v>
                </c:pt>
                <c:pt idx="341">
                  <c:v>1.1715647569508667</c:v>
                </c:pt>
                <c:pt idx="342">
                  <c:v>1.4095431403848235</c:v>
                </c:pt>
                <c:pt idx="343">
                  <c:v>1.5833469612621367</c:v>
                </c:pt>
                <c:pt idx="344">
                  <c:v>-0.36722451104648407</c:v>
                </c:pt>
                <c:pt idx="345">
                  <c:v>1.8236829261388132</c:v>
                </c:pt>
                <c:pt idx="346">
                  <c:v>2.5907096737071944</c:v>
                </c:pt>
                <c:pt idx="347">
                  <c:v>2.5927183440887127</c:v>
                </c:pt>
                <c:pt idx="348">
                  <c:v>2.1506611873158734</c:v>
                </c:pt>
                <c:pt idx="349">
                  <c:v>0.26762947086305294</c:v>
                </c:pt>
                <c:pt idx="350">
                  <c:v>1.5762995739127799</c:v>
                </c:pt>
                <c:pt idx="351">
                  <c:v>1.3721569540527283</c:v>
                </c:pt>
                <c:pt idx="352">
                  <c:v>2.3123922537024355</c:v>
                </c:pt>
                <c:pt idx="353">
                  <c:v>1.447418305103761</c:v>
                </c:pt>
                <c:pt idx="354">
                  <c:v>1.0585090449653283</c:v>
                </c:pt>
                <c:pt idx="355">
                  <c:v>-0.42895794015049393</c:v>
                </c:pt>
                <c:pt idx="356">
                  <c:v>-1.180121703045852</c:v>
                </c:pt>
                <c:pt idx="357">
                  <c:v>-2.1324392420099541</c:v>
                </c:pt>
                <c:pt idx="358">
                  <c:v>1.5220168394886837</c:v>
                </c:pt>
                <c:pt idx="359">
                  <c:v>1.3553802540997433</c:v>
                </c:pt>
                <c:pt idx="360">
                  <c:v>3.0300232223508399</c:v>
                </c:pt>
                <c:pt idx="361">
                  <c:v>2.7951905763448885</c:v>
                </c:pt>
                <c:pt idx="362">
                  <c:v>2.7123889672415311</c:v>
                </c:pt>
                <c:pt idx="363">
                  <c:v>0.14827791242740224</c:v>
                </c:pt>
                <c:pt idx="364">
                  <c:v>-0.65362993209895304</c:v>
                </c:pt>
                <c:pt idx="365">
                  <c:v>-4.5462820103821598E-2</c:v>
                </c:pt>
                <c:pt idx="366">
                  <c:v>0.31494028399932383</c:v>
                </c:pt>
                <c:pt idx="367">
                  <c:v>0.65097016708773969</c:v>
                </c:pt>
                <c:pt idx="368">
                  <c:v>0.65172566481033989</c:v>
                </c:pt>
                <c:pt idx="369">
                  <c:v>-0.28814811730181789</c:v>
                </c:pt>
                <c:pt idx="370">
                  <c:v>0.74747457503151415</c:v>
                </c:pt>
                <c:pt idx="371">
                  <c:v>0.24311917511596545</c:v>
                </c:pt>
                <c:pt idx="372">
                  <c:v>2.2249453951208813</c:v>
                </c:pt>
                <c:pt idx="373">
                  <c:v>2.0184019910954571</c:v>
                </c:pt>
                <c:pt idx="374">
                  <c:v>2.1209768760491099</c:v>
                </c:pt>
                <c:pt idx="375">
                  <c:v>1.3255404310629926</c:v>
                </c:pt>
                <c:pt idx="376">
                  <c:v>1.3482962705334189</c:v>
                </c:pt>
                <c:pt idx="377">
                  <c:v>0.6352226156793146</c:v>
                </c:pt>
                <c:pt idx="378">
                  <c:v>-6.3591487231545743E-2</c:v>
                </c:pt>
                <c:pt idx="379">
                  <c:v>5.8904831640684753E-2</c:v>
                </c:pt>
                <c:pt idx="380">
                  <c:v>0.25977219737133495</c:v>
                </c:pt>
                <c:pt idx="381">
                  <c:v>1.0633376251417446</c:v>
                </c:pt>
                <c:pt idx="382">
                  <c:v>0.87165111313665333</c:v>
                </c:pt>
                <c:pt idx="383">
                  <c:v>-0.13510328230581645</c:v>
                </c:pt>
                <c:pt idx="384">
                  <c:v>-1.2793932220598654</c:v>
                </c:pt>
                <c:pt idx="385">
                  <c:v>-0.97400860834131608</c:v>
                </c:pt>
                <c:pt idx="386">
                  <c:v>-0.41011663133434484</c:v>
                </c:pt>
                <c:pt idx="387">
                  <c:v>-1.0256831176602343</c:v>
                </c:pt>
                <c:pt idx="388">
                  <c:v>-0.53136663363481063</c:v>
                </c:pt>
                <c:pt idx="389">
                  <c:v>-1.6959012479026736</c:v>
                </c:pt>
                <c:pt idx="390">
                  <c:v>-0.80459193757929848</c:v>
                </c:pt>
                <c:pt idx="391">
                  <c:v>-1.5561492672913753</c:v>
                </c:pt>
              </c:numCache>
            </c:numRef>
          </c:val>
          <c:smooth val="0"/>
          <c:extLst>
            <c:ext xmlns:c16="http://schemas.microsoft.com/office/drawing/2014/chart" uri="{C3380CC4-5D6E-409C-BE32-E72D297353CC}">
              <c16:uniqueId val="{00000003-8E95-439E-9606-9DC562570C18}"/>
            </c:ext>
          </c:extLst>
        </c:ser>
        <c:dLbls>
          <c:showLegendKey val="0"/>
          <c:showVal val="0"/>
          <c:showCatName val="0"/>
          <c:showSerName val="0"/>
          <c:showPercent val="0"/>
          <c:showBubbleSize val="0"/>
        </c:dLbls>
        <c:smooth val="0"/>
        <c:axId val="1129475280"/>
        <c:axId val="1514530560"/>
      </c:lineChart>
      <c:catAx>
        <c:axId val="1129475280"/>
        <c:scaling>
          <c:orientation val="minMax"/>
        </c:scaling>
        <c:delete val="0"/>
        <c:axPos val="b"/>
        <c:numFmt formatCode="General" sourceLinked="1"/>
        <c:majorTickMark val="none"/>
        <c:minorTickMark val="none"/>
        <c:tickLblPos val="nextTo"/>
        <c:spPr>
          <a:noFill/>
          <a:ln w="9525" cap="flat" cmpd="sng" algn="ctr">
            <a:solidFill>
              <a:schemeClr val="bg1">
                <a:lumMod val="9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530560"/>
        <c:crosses val="autoZero"/>
        <c:auto val="1"/>
        <c:lblAlgn val="ctr"/>
        <c:lblOffset val="100"/>
        <c:noMultiLvlLbl val="0"/>
      </c:catAx>
      <c:valAx>
        <c:axId val="151453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Log₂ Volatility Index</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475280"/>
        <c:crosses val="autoZero"/>
        <c:crossBetween val="between"/>
      </c:valAx>
      <c:spPr>
        <a:noFill/>
        <a:ln>
          <a:noFill/>
        </a:ln>
        <a:effectLst/>
      </c:spPr>
    </c:plotArea>
    <c:legend>
      <c:legendPos val="b"/>
      <c:layout>
        <c:manualLayout>
          <c:xMode val="edge"/>
          <c:yMode val="edge"/>
          <c:x val="0.10577358293789435"/>
          <c:y val="0.87531605006850288"/>
          <c:w val="0.85192528760469155"/>
          <c:h val="9.251842793961348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Clothing Sales Forecast </a:t>
            </a:r>
            <a:r>
              <a:rPr lang="en-US" b="1"/>
              <a:t>Including COVID Impact </a:t>
            </a:r>
            <a:r>
              <a:rPr lang="en-US" b="0"/>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Clothing_Forecast_Output!$C$1</c:f>
              <c:strCache>
                <c:ptCount val="1"/>
                <c:pt idx="0">
                  <c:v>clothing_and_accessories_sales</c:v>
                </c:pt>
              </c:strCache>
            </c:strRef>
          </c:tx>
          <c:spPr>
            <a:ln w="28575" cap="rnd">
              <a:solidFill>
                <a:schemeClr val="accent1"/>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Clothing_Forecast_Output!$C$2:$C$409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11074</c:v>
                </c:pt>
                <c:pt idx="327">
                  <c:v>2733</c:v>
                </c:pt>
                <c:pt idx="328">
                  <c:v>8051</c:v>
                </c:pt>
                <c:pt idx="329">
                  <c:v>16725</c:v>
                </c:pt>
                <c:pt idx="330">
                  <c:v>17379</c:v>
                </c:pt>
                <c:pt idx="331">
                  <c:v>17692</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5837-45A7-A0CD-97AB8F13E838}"/>
            </c:ext>
          </c:extLst>
        </c:ser>
        <c:ser>
          <c:idx val="1"/>
          <c:order val="1"/>
          <c:tx>
            <c:strRef>
              <c:f>Clothing_Forecast_Output!$D$1</c:f>
              <c:strCache>
                <c:ptCount val="1"/>
                <c:pt idx="0">
                  <c:v>Forecast(clothing_and_accessories_sales)</c:v>
                </c:pt>
              </c:strCache>
            </c:strRef>
          </c:tx>
          <c:spPr>
            <a:ln w="25400" cap="rnd">
              <a:solidFill>
                <a:schemeClr val="accent2"/>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Clothing_Forecast_Output!$D$2:$D$409</c:f>
              <c:numCache>
                <c:formatCode>General</c:formatCode>
                <c:ptCount val="408"/>
                <c:pt idx="383">
                  <c:v>25836</c:v>
                </c:pt>
                <c:pt idx="384">
                  <c:v>26022.699057267062</c:v>
                </c:pt>
                <c:pt idx="385">
                  <c:v>26174.236704807168</c:v>
                </c:pt>
                <c:pt idx="386">
                  <c:v>25471.962141913347</c:v>
                </c:pt>
                <c:pt idx="387">
                  <c:v>25970.496439405306</c:v>
                </c:pt>
                <c:pt idx="388">
                  <c:v>25819.629364724384</c:v>
                </c:pt>
                <c:pt idx="389">
                  <c:v>25663.850445235337</c:v>
                </c:pt>
                <c:pt idx="390">
                  <c:v>25830.97184339643</c:v>
                </c:pt>
                <c:pt idx="391">
                  <c:v>26111.360242167306</c:v>
                </c:pt>
                <c:pt idx="392">
                  <c:v>25580.595037874449</c:v>
                </c:pt>
                <c:pt idx="393">
                  <c:v>25958.594301257675</c:v>
                </c:pt>
                <c:pt idx="394">
                  <c:v>25857.836724391072</c:v>
                </c:pt>
                <c:pt idx="395">
                  <c:v>25910.495866622106</c:v>
                </c:pt>
                <c:pt idx="396">
                  <c:v>26061.317522963822</c:v>
                </c:pt>
                <c:pt idx="397">
                  <c:v>26183.929521837988</c:v>
                </c:pt>
                <c:pt idx="398">
                  <c:v>26474.908388991393</c:v>
                </c:pt>
                <c:pt idx="399">
                  <c:v>26299.387740973641</c:v>
                </c:pt>
                <c:pt idx="400">
                  <c:v>26255.044415623455</c:v>
                </c:pt>
                <c:pt idx="401">
                  <c:v>26196.813114819073</c:v>
                </c:pt>
                <c:pt idx="402">
                  <c:v>26188.757990369402</c:v>
                </c:pt>
                <c:pt idx="403">
                  <c:v>26303.472064610381</c:v>
                </c:pt>
                <c:pt idx="404">
                  <c:v>26184.923219844644</c:v>
                </c:pt>
                <c:pt idx="405">
                  <c:v>26558.83487862565</c:v>
                </c:pt>
                <c:pt idx="406">
                  <c:v>26730.994124628538</c:v>
                </c:pt>
                <c:pt idx="407">
                  <c:v>26696.047837726528</c:v>
                </c:pt>
              </c:numCache>
            </c:numRef>
          </c:val>
          <c:smooth val="0"/>
          <c:extLst>
            <c:ext xmlns:c16="http://schemas.microsoft.com/office/drawing/2014/chart" uri="{C3380CC4-5D6E-409C-BE32-E72D297353CC}">
              <c16:uniqueId val="{00000001-5837-45A7-A0CD-97AB8F13E838}"/>
            </c:ext>
          </c:extLst>
        </c:ser>
        <c:ser>
          <c:idx val="2"/>
          <c:order val="2"/>
          <c:tx>
            <c:strRef>
              <c:f>Clothing_Forecast_Output!$E$1</c:f>
              <c:strCache>
                <c:ptCount val="1"/>
                <c:pt idx="0">
                  <c:v>Lower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Clothing_Forecast_Output!$E$2:$E$409</c:f>
              <c:numCache>
                <c:formatCode>General</c:formatCode>
                <c:ptCount val="408"/>
                <c:pt idx="383" formatCode="0.00">
                  <c:v>25836</c:v>
                </c:pt>
                <c:pt idx="384" formatCode="0.00">
                  <c:v>23983.977864572262</c:v>
                </c:pt>
                <c:pt idx="385" formatCode="0.00">
                  <c:v>23292.490777202369</c:v>
                </c:pt>
                <c:pt idx="386" formatCode="0.00">
                  <c:v>21941.970117445053</c:v>
                </c:pt>
                <c:pt idx="387" formatCode="0.00">
                  <c:v>21893.053034655233</c:v>
                </c:pt>
                <c:pt idx="388" formatCode="0.00">
                  <c:v>21259.084333434228</c:v>
                </c:pt>
                <c:pt idx="389" formatCode="0.00">
                  <c:v>20665.857768566588</c:v>
                </c:pt>
                <c:pt idx="390" formatCode="0.00">
                  <c:v>20430.080021434496</c:v>
                </c:pt>
                <c:pt idx="391" formatCode="0.00">
                  <c:v>20334.883433186231</c:v>
                </c:pt>
                <c:pt idx="392" formatCode="0.00">
                  <c:v>19450.823862268848</c:v>
                </c:pt>
                <c:pt idx="393" formatCode="0.00">
                  <c:v>19494.163018687585</c:v>
                </c:pt>
                <c:pt idx="394" formatCode="0.00">
                  <c:v>19074.620373512909</c:v>
                </c:pt>
                <c:pt idx="395" formatCode="0.00">
                  <c:v>18822.226702340617</c:v>
                </c:pt>
                <c:pt idx="396" formatCode="0.00">
                  <c:v>18680.024467726977</c:v>
                </c:pt>
                <c:pt idx="397" formatCode="0.00">
                  <c:v>18520.261037258242</c:v>
                </c:pt>
                <c:pt idx="398" formatCode="0.00">
                  <c:v>18538.37574048352</c:v>
                </c:pt>
                <c:pt idx="399" formatCode="0.00">
                  <c:v>18098.552234884788</c:v>
                </c:pt>
                <c:pt idx="400" formatCode="0.00">
                  <c:v>17797.664176708</c:v>
                </c:pt>
                <c:pt idx="401" formatCode="0.00">
                  <c:v>17489.959991180796</c:v>
                </c:pt>
                <c:pt idx="402" formatCode="0.00">
                  <c:v>17238.911972491107</c:v>
                </c:pt>
                <c:pt idx="403" formatCode="0.00">
                  <c:v>17116.598488701507</c:v>
                </c:pt>
                <c:pt idx="404" formatCode="0.00">
                  <c:v>16766.536590629425</c:v>
                </c:pt>
                <c:pt idx="405" formatCode="0.00">
                  <c:v>16914.052151708354</c:v>
                </c:pt>
                <c:pt idx="406" formatCode="0.00">
                  <c:v>16864.579584954692</c:v>
                </c:pt>
                <c:pt idx="407" formatCode="0.00">
                  <c:v>16612.451204189267</c:v>
                </c:pt>
              </c:numCache>
            </c:numRef>
          </c:val>
          <c:smooth val="0"/>
          <c:extLst>
            <c:ext xmlns:c16="http://schemas.microsoft.com/office/drawing/2014/chart" uri="{C3380CC4-5D6E-409C-BE32-E72D297353CC}">
              <c16:uniqueId val="{00000002-5837-45A7-A0CD-97AB8F13E838}"/>
            </c:ext>
          </c:extLst>
        </c:ser>
        <c:ser>
          <c:idx val="3"/>
          <c:order val="3"/>
          <c:tx>
            <c:strRef>
              <c:f>Clothing_Forecast_Output!$F$1</c:f>
              <c:strCache>
                <c:ptCount val="1"/>
                <c:pt idx="0">
                  <c:v>Upper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Clothing_Forecast_Output!$F$2:$F$409</c:f>
              <c:numCache>
                <c:formatCode>General</c:formatCode>
                <c:ptCount val="408"/>
                <c:pt idx="383" formatCode="0.00">
                  <c:v>25836</c:v>
                </c:pt>
                <c:pt idx="384" formatCode="0.00">
                  <c:v>28061.420249961862</c:v>
                </c:pt>
                <c:pt idx="385" formatCode="0.00">
                  <c:v>29055.982632411968</c:v>
                </c:pt>
                <c:pt idx="386" formatCode="0.00">
                  <c:v>29001.954166381642</c:v>
                </c:pt>
                <c:pt idx="387" formatCode="0.00">
                  <c:v>30047.939844155379</c:v>
                </c:pt>
                <c:pt idx="388" formatCode="0.00">
                  <c:v>30380.17439601454</c:v>
                </c:pt>
                <c:pt idx="389" formatCode="0.00">
                  <c:v>30661.843121904087</c:v>
                </c:pt>
                <c:pt idx="390" formatCode="0.00">
                  <c:v>31231.863665358364</c:v>
                </c:pt>
                <c:pt idx="391" formatCode="0.00">
                  <c:v>31887.837051148381</c:v>
                </c:pt>
                <c:pt idx="392" formatCode="0.00">
                  <c:v>31710.366213480051</c:v>
                </c:pt>
                <c:pt idx="393" formatCode="0.00">
                  <c:v>32423.025583827766</c:v>
                </c:pt>
                <c:pt idx="394" formatCode="0.00">
                  <c:v>32641.053075269236</c:v>
                </c:pt>
                <c:pt idx="395" formatCode="0.00">
                  <c:v>32998.765030903596</c:v>
                </c:pt>
                <c:pt idx="396" formatCode="0.00">
                  <c:v>33442.610578200671</c:v>
                </c:pt>
                <c:pt idx="397" formatCode="0.00">
                  <c:v>33847.598006417735</c:v>
                </c:pt>
                <c:pt idx="398" formatCode="0.00">
                  <c:v>34411.441037499266</c:v>
                </c:pt>
                <c:pt idx="399" formatCode="0.00">
                  <c:v>34500.223247062495</c:v>
                </c:pt>
                <c:pt idx="400" formatCode="0.00">
                  <c:v>34712.424654538911</c:v>
                </c:pt>
                <c:pt idx="401" formatCode="0.00">
                  <c:v>34903.66623845735</c:v>
                </c:pt>
                <c:pt idx="402" formatCode="0.00">
                  <c:v>35138.604008247697</c:v>
                </c:pt>
                <c:pt idx="403" formatCode="0.00">
                  <c:v>35490.345640519256</c:v>
                </c:pt>
                <c:pt idx="404" formatCode="0.00">
                  <c:v>35603.309849059864</c:v>
                </c:pt>
                <c:pt idx="405" formatCode="0.00">
                  <c:v>36203.617605542946</c:v>
                </c:pt>
                <c:pt idx="406" formatCode="0.00">
                  <c:v>36597.408664302384</c:v>
                </c:pt>
                <c:pt idx="407" formatCode="0.00">
                  <c:v>36779.644471263789</c:v>
                </c:pt>
              </c:numCache>
            </c:numRef>
          </c:val>
          <c:smooth val="0"/>
          <c:extLst>
            <c:ext xmlns:c16="http://schemas.microsoft.com/office/drawing/2014/chart" uri="{C3380CC4-5D6E-409C-BE32-E72D297353CC}">
              <c16:uniqueId val="{00000003-5837-45A7-A0CD-97AB8F13E838}"/>
            </c:ext>
          </c:extLst>
        </c:ser>
        <c:dLbls>
          <c:showLegendKey val="0"/>
          <c:showVal val="0"/>
          <c:showCatName val="0"/>
          <c:showSerName val="0"/>
          <c:showPercent val="0"/>
          <c:showBubbleSize val="0"/>
        </c:dLbls>
        <c:smooth val="0"/>
        <c:axId val="360367696"/>
        <c:axId val="360360496"/>
      </c:lineChart>
      <c:catAx>
        <c:axId val="36036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0496"/>
        <c:crosses val="autoZero"/>
        <c:auto val="1"/>
        <c:lblAlgn val="ctr"/>
        <c:lblOffset val="100"/>
        <c:noMultiLvlLbl val="0"/>
      </c:catAx>
      <c:valAx>
        <c:axId val="3603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7696"/>
        <c:crosses val="autoZero"/>
        <c:crossBetween val="between"/>
      </c:valAx>
      <c:spPr>
        <a:noFill/>
        <a:ln>
          <a:noFill/>
        </a:ln>
        <a:effectLst/>
      </c:spPr>
    </c:plotArea>
    <c:legend>
      <c:legendPos val="b"/>
      <c:layout>
        <c:manualLayout>
          <c:xMode val="edge"/>
          <c:yMode val="edge"/>
          <c:x val="4.0330896137982748E-2"/>
          <c:y val="0.89542360146158195"/>
          <c:w val="0.94314773153355835"/>
          <c:h val="8.88901240286140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YoY Percent Change in Retail Sales by Category (1993–2024)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0329860067725476E-2"/>
          <c:y val="9.6756293553654851E-2"/>
          <c:w val="0.88504893148280073"/>
          <c:h val="0.76361331630260798"/>
        </c:manualLayout>
      </c:layout>
      <c:lineChart>
        <c:grouping val="standard"/>
        <c:varyColors val="0"/>
        <c:ser>
          <c:idx val="0"/>
          <c:order val="0"/>
          <c:tx>
            <c:strRef>
              <c:f>Sales_By_Category_Charts!$M$77</c:f>
              <c:strCache>
                <c:ptCount val="1"/>
                <c:pt idx="0">
                  <c:v>Clothing &amp; Accessories Sales YoY % Change</c:v>
                </c:pt>
              </c:strCache>
            </c:strRef>
          </c:tx>
          <c:spPr>
            <a:ln w="28575" cap="rnd">
              <a:solidFill>
                <a:schemeClr val="accent2"/>
              </a:solidFill>
              <a:round/>
            </a:ln>
            <a:effectLst/>
          </c:spPr>
          <c:marker>
            <c:symbol val="none"/>
          </c:marker>
          <c:cat>
            <c:numRef>
              <c:f>Sales_By_Category_Charts!$L$78:$L$109</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Sales_By_Category_Charts!$M$78:$M$109</c:f>
              <c:numCache>
                <c:formatCode>0.00</c:formatCode>
                <c:ptCount val="32"/>
                <c:pt idx="0">
                  <c:v>4.3741927840514725</c:v>
                </c:pt>
                <c:pt idx="1">
                  <c:v>3.1924061534626897</c:v>
                </c:pt>
                <c:pt idx="2">
                  <c:v>2.0773622894687569</c:v>
                </c:pt>
                <c:pt idx="3">
                  <c:v>4.1205139750956743</c:v>
                </c:pt>
                <c:pt idx="4">
                  <c:v>2.6906842328875058</c:v>
                </c:pt>
                <c:pt idx="5">
                  <c:v>6.3905714392250621</c:v>
                </c:pt>
                <c:pt idx="6">
                  <c:v>7.0780570970126826</c:v>
                </c:pt>
                <c:pt idx="7">
                  <c:v>4.9822887598149466</c:v>
                </c:pt>
                <c:pt idx="8">
                  <c:v>0.38374438159956514</c:v>
                </c:pt>
                <c:pt idx="9">
                  <c:v>2.7262707917192563</c:v>
                </c:pt>
                <c:pt idx="10">
                  <c:v>3.6305367762094263</c:v>
                </c:pt>
                <c:pt idx="11">
                  <c:v>6.3055857131347892</c:v>
                </c:pt>
                <c:pt idx="12">
                  <c:v>5.7090162859821953</c:v>
                </c:pt>
                <c:pt idx="13">
                  <c:v>6.4838819304633075</c:v>
                </c:pt>
                <c:pt idx="14">
                  <c:v>3.9189123328699735</c:v>
                </c:pt>
                <c:pt idx="15">
                  <c:v>-2.0185294869067758</c:v>
                </c:pt>
                <c:pt idx="16">
                  <c:v>-5.5075207809182336</c:v>
                </c:pt>
                <c:pt idx="17">
                  <c:v>4.1178540184916255</c:v>
                </c:pt>
                <c:pt idx="18">
                  <c:v>7.0480419749341614</c:v>
                </c:pt>
                <c:pt idx="19">
                  <c:v>4.8307435579951559</c:v>
                </c:pt>
                <c:pt idx="20">
                  <c:v>2.6390942242408455</c:v>
                </c:pt>
                <c:pt idx="21">
                  <c:v>2.3214213244512885</c:v>
                </c:pt>
                <c:pt idx="22">
                  <c:v>2.2709002094036306</c:v>
                </c:pt>
                <c:pt idx="23">
                  <c:v>1.0253171112745283</c:v>
                </c:pt>
                <c:pt idx="24">
                  <c:v>0.72653586960939753</c:v>
                </c:pt>
                <c:pt idx="25">
                  <c:v>1.8888235621180443</c:v>
                </c:pt>
                <c:pt idx="26">
                  <c:v>0.55017339088569484</c:v>
                </c:pt>
                <c:pt idx="27">
                  <c:v>-25.068310932231213</c:v>
                </c:pt>
                <c:pt idx="28">
                  <c:v>106.21011430016621</c:v>
                </c:pt>
                <c:pt idx="29">
                  <c:v>4.8120670592990438</c:v>
                </c:pt>
                <c:pt idx="30">
                  <c:v>1.2086070164138107</c:v>
                </c:pt>
                <c:pt idx="31">
                  <c:v>2.0184653421660177</c:v>
                </c:pt>
              </c:numCache>
            </c:numRef>
          </c:val>
          <c:smooth val="0"/>
          <c:extLst>
            <c:ext xmlns:c16="http://schemas.microsoft.com/office/drawing/2014/chart" uri="{C3380CC4-5D6E-409C-BE32-E72D297353CC}">
              <c16:uniqueId val="{00000000-B211-41CD-BAE4-0ECD82422CCD}"/>
            </c:ext>
          </c:extLst>
        </c:ser>
        <c:ser>
          <c:idx val="1"/>
          <c:order val="1"/>
          <c:tx>
            <c:strRef>
              <c:f>Sales_By_Category_Charts!$N$77</c:f>
              <c:strCache>
                <c:ptCount val="1"/>
                <c:pt idx="0">
                  <c:v>Department Store Sales YoY % Change</c:v>
                </c:pt>
              </c:strCache>
            </c:strRef>
          </c:tx>
          <c:spPr>
            <a:ln w="28575" cap="rnd">
              <a:solidFill>
                <a:schemeClr val="accent3"/>
              </a:solidFill>
              <a:round/>
            </a:ln>
            <a:effectLst/>
          </c:spPr>
          <c:marker>
            <c:symbol val="none"/>
          </c:marker>
          <c:cat>
            <c:numRef>
              <c:f>Sales_By_Category_Charts!$L$78:$L$109</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Sales_By_Category_Charts!$N$78:$N$109</c:f>
              <c:numCache>
                <c:formatCode>0.00</c:formatCode>
                <c:ptCount val="32"/>
                <c:pt idx="0">
                  <c:v>1.4243171879185512</c:v>
                </c:pt>
                <c:pt idx="1">
                  <c:v>2.6311840512806222</c:v>
                </c:pt>
                <c:pt idx="2">
                  <c:v>1.6851190735824482</c:v>
                </c:pt>
                <c:pt idx="3">
                  <c:v>2.5348017783165315</c:v>
                </c:pt>
                <c:pt idx="4">
                  <c:v>2.3661492480298829</c:v>
                </c:pt>
                <c:pt idx="5">
                  <c:v>1.7673893794382867</c:v>
                </c:pt>
                <c:pt idx="6">
                  <c:v>4.1629568722362285</c:v>
                </c:pt>
                <c:pt idx="7">
                  <c:v>2.364886315352114</c:v>
                </c:pt>
                <c:pt idx="8">
                  <c:v>4.4215289469354193</c:v>
                </c:pt>
                <c:pt idx="9">
                  <c:v>0.48425902604429211</c:v>
                </c:pt>
                <c:pt idx="10">
                  <c:v>1.9982884190301302</c:v>
                </c:pt>
                <c:pt idx="11">
                  <c:v>3.1186374707955484</c:v>
                </c:pt>
                <c:pt idx="12">
                  <c:v>3.977772678248789</c:v>
                </c:pt>
                <c:pt idx="13">
                  <c:v>3.4679746601701553</c:v>
                </c:pt>
                <c:pt idx="14">
                  <c:v>4.2719261983517969</c:v>
                </c:pt>
                <c:pt idx="15">
                  <c:v>3.751129052988377</c:v>
                </c:pt>
                <c:pt idx="16">
                  <c:v>0.11719308677119193</c:v>
                </c:pt>
                <c:pt idx="17">
                  <c:v>2.173810733258736</c:v>
                </c:pt>
                <c:pt idx="18">
                  <c:v>4.9621597207038839</c:v>
                </c:pt>
                <c:pt idx="19">
                  <c:v>3.0238077988801142</c:v>
                </c:pt>
                <c:pt idx="20">
                  <c:v>2.3916581618974191</c:v>
                </c:pt>
                <c:pt idx="21">
                  <c:v>4.4970361994885248</c:v>
                </c:pt>
                <c:pt idx="22">
                  <c:v>2.5929543191483262</c:v>
                </c:pt>
                <c:pt idx="23">
                  <c:v>1.84899258602845</c:v>
                </c:pt>
                <c:pt idx="24">
                  <c:v>4.2909887928146935</c:v>
                </c:pt>
                <c:pt idx="25">
                  <c:v>2.9441006375571273</c:v>
                </c:pt>
                <c:pt idx="26">
                  <c:v>3.2976293279100219</c:v>
                </c:pt>
                <c:pt idx="27">
                  <c:v>9.4749648436227929</c:v>
                </c:pt>
                <c:pt idx="28">
                  <c:v>5.371772983428273</c:v>
                </c:pt>
                <c:pt idx="29">
                  <c:v>7.4526209012647984</c:v>
                </c:pt>
                <c:pt idx="30">
                  <c:v>2.4722638032898883</c:v>
                </c:pt>
                <c:pt idx="31">
                  <c:v>1.9119868001391118</c:v>
                </c:pt>
              </c:numCache>
            </c:numRef>
          </c:val>
          <c:smooth val="0"/>
          <c:extLst>
            <c:ext xmlns:c16="http://schemas.microsoft.com/office/drawing/2014/chart" uri="{C3380CC4-5D6E-409C-BE32-E72D297353CC}">
              <c16:uniqueId val="{00000001-B211-41CD-BAE4-0ECD82422CCD}"/>
            </c:ext>
          </c:extLst>
        </c:ser>
        <c:ser>
          <c:idx val="2"/>
          <c:order val="2"/>
          <c:tx>
            <c:strRef>
              <c:f>Sales_By_Category_Charts!$O$77</c:f>
              <c:strCache>
                <c:ptCount val="1"/>
                <c:pt idx="0">
                  <c:v>Food Service Sales YoY % Change</c:v>
                </c:pt>
              </c:strCache>
            </c:strRef>
          </c:tx>
          <c:spPr>
            <a:ln w="28575" cap="rnd">
              <a:solidFill>
                <a:schemeClr val="accent4"/>
              </a:solidFill>
              <a:round/>
            </a:ln>
            <a:effectLst/>
          </c:spPr>
          <c:marker>
            <c:symbol val="none"/>
          </c:marker>
          <c:cat>
            <c:numRef>
              <c:f>Sales_By_Category_Charts!$L$78:$L$109</c:f>
              <c:numCache>
                <c:formatCode>General</c:formatCod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numCache>
            </c:numRef>
          </c:cat>
          <c:val>
            <c:numRef>
              <c:f>Sales_By_Category_Charts!$O$78:$O$109</c:f>
              <c:numCache>
                <c:formatCode>0.00</c:formatCode>
                <c:ptCount val="32"/>
                <c:pt idx="0">
                  <c:v>13.580099282116372</c:v>
                </c:pt>
                <c:pt idx="1">
                  <c:v>16.761184642071431</c:v>
                </c:pt>
                <c:pt idx="2">
                  <c:v>13.660658800566402</c:v>
                </c:pt>
                <c:pt idx="3">
                  <c:v>5.4260557550029604</c:v>
                </c:pt>
                <c:pt idx="4">
                  <c:v>2.2208333305098722</c:v>
                </c:pt>
                <c:pt idx="5">
                  <c:v>6.6270477593851744</c:v>
                </c:pt>
                <c:pt idx="6">
                  <c:v>5.4165139742387902</c:v>
                </c:pt>
                <c:pt idx="7">
                  <c:v>3.9327236191448822</c:v>
                </c:pt>
                <c:pt idx="8">
                  <c:v>-2.587049743489787</c:v>
                </c:pt>
                <c:pt idx="9">
                  <c:v>3.7487505215245207</c:v>
                </c:pt>
                <c:pt idx="10">
                  <c:v>1.5157718480963727</c:v>
                </c:pt>
                <c:pt idx="11">
                  <c:v>7.7834831787276286</c:v>
                </c:pt>
                <c:pt idx="12">
                  <c:v>6.6671698664647492</c:v>
                </c:pt>
                <c:pt idx="13">
                  <c:v>3.8964994707704741</c:v>
                </c:pt>
                <c:pt idx="14">
                  <c:v>4.289159327595251E-2</c:v>
                </c:pt>
                <c:pt idx="15">
                  <c:v>-1.1240005795872172</c:v>
                </c:pt>
                <c:pt idx="16">
                  <c:v>-9.8649105942228985</c:v>
                </c:pt>
                <c:pt idx="17">
                  <c:v>1.8521875312638134</c:v>
                </c:pt>
                <c:pt idx="18">
                  <c:v>2.3560378169144878</c:v>
                </c:pt>
                <c:pt idx="19">
                  <c:v>1.9341192771541371</c:v>
                </c:pt>
                <c:pt idx="20">
                  <c:v>4.101736711863261E-2</c:v>
                </c:pt>
                <c:pt idx="21">
                  <c:v>-0.9639156823367131</c:v>
                </c:pt>
                <c:pt idx="22">
                  <c:v>-2.1381775473403875</c:v>
                </c:pt>
                <c:pt idx="23">
                  <c:v>-6.4789715459564263</c:v>
                </c:pt>
                <c:pt idx="24">
                  <c:v>-1.4343060185481908</c:v>
                </c:pt>
                <c:pt idx="25">
                  <c:v>1.7312494471009039</c:v>
                </c:pt>
                <c:pt idx="26">
                  <c:v>-3.3810011124173616</c:v>
                </c:pt>
                <c:pt idx="27">
                  <c:v>-18.690856447078975</c:v>
                </c:pt>
                <c:pt idx="28">
                  <c:v>35.060922987383542</c:v>
                </c:pt>
                <c:pt idx="29">
                  <c:v>-1.0362307950815095</c:v>
                </c:pt>
                <c:pt idx="30">
                  <c:v>-0.9439581983276838</c:v>
                </c:pt>
                <c:pt idx="31">
                  <c:v>0.36716220215090933</c:v>
                </c:pt>
              </c:numCache>
            </c:numRef>
          </c:val>
          <c:smooth val="0"/>
          <c:extLst>
            <c:ext xmlns:c16="http://schemas.microsoft.com/office/drawing/2014/chart" uri="{C3380CC4-5D6E-409C-BE32-E72D297353CC}">
              <c16:uniqueId val="{00000002-B211-41CD-BAE4-0ECD82422CCD}"/>
            </c:ext>
          </c:extLst>
        </c:ser>
        <c:dLbls>
          <c:showLegendKey val="0"/>
          <c:showVal val="0"/>
          <c:showCatName val="0"/>
          <c:showSerName val="0"/>
          <c:showPercent val="0"/>
          <c:showBubbleSize val="0"/>
        </c:dLbls>
        <c:smooth val="0"/>
        <c:axId val="1141191823"/>
        <c:axId val="1141191343"/>
      </c:lineChart>
      <c:catAx>
        <c:axId val="114119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1343"/>
        <c:crosses val="autoZero"/>
        <c:auto val="1"/>
        <c:lblAlgn val="ctr"/>
        <c:lblOffset val="100"/>
        <c:noMultiLvlLbl val="0"/>
      </c:catAx>
      <c:valAx>
        <c:axId val="114119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YoY Percent Change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191823"/>
        <c:crosses val="autoZero"/>
        <c:crossBetween val="between"/>
      </c:valAx>
      <c:spPr>
        <a:noFill/>
        <a:ln>
          <a:noFill/>
        </a:ln>
        <a:effectLst/>
      </c:spPr>
    </c:plotArea>
    <c:legend>
      <c:legendPos val="t"/>
      <c:layout>
        <c:manualLayout>
          <c:xMode val="edge"/>
          <c:yMode val="edge"/>
          <c:x val="0.10678763760451587"/>
          <c:y val="0.10434848174757909"/>
          <c:w val="0.40763683971056436"/>
          <c:h val="0.132135678662602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Clothing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Clothing_CS_Forecast_Output!$B$1</c:f>
              <c:strCache>
                <c:ptCount val="1"/>
                <c:pt idx="0">
                  <c:v>clothing_and_accessories_sales</c:v>
                </c:pt>
              </c:strCache>
            </c:strRef>
          </c:tx>
          <c:spPr>
            <a:ln w="28575" cap="rnd">
              <a:solidFill>
                <a:schemeClr val="accent1"/>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Clothing_CS_Forecast_Output!$B$2:$B$409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22669.5</c:v>
                </c:pt>
                <c:pt idx="327">
                  <c:v>22612</c:v>
                </c:pt>
                <c:pt idx="328">
                  <c:v>22812</c:v>
                </c:pt>
                <c:pt idx="329">
                  <c:v>23280.5</c:v>
                </c:pt>
                <c:pt idx="330">
                  <c:v>23088.5</c:v>
                </c:pt>
                <c:pt idx="331">
                  <c:v>22893.5</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73DE-44F9-86D1-7E52DEA51849}"/>
            </c:ext>
          </c:extLst>
        </c:ser>
        <c:ser>
          <c:idx val="1"/>
          <c:order val="1"/>
          <c:tx>
            <c:strRef>
              <c:f>Clothing_CS_Forecast_Output!$C$1</c:f>
              <c:strCache>
                <c:ptCount val="1"/>
                <c:pt idx="0">
                  <c:v>Forecast(clothing_and_accessories_sales)</c:v>
                </c:pt>
              </c:strCache>
            </c:strRef>
          </c:tx>
          <c:spPr>
            <a:ln w="25400" cap="rnd">
              <a:solidFill>
                <a:schemeClr val="accent2"/>
              </a:solidFill>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Clothing_CS_Forecast_Output!$C$2:$C$409</c:f>
              <c:numCache>
                <c:formatCode>General</c:formatCode>
                <c:ptCount val="408"/>
                <c:pt idx="383">
                  <c:v>25836</c:v>
                </c:pt>
                <c:pt idx="384">
                  <c:v>25681.407519414999</c:v>
                </c:pt>
                <c:pt idx="385">
                  <c:v>25835.729014447719</c:v>
                </c:pt>
                <c:pt idx="386">
                  <c:v>25135.599497591065</c:v>
                </c:pt>
                <c:pt idx="387">
                  <c:v>25638.415562871556</c:v>
                </c:pt>
                <c:pt idx="388">
                  <c:v>25489.968966088458</c:v>
                </c:pt>
                <c:pt idx="389">
                  <c:v>25337.383382290376</c:v>
                </c:pt>
                <c:pt idx="390">
                  <c:v>25507.859647172842</c:v>
                </c:pt>
                <c:pt idx="391">
                  <c:v>25790.96662294001</c:v>
                </c:pt>
                <c:pt idx="392">
                  <c:v>25262.760621054433</c:v>
                </c:pt>
                <c:pt idx="393">
                  <c:v>25644.997687498137</c:v>
                </c:pt>
                <c:pt idx="394">
                  <c:v>25546.268346379278</c:v>
                </c:pt>
                <c:pt idx="395">
                  <c:v>25602.446427724641</c:v>
                </c:pt>
                <c:pt idx="396">
                  <c:v>25756.007676157093</c:v>
                </c:pt>
                <c:pt idx="397">
                  <c:v>25881.4823855082</c:v>
                </c:pt>
                <c:pt idx="398">
                  <c:v>26175.952797970247</c:v>
                </c:pt>
                <c:pt idx="399">
                  <c:v>26002.658480654918</c:v>
                </c:pt>
                <c:pt idx="400">
                  <c:v>25961.931482072359</c:v>
                </c:pt>
                <c:pt idx="401">
                  <c:v>25907.306639053291</c:v>
                </c:pt>
                <c:pt idx="402">
                  <c:v>25901.942344052397</c:v>
                </c:pt>
                <c:pt idx="403">
                  <c:v>26019.955064710201</c:v>
                </c:pt>
                <c:pt idx="404">
                  <c:v>25903.94558778717</c:v>
                </c:pt>
                <c:pt idx="405">
                  <c:v>26280.968281576985</c:v>
                </c:pt>
                <c:pt idx="406">
                  <c:v>26456.209455089858</c:v>
                </c:pt>
                <c:pt idx="407">
                  <c:v>26424.078879460496</c:v>
                </c:pt>
              </c:numCache>
            </c:numRef>
          </c:val>
          <c:smooth val="0"/>
          <c:extLst>
            <c:ext xmlns:c16="http://schemas.microsoft.com/office/drawing/2014/chart" uri="{C3380CC4-5D6E-409C-BE32-E72D297353CC}">
              <c16:uniqueId val="{00000001-73DE-44F9-86D1-7E52DEA51849}"/>
            </c:ext>
          </c:extLst>
        </c:ser>
        <c:ser>
          <c:idx val="2"/>
          <c:order val="2"/>
          <c:tx>
            <c:strRef>
              <c:f>Clothing_CS_Forecast_Output!$D$1</c:f>
              <c:strCache>
                <c:ptCount val="1"/>
                <c:pt idx="0">
                  <c:v>Lower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Clothing_CS_Forecast_Output!$D$2:$D$409</c:f>
              <c:numCache>
                <c:formatCode>General</c:formatCode>
                <c:ptCount val="408"/>
                <c:pt idx="383" formatCode="0.00">
                  <c:v>25836</c:v>
                </c:pt>
                <c:pt idx="384" formatCode="0.00">
                  <c:v>24833.022319808224</c:v>
                </c:pt>
                <c:pt idx="385" formatCode="0.00">
                  <c:v>24886.445493805233</c:v>
                </c:pt>
                <c:pt idx="386" formatCode="0.00">
                  <c:v>24094.809262025265</c:v>
                </c:pt>
                <c:pt idx="387" formatCode="0.00">
                  <c:v>24513.215926325283</c:v>
                </c:pt>
                <c:pt idx="388" formatCode="0.00">
                  <c:v>24285.963000578919</c:v>
                </c:pt>
                <c:pt idx="389" formatCode="0.00">
                  <c:v>24059.136855731405</c:v>
                </c:pt>
                <c:pt idx="390" formatCode="0.00">
                  <c:v>24159.183587241729</c:v>
                </c:pt>
                <c:pt idx="391" formatCode="0.00">
                  <c:v>24375.102716905549</c:v>
                </c:pt>
                <c:pt idx="392" formatCode="0.00">
                  <c:v>23782.508588623965</c:v>
                </c:pt>
                <c:pt idx="393" formatCode="0.00">
                  <c:v>24102.806067933208</c:v>
                </c:pt>
                <c:pt idx="394" formatCode="0.00">
                  <c:v>23944.301188241709</c:v>
                </c:pt>
                <c:pt idx="395" formatCode="0.00">
                  <c:v>23942.633525041143</c:v>
                </c:pt>
                <c:pt idx="396" formatCode="0.00">
                  <c:v>24040.083225762803</c:v>
                </c:pt>
                <c:pt idx="397" formatCode="0.00">
                  <c:v>24111.015283892</c:v>
                </c:pt>
                <c:pt idx="398" formatCode="0.00">
                  <c:v>24352.37076615417</c:v>
                </c:pt>
                <c:pt idx="399" formatCode="0.00">
                  <c:v>24127.26754393068</c:v>
                </c:pt>
                <c:pt idx="400" formatCode="0.00">
                  <c:v>24035.93189386497</c:v>
                </c:pt>
                <c:pt idx="401" formatCode="0.00">
                  <c:v>23931.806041493219</c:v>
                </c:pt>
                <c:pt idx="402" formatCode="0.00">
                  <c:v>23877.966752149714</c:v>
                </c:pt>
                <c:pt idx="403" formatCode="0.00">
                  <c:v>23948.458115578302</c:v>
                </c:pt>
                <c:pt idx="404" formatCode="0.00">
                  <c:v>23785.816391678025</c:v>
                </c:pt>
                <c:pt idx="405" formatCode="0.00">
                  <c:v>24117.038134928465</c:v>
                </c:pt>
                <c:pt idx="406" formatCode="0.00">
                  <c:v>24247.257618976033</c:v>
                </c:pt>
                <c:pt idx="407" formatCode="0.00">
                  <c:v>24170.837584123066</c:v>
                </c:pt>
              </c:numCache>
            </c:numRef>
          </c:val>
          <c:smooth val="0"/>
          <c:extLst>
            <c:ext xmlns:c16="http://schemas.microsoft.com/office/drawing/2014/chart" uri="{C3380CC4-5D6E-409C-BE32-E72D297353CC}">
              <c16:uniqueId val="{00000002-73DE-44F9-86D1-7E52DEA51849}"/>
            </c:ext>
          </c:extLst>
        </c:ser>
        <c:ser>
          <c:idx val="3"/>
          <c:order val="3"/>
          <c:tx>
            <c:strRef>
              <c:f>Clothing_CS_Forecast_Output!$E$1</c:f>
              <c:strCache>
                <c:ptCount val="1"/>
                <c:pt idx="0">
                  <c:v>Upper Confidence Bound</c:v>
                </c:pt>
              </c:strCache>
            </c:strRef>
          </c:tx>
          <c:spPr>
            <a:ln w="12700" cap="rnd">
              <a:solidFill>
                <a:srgbClr val="E97132"/>
              </a:solidFill>
              <a:prstDash val="solid"/>
              <a:round/>
            </a:ln>
            <a:effectLst/>
          </c:spPr>
          <c:marker>
            <c:symbol val="none"/>
          </c:marker>
          <c:cat>
            <c:strRef>
              <c:f>Clothing_Sales_Forecasting!$G$34:$G$441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Clothing_CS_Forecast_Output!$E$2:$E$409</c:f>
              <c:numCache>
                <c:formatCode>General</c:formatCode>
                <c:ptCount val="408"/>
                <c:pt idx="383" formatCode="0.00">
                  <c:v>25836</c:v>
                </c:pt>
                <c:pt idx="384" formatCode="0.00">
                  <c:v>26529.792719021774</c:v>
                </c:pt>
                <c:pt idx="385" formatCode="0.00">
                  <c:v>26785.012535090205</c:v>
                </c:pt>
                <c:pt idx="386" formatCode="0.00">
                  <c:v>26176.389733156866</c:v>
                </c:pt>
                <c:pt idx="387" formatCode="0.00">
                  <c:v>26763.615199417829</c:v>
                </c:pt>
                <c:pt idx="388" formatCode="0.00">
                  <c:v>26693.974931597997</c:v>
                </c:pt>
                <c:pt idx="389" formatCode="0.00">
                  <c:v>26615.629908849347</c:v>
                </c:pt>
                <c:pt idx="390" formatCode="0.00">
                  <c:v>26856.535707103954</c:v>
                </c:pt>
                <c:pt idx="391" formatCode="0.00">
                  <c:v>27206.830528974471</c:v>
                </c:pt>
                <c:pt idx="392" formatCode="0.00">
                  <c:v>26743.012653484901</c:v>
                </c:pt>
                <c:pt idx="393" formatCode="0.00">
                  <c:v>27187.189307063065</c:v>
                </c:pt>
                <c:pt idx="394" formatCode="0.00">
                  <c:v>27148.235504516848</c:v>
                </c:pt>
                <c:pt idx="395" formatCode="0.00">
                  <c:v>27262.259330408138</c:v>
                </c:pt>
                <c:pt idx="396" formatCode="0.00">
                  <c:v>27471.932126551383</c:v>
                </c:pt>
                <c:pt idx="397" formatCode="0.00">
                  <c:v>27651.949487124399</c:v>
                </c:pt>
                <c:pt idx="398" formatCode="0.00">
                  <c:v>27999.534829786324</c:v>
                </c:pt>
                <c:pt idx="399" formatCode="0.00">
                  <c:v>27878.049417379156</c:v>
                </c:pt>
                <c:pt idx="400" formatCode="0.00">
                  <c:v>27887.931070279748</c:v>
                </c:pt>
                <c:pt idx="401" formatCode="0.00">
                  <c:v>27882.807236613364</c:v>
                </c:pt>
                <c:pt idx="402" formatCode="0.00">
                  <c:v>27925.91793595508</c:v>
                </c:pt>
                <c:pt idx="403" formatCode="0.00">
                  <c:v>28091.452013842099</c:v>
                </c:pt>
                <c:pt idx="404" formatCode="0.00">
                  <c:v>28022.074783896314</c:v>
                </c:pt>
                <c:pt idx="405" formatCode="0.00">
                  <c:v>28444.898428225504</c:v>
                </c:pt>
                <c:pt idx="406" formatCode="0.00">
                  <c:v>28665.161291203684</c:v>
                </c:pt>
                <c:pt idx="407" formatCode="0.00">
                  <c:v>28677.320174797926</c:v>
                </c:pt>
              </c:numCache>
            </c:numRef>
          </c:val>
          <c:smooth val="0"/>
          <c:extLst>
            <c:ext xmlns:c16="http://schemas.microsoft.com/office/drawing/2014/chart" uri="{C3380CC4-5D6E-409C-BE32-E72D297353CC}">
              <c16:uniqueId val="{00000003-73DE-44F9-86D1-7E52DEA51849}"/>
            </c:ext>
          </c:extLst>
        </c:ser>
        <c:dLbls>
          <c:showLegendKey val="0"/>
          <c:showVal val="0"/>
          <c:showCatName val="0"/>
          <c:showSerName val="0"/>
          <c:showPercent val="0"/>
          <c:showBubbleSize val="0"/>
        </c:dLbls>
        <c:smooth val="0"/>
        <c:axId val="340027536"/>
        <c:axId val="340019376"/>
      </c:lineChart>
      <c:catAx>
        <c:axId val="34002753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9376"/>
        <c:crosses val="autoZero"/>
        <c:auto val="1"/>
        <c:lblAlgn val="ctr"/>
        <c:lblOffset val="100"/>
        <c:noMultiLvlLbl val="0"/>
      </c:catAx>
      <c:valAx>
        <c:axId val="3400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7536"/>
        <c:crosses val="autoZero"/>
        <c:crossBetween val="between"/>
      </c:valAx>
      <c:spPr>
        <a:noFill/>
        <a:ln>
          <a:noFill/>
        </a:ln>
        <a:effectLst/>
      </c:spPr>
    </c:plotArea>
    <c:legend>
      <c:legendPos val="b"/>
      <c:layout>
        <c:manualLayout>
          <c:xMode val="edge"/>
          <c:yMode val="edge"/>
          <c:x val="5.1655524948841861E-2"/>
          <c:y val="0.89682414698162727"/>
          <c:w val="0.92584331154881472"/>
          <c:h val="7.936632920884886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DeptStore_Forecast_Output!$B$1</c:f>
              <c:strCache>
                <c:ptCount val="1"/>
                <c:pt idx="0">
                  <c:v>department_store_sales</c:v>
                </c:pt>
              </c:strCache>
            </c:strRef>
          </c:tx>
          <c:spPr>
            <a:ln w="28575" cap="rnd">
              <a:solidFill>
                <a:schemeClr val="accent1"/>
              </a:solidFill>
              <a:round/>
            </a:ln>
            <a:effectLst/>
          </c:spPr>
          <c:marker>
            <c:symbol val="none"/>
          </c:marker>
          <c:val>
            <c:numRef>
              <c:f>DeptStore_Forecast_Output!$B$2:$B$409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81129</c:v>
                </c:pt>
                <c:pt idx="327">
                  <c:v>70473</c:v>
                </c:pt>
                <c:pt idx="328">
                  <c:v>71627</c:v>
                </c:pt>
                <c:pt idx="329">
                  <c:v>70404</c:v>
                </c:pt>
                <c:pt idx="330">
                  <c:v>70602</c:v>
                </c:pt>
                <c:pt idx="331">
                  <c:v>69584</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56D4-42CE-A0F5-4A0DC980DE94}"/>
            </c:ext>
          </c:extLst>
        </c:ser>
        <c:ser>
          <c:idx val="1"/>
          <c:order val="1"/>
          <c:tx>
            <c:strRef>
              <c:f>DeptStore_Forecast_Output!$C$1</c:f>
              <c:strCache>
                <c:ptCount val="1"/>
                <c:pt idx="0">
                  <c:v>Forecast(department_store_sales)</c:v>
                </c:pt>
              </c:strCache>
            </c:strRef>
          </c:tx>
          <c:spPr>
            <a:ln w="25400" cap="rnd">
              <a:solidFill>
                <a:schemeClr val="accent2"/>
              </a:solidFill>
              <a:round/>
            </a:ln>
            <a:effectLst/>
          </c:spPr>
          <c:marker>
            <c:symbol val="none"/>
          </c:marker>
          <c:cat>
            <c:numRef>
              <c:f>DeptStore_Forecast_Output!$A$2:$A$409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DeptStore_Forecast_Output!$C$2:$C$409</c:f>
              <c:numCache>
                <c:formatCode>General</c:formatCode>
                <c:ptCount val="408"/>
                <c:pt idx="383">
                  <c:v>84099</c:v>
                </c:pt>
                <c:pt idx="384">
                  <c:v>84231.256796035232</c:v>
                </c:pt>
                <c:pt idx="385">
                  <c:v>84363.513592070463</c:v>
                </c:pt>
                <c:pt idx="386">
                  <c:v>84495.770388105695</c:v>
                </c:pt>
                <c:pt idx="387">
                  <c:v>84628.027184140927</c:v>
                </c:pt>
                <c:pt idx="388">
                  <c:v>84760.283980176158</c:v>
                </c:pt>
                <c:pt idx="389">
                  <c:v>84892.54077621139</c:v>
                </c:pt>
                <c:pt idx="390">
                  <c:v>85024.797572246622</c:v>
                </c:pt>
                <c:pt idx="391">
                  <c:v>85157.054368281853</c:v>
                </c:pt>
                <c:pt idx="392">
                  <c:v>85289.311164317085</c:v>
                </c:pt>
                <c:pt idx="393">
                  <c:v>85421.567960352317</c:v>
                </c:pt>
                <c:pt idx="394">
                  <c:v>85553.824756387548</c:v>
                </c:pt>
                <c:pt idx="395">
                  <c:v>85686.08155242278</c:v>
                </c:pt>
                <c:pt idx="396">
                  <c:v>85818.338348457997</c:v>
                </c:pt>
                <c:pt idx="397">
                  <c:v>85950.595144493229</c:v>
                </c:pt>
                <c:pt idx="398">
                  <c:v>86082.851940528461</c:v>
                </c:pt>
                <c:pt idx="399">
                  <c:v>86215.108736563692</c:v>
                </c:pt>
                <c:pt idx="400">
                  <c:v>86347.365532598924</c:v>
                </c:pt>
                <c:pt idx="401">
                  <c:v>86479.622328634156</c:v>
                </c:pt>
                <c:pt idx="402">
                  <c:v>86611.879124669387</c:v>
                </c:pt>
                <c:pt idx="403">
                  <c:v>86744.135920704619</c:v>
                </c:pt>
                <c:pt idx="404">
                  <c:v>86876.392716739851</c:v>
                </c:pt>
                <c:pt idx="405">
                  <c:v>87008.649512775082</c:v>
                </c:pt>
                <c:pt idx="406">
                  <c:v>87140.906308810314</c:v>
                </c:pt>
                <c:pt idx="407">
                  <c:v>87273.163104845546</c:v>
                </c:pt>
              </c:numCache>
            </c:numRef>
          </c:val>
          <c:smooth val="0"/>
          <c:extLst>
            <c:ext xmlns:c16="http://schemas.microsoft.com/office/drawing/2014/chart" uri="{C3380CC4-5D6E-409C-BE32-E72D297353CC}">
              <c16:uniqueId val="{00000001-56D4-42CE-A0F5-4A0DC980DE94}"/>
            </c:ext>
          </c:extLst>
        </c:ser>
        <c:ser>
          <c:idx val="2"/>
          <c:order val="2"/>
          <c:tx>
            <c:strRef>
              <c:f>DeptStore_Forecast_Output!$D$1</c:f>
              <c:strCache>
                <c:ptCount val="1"/>
                <c:pt idx="0">
                  <c:v>Lower Confidence Bound</c:v>
                </c:pt>
              </c:strCache>
            </c:strRef>
          </c:tx>
          <c:spPr>
            <a:ln w="12700" cap="rnd">
              <a:solidFill>
                <a:srgbClr val="E97132"/>
              </a:solidFill>
              <a:prstDash val="solid"/>
              <a:round/>
            </a:ln>
            <a:effectLst/>
          </c:spPr>
          <c:marker>
            <c:symbol val="none"/>
          </c:marker>
          <c:cat>
            <c:numRef>
              <c:f>DeptStore_Forecast_Output!$A$2:$A$409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DeptStore_Forecast_Output!$D$2:$D$409</c:f>
              <c:numCache>
                <c:formatCode>General</c:formatCode>
                <c:ptCount val="408"/>
                <c:pt idx="383" formatCode="0.00">
                  <c:v>84099</c:v>
                </c:pt>
                <c:pt idx="384" formatCode="0.00">
                  <c:v>80826.500687573076</c:v>
                </c:pt>
                <c:pt idx="385" formatCode="0.00">
                  <c:v>79550.868250860643</c:v>
                </c:pt>
                <c:pt idx="386" formatCode="0.00">
                  <c:v>78600.524902260426</c:v>
                </c:pt>
                <c:pt idx="387" formatCode="0.00">
                  <c:v>77818.513264838781</c:v>
                </c:pt>
                <c:pt idx="388" formatCode="0.00">
                  <c:v>77143.96861109059</c:v>
                </c:pt>
                <c:pt idx="389" formatCode="0.00">
                  <c:v>76545.668159733672</c:v>
                </c:pt>
                <c:pt idx="390" formatCode="0.00">
                  <c:v>76005.065257764814</c:v>
                </c:pt>
                <c:pt idx="391" formatCode="0.00">
                  <c:v>75510.078228905186</c:v>
                </c:pt>
                <c:pt idx="392" formatCode="0.00">
                  <c:v>75052.31753890049</c:v>
                </c:pt>
                <c:pt idx="393" formatCode="0.00">
                  <c:v>74625.676900833991</c:v>
                </c:pt>
                <c:pt idx="394" formatCode="0.00">
                  <c:v>74225.54829149961</c:v>
                </c:pt>
                <c:pt idx="395" formatCode="0.00">
                  <c:v>73848.353165633918</c:v>
                </c:pt>
                <c:pt idx="396" formatCode="0.00">
                  <c:v>73491.246881405634</c:v>
                </c:pt>
                <c:pt idx="397" formatCode="0.00">
                  <c:v>73151.92400711622</c:v>
                </c:pt>
                <c:pt idx="398" formatCode="0.00">
                  <c:v>72828.485373956108</c:v>
                </c:pt>
                <c:pt idx="399" formatCode="0.00">
                  <c:v>72519.344507546208</c:v>
                </c:pt>
                <c:pt idx="400" formatCode="0.00">
                  <c:v>72223.16005849358</c:v>
                </c:pt>
                <c:pt idx="401" formatCode="0.00">
                  <c:v>71938.785913917964</c:v>
                </c:pt>
                <c:pt idx="402" formatCode="0.00">
                  <c:v>71665.233644966225</c:v>
                </c:pt>
                <c:pt idx="403" formatCode="0.00">
                  <c:v>71401.643755848912</c:v>
                </c:pt>
                <c:pt idx="404" formatCode="0.00">
                  <c:v>71147.263337704018</c:v>
                </c:pt>
                <c:pt idx="405" formatCode="0.00">
                  <c:v>70901.428465616511</c:v>
                </c:pt>
                <c:pt idx="406" formatCode="0.00">
                  <c:v>70663.550163720603</c:v>
                </c:pt>
                <c:pt idx="407" formatCode="0.00">
                  <c:v>70433.10309255727</c:v>
                </c:pt>
              </c:numCache>
            </c:numRef>
          </c:val>
          <c:smooth val="0"/>
          <c:extLst>
            <c:ext xmlns:c16="http://schemas.microsoft.com/office/drawing/2014/chart" uri="{C3380CC4-5D6E-409C-BE32-E72D297353CC}">
              <c16:uniqueId val="{00000002-56D4-42CE-A0F5-4A0DC980DE94}"/>
            </c:ext>
          </c:extLst>
        </c:ser>
        <c:ser>
          <c:idx val="3"/>
          <c:order val="3"/>
          <c:tx>
            <c:strRef>
              <c:f>DeptStore_Forecast_Output!$E$1</c:f>
              <c:strCache>
                <c:ptCount val="1"/>
                <c:pt idx="0">
                  <c:v>Upper Confidence Bound</c:v>
                </c:pt>
              </c:strCache>
            </c:strRef>
          </c:tx>
          <c:spPr>
            <a:ln w="12700" cap="rnd">
              <a:solidFill>
                <a:srgbClr val="E97132"/>
              </a:solidFill>
              <a:prstDash val="solid"/>
              <a:round/>
            </a:ln>
            <a:effectLst/>
          </c:spPr>
          <c:marker>
            <c:symbol val="none"/>
          </c:marker>
          <c:cat>
            <c:numRef>
              <c:f>DeptStore_Forecast_Output!$A$2:$A$409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DeptStore_Forecast_Output!$E$2:$E$409</c:f>
              <c:numCache>
                <c:formatCode>General</c:formatCode>
                <c:ptCount val="408"/>
                <c:pt idx="383" formatCode="0.00">
                  <c:v>84099</c:v>
                </c:pt>
                <c:pt idx="384" formatCode="0.00">
                  <c:v>87636.012904497387</c:v>
                </c:pt>
                <c:pt idx="385" formatCode="0.00">
                  <c:v>89176.158933280283</c:v>
                </c:pt>
                <c:pt idx="386" formatCode="0.00">
                  <c:v>90391.015873950964</c:v>
                </c:pt>
                <c:pt idx="387" formatCode="0.00">
                  <c:v>91437.541103443073</c:v>
                </c:pt>
                <c:pt idx="388" formatCode="0.00">
                  <c:v>92376.599349261727</c:v>
                </c:pt>
                <c:pt idx="389" formatCode="0.00">
                  <c:v>93239.413392689108</c:v>
                </c:pt>
                <c:pt idx="390" formatCode="0.00">
                  <c:v>94044.529886728429</c:v>
                </c:pt>
                <c:pt idx="391" formatCode="0.00">
                  <c:v>94804.030507658521</c:v>
                </c:pt>
                <c:pt idx="392" formatCode="0.00">
                  <c:v>95526.30478973368</c:v>
                </c:pt>
                <c:pt idx="393" formatCode="0.00">
                  <c:v>96217.459019870643</c:v>
                </c:pt>
                <c:pt idx="394" formatCode="0.00">
                  <c:v>96882.101221275487</c:v>
                </c:pt>
                <c:pt idx="395" formatCode="0.00">
                  <c:v>97523.809939211642</c:v>
                </c:pt>
                <c:pt idx="396" formatCode="0.00">
                  <c:v>98145.429815510361</c:v>
                </c:pt>
                <c:pt idx="397" formatCode="0.00">
                  <c:v>98749.266281870237</c:v>
                </c:pt>
                <c:pt idx="398" formatCode="0.00">
                  <c:v>99337.218507100813</c:v>
                </c:pt>
                <c:pt idx="399" formatCode="0.00">
                  <c:v>99910.872965581177</c:v>
                </c:pt>
                <c:pt idx="400" formatCode="0.00">
                  <c:v>100471.57100670427</c:v>
                </c:pt>
                <c:pt idx="401" formatCode="0.00">
                  <c:v>101020.45874335035</c:v>
                </c:pt>
                <c:pt idx="402" formatCode="0.00">
                  <c:v>101558.52460437255</c:v>
                </c:pt>
                <c:pt idx="403" formatCode="0.00">
                  <c:v>102086.62808556033</c:v>
                </c:pt>
                <c:pt idx="404" formatCode="0.00">
                  <c:v>102605.52209577568</c:v>
                </c:pt>
                <c:pt idx="405" formatCode="0.00">
                  <c:v>103115.87055993365</c:v>
                </c:pt>
                <c:pt idx="406" formatCode="0.00">
                  <c:v>103618.26245390002</c:v>
                </c:pt>
                <c:pt idx="407" formatCode="0.00">
                  <c:v>104113.22311713382</c:v>
                </c:pt>
              </c:numCache>
            </c:numRef>
          </c:val>
          <c:smooth val="0"/>
          <c:extLst>
            <c:ext xmlns:c16="http://schemas.microsoft.com/office/drawing/2014/chart" uri="{C3380CC4-5D6E-409C-BE32-E72D297353CC}">
              <c16:uniqueId val="{00000003-56D4-42CE-A0F5-4A0DC980DE94}"/>
            </c:ext>
          </c:extLst>
        </c:ser>
        <c:dLbls>
          <c:showLegendKey val="0"/>
          <c:showVal val="0"/>
          <c:showCatName val="0"/>
          <c:showSerName val="0"/>
          <c:showPercent val="0"/>
          <c:showBubbleSize val="0"/>
        </c:dLbls>
        <c:smooth val="0"/>
        <c:axId val="340028016"/>
        <c:axId val="340017936"/>
      </c:lineChart>
      <c:catAx>
        <c:axId val="34002801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7936"/>
        <c:crosses val="autoZero"/>
        <c:auto val="1"/>
        <c:lblAlgn val="ctr"/>
        <c:lblOffset val="100"/>
        <c:noMultiLvlLbl val="0"/>
      </c:catAx>
      <c:valAx>
        <c:axId val="3400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DeptStore_CS_Forecast_Output!$B$1</c:f>
              <c:strCache>
                <c:ptCount val="1"/>
                <c:pt idx="0">
                  <c:v>department_store_sales</c:v>
                </c:pt>
              </c:strCache>
            </c:strRef>
          </c:tx>
          <c:spPr>
            <a:ln w="28575" cap="rnd">
              <a:solidFill>
                <a:schemeClr val="accent1"/>
              </a:solidFill>
              <a:round/>
            </a:ln>
            <a:effectLst/>
          </c:spPr>
          <c:marker>
            <c:symbol val="none"/>
          </c:marker>
          <c:val>
            <c:numRef>
              <c:f>DeptStore_CS_Forecast_Output!$B$2:$B$409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67491.5</c:v>
                </c:pt>
                <c:pt idx="327">
                  <c:v>67897</c:v>
                </c:pt>
                <c:pt idx="328">
                  <c:v>68195.5</c:v>
                </c:pt>
                <c:pt idx="329">
                  <c:v>68897</c:v>
                </c:pt>
                <c:pt idx="330">
                  <c:v>68931</c:v>
                </c:pt>
                <c:pt idx="331">
                  <c:v>69887</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1DAA-4F5B-BEE6-85242196FC73}"/>
            </c:ext>
          </c:extLst>
        </c:ser>
        <c:ser>
          <c:idx val="1"/>
          <c:order val="1"/>
          <c:tx>
            <c:strRef>
              <c:f>DeptStore_CS_Forecast_Output!$C$1</c:f>
              <c:strCache>
                <c:ptCount val="1"/>
                <c:pt idx="0">
                  <c:v>Forecast(department_store_sales)</c:v>
                </c:pt>
              </c:strCache>
            </c:strRef>
          </c:tx>
          <c:spPr>
            <a:ln w="25400" cap="rnd">
              <a:solidFill>
                <a:schemeClr val="accent2"/>
              </a:solidFill>
              <a:round/>
            </a:ln>
            <a:effectLst/>
          </c:spPr>
          <c:marker>
            <c:symbol val="none"/>
          </c:marker>
          <c:cat>
            <c:numRef>
              <c:f>DeptStore_CS_Forecast_Output!$A$2:$A$409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DeptStore_CS_Forecast_Output!$C$2:$C$409</c:f>
              <c:numCache>
                <c:formatCode>General</c:formatCode>
                <c:ptCount val="408"/>
                <c:pt idx="383">
                  <c:v>84099</c:v>
                </c:pt>
                <c:pt idx="384">
                  <c:v>84230.610821627779</c:v>
                </c:pt>
                <c:pt idx="385">
                  <c:v>84362.221643255572</c:v>
                </c:pt>
                <c:pt idx="386">
                  <c:v>84493.832464883351</c:v>
                </c:pt>
                <c:pt idx="387">
                  <c:v>84625.443286511145</c:v>
                </c:pt>
                <c:pt idx="388">
                  <c:v>84757.054108138924</c:v>
                </c:pt>
                <c:pt idx="389">
                  <c:v>84888.664929766703</c:v>
                </c:pt>
                <c:pt idx="390">
                  <c:v>85020.275751394496</c:v>
                </c:pt>
                <c:pt idx="391">
                  <c:v>85151.886573022275</c:v>
                </c:pt>
                <c:pt idx="392">
                  <c:v>85283.497394650069</c:v>
                </c:pt>
                <c:pt idx="393">
                  <c:v>85415.108216277848</c:v>
                </c:pt>
                <c:pt idx="394">
                  <c:v>85546.719037905626</c:v>
                </c:pt>
                <c:pt idx="395">
                  <c:v>85678.32985953342</c:v>
                </c:pt>
                <c:pt idx="396">
                  <c:v>85809.940681161199</c:v>
                </c:pt>
                <c:pt idx="397">
                  <c:v>85941.551502788992</c:v>
                </c:pt>
                <c:pt idx="398">
                  <c:v>86073.162324416771</c:v>
                </c:pt>
                <c:pt idx="399">
                  <c:v>86204.77314604455</c:v>
                </c:pt>
                <c:pt idx="400">
                  <c:v>86336.383967672344</c:v>
                </c:pt>
                <c:pt idx="401">
                  <c:v>86467.994789300123</c:v>
                </c:pt>
                <c:pt idx="402">
                  <c:v>86599.605610927916</c:v>
                </c:pt>
                <c:pt idx="403">
                  <c:v>86731.216432555695</c:v>
                </c:pt>
                <c:pt idx="404">
                  <c:v>86862.827254183474</c:v>
                </c:pt>
                <c:pt idx="405">
                  <c:v>86994.438075811267</c:v>
                </c:pt>
                <c:pt idx="406">
                  <c:v>87126.048897439046</c:v>
                </c:pt>
                <c:pt idx="407">
                  <c:v>87257.65971906684</c:v>
                </c:pt>
              </c:numCache>
            </c:numRef>
          </c:val>
          <c:smooth val="0"/>
          <c:extLst>
            <c:ext xmlns:c16="http://schemas.microsoft.com/office/drawing/2014/chart" uri="{C3380CC4-5D6E-409C-BE32-E72D297353CC}">
              <c16:uniqueId val="{00000001-1DAA-4F5B-BEE6-85242196FC73}"/>
            </c:ext>
          </c:extLst>
        </c:ser>
        <c:ser>
          <c:idx val="2"/>
          <c:order val="2"/>
          <c:tx>
            <c:strRef>
              <c:f>DeptStore_CS_Forecast_Output!$D$1</c:f>
              <c:strCache>
                <c:ptCount val="1"/>
                <c:pt idx="0">
                  <c:v>Lower Confidence Bound</c:v>
                </c:pt>
              </c:strCache>
            </c:strRef>
          </c:tx>
          <c:spPr>
            <a:ln w="12700" cap="rnd">
              <a:solidFill>
                <a:srgbClr val="E97132"/>
              </a:solidFill>
              <a:prstDash val="solid"/>
              <a:round/>
            </a:ln>
            <a:effectLst/>
          </c:spPr>
          <c:marker>
            <c:symbol val="none"/>
          </c:marker>
          <c:cat>
            <c:numRef>
              <c:f>DeptStore_CS_Forecast_Output!$A$2:$A$409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DeptStore_CS_Forecast_Output!$D$2:$D$409</c:f>
              <c:numCache>
                <c:formatCode>General</c:formatCode>
                <c:ptCount val="408"/>
                <c:pt idx="383" formatCode="0.00">
                  <c:v>84099</c:v>
                </c:pt>
                <c:pt idx="384" formatCode="0.00">
                  <c:v>83063.777293269217</c:v>
                </c:pt>
                <c:pt idx="385" formatCode="0.00">
                  <c:v>82712.894711947505</c:v>
                </c:pt>
                <c:pt idx="386" formatCode="0.00">
                  <c:v>82473.490956811074</c:v>
                </c:pt>
                <c:pt idx="387" formatCode="0.00">
                  <c:v>82291.775646377326</c:v>
                </c:pt>
                <c:pt idx="388" formatCode="0.00">
                  <c:v>82146.890016469013</c:v>
                </c:pt>
                <c:pt idx="389" formatCode="0.00">
                  <c:v>82028.133803429067</c:v>
                </c:pt>
                <c:pt idx="390" formatCode="0.00">
                  <c:v>81929.150940663108</c:v>
                </c:pt>
                <c:pt idx="391" formatCode="0.00">
                  <c:v>81845.80095393103</c:v>
                </c:pt>
                <c:pt idx="392" formatCode="0.00">
                  <c:v>81775.208691667402</c:v>
                </c:pt>
                <c:pt idx="393" formatCode="0.00">
                  <c:v>81715.281487002299</c:v>
                </c:pt>
                <c:pt idx="394" formatCode="0.00">
                  <c:v>81664.440138429069</c:v>
                </c:pt>
                <c:pt idx="395" formatCode="0.00">
                  <c:v>81621.458253670862</c:v>
                </c:pt>
                <c:pt idx="396" formatCode="0.00">
                  <c:v>81585.36095424612</c:v>
                </c:pt>
                <c:pt idx="397" formatCode="0.00">
                  <c:v>81555.358152724963</c:v>
                </c:pt>
                <c:pt idx="398" formatCode="0.00">
                  <c:v>81530.798990786716</c:v>
                </c:pt>
                <c:pt idx="399" formatCode="0.00">
                  <c:v>81511.13977266039</c:v>
                </c:pt>
                <c:pt idx="400" formatCode="0.00">
                  <c:v>81495.920808607596</c:v>
                </c:pt>
                <c:pt idx="401" formatCode="0.00">
                  <c:v>81484.749317796581</c:v>
                </c:pt>
                <c:pt idx="402" formatCode="0.00">
                  <c:v>81477.286558805266</c:v>
                </c:pt>
                <c:pt idx="403" formatCode="0.00">
                  <c:v>81473.237976466451</c:v>
                </c:pt>
                <c:pt idx="404" formatCode="0.00">
                  <c:v>81472.345543692165</c:v>
                </c:pt>
                <c:pt idx="405" formatCode="0.00">
                  <c:v>81474.381728810127</c:v>
                </c:pt>
                <c:pt idx="406" formatCode="0.00">
                  <c:v>81479.14468570688</c:v>
                </c:pt>
                <c:pt idx="407" formatCode="0.00">
                  <c:v>81486.454376906928</c:v>
                </c:pt>
              </c:numCache>
            </c:numRef>
          </c:val>
          <c:smooth val="0"/>
          <c:extLst>
            <c:ext xmlns:c16="http://schemas.microsoft.com/office/drawing/2014/chart" uri="{C3380CC4-5D6E-409C-BE32-E72D297353CC}">
              <c16:uniqueId val="{00000002-1DAA-4F5B-BEE6-85242196FC73}"/>
            </c:ext>
          </c:extLst>
        </c:ser>
        <c:ser>
          <c:idx val="3"/>
          <c:order val="3"/>
          <c:tx>
            <c:strRef>
              <c:f>DeptStore_CS_Forecast_Output!$E$1</c:f>
              <c:strCache>
                <c:ptCount val="1"/>
                <c:pt idx="0">
                  <c:v>Upper Confidence Bound</c:v>
                </c:pt>
              </c:strCache>
            </c:strRef>
          </c:tx>
          <c:spPr>
            <a:ln w="12700" cap="rnd">
              <a:solidFill>
                <a:srgbClr val="E97132"/>
              </a:solidFill>
              <a:prstDash val="solid"/>
              <a:round/>
            </a:ln>
            <a:effectLst/>
          </c:spPr>
          <c:marker>
            <c:symbol val="none"/>
          </c:marker>
          <c:cat>
            <c:numRef>
              <c:f>DeptStore_CS_Forecast_Output!$A$2:$A$409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DeptStore_CS_Forecast_Output!$E$2:$E$409</c:f>
              <c:numCache>
                <c:formatCode>General</c:formatCode>
                <c:ptCount val="408"/>
                <c:pt idx="383" formatCode="0.00">
                  <c:v>84099</c:v>
                </c:pt>
                <c:pt idx="384" formatCode="0.00">
                  <c:v>85397.444349986341</c:v>
                </c:pt>
                <c:pt idx="385" formatCode="0.00">
                  <c:v>86011.54857456364</c:v>
                </c:pt>
                <c:pt idx="386" formatCode="0.00">
                  <c:v>86514.173972955628</c:v>
                </c:pt>
                <c:pt idx="387" formatCode="0.00">
                  <c:v>86959.110926644964</c:v>
                </c:pt>
                <c:pt idx="388" formatCode="0.00">
                  <c:v>87367.218199808834</c:v>
                </c:pt>
                <c:pt idx="389" formatCode="0.00">
                  <c:v>87749.196056104338</c:v>
                </c:pt>
                <c:pt idx="390" formatCode="0.00">
                  <c:v>88111.400562125884</c:v>
                </c:pt>
                <c:pt idx="391" formatCode="0.00">
                  <c:v>88457.972192113521</c:v>
                </c:pt>
                <c:pt idx="392" formatCode="0.00">
                  <c:v>88791.786097632736</c:v>
                </c:pt>
                <c:pt idx="393" formatCode="0.00">
                  <c:v>89114.934945553396</c:v>
                </c:pt>
                <c:pt idx="394" formatCode="0.00">
                  <c:v>89428.997937382184</c:v>
                </c:pt>
                <c:pt idx="395" formatCode="0.00">
                  <c:v>89735.201465395978</c:v>
                </c:pt>
                <c:pt idx="396" formatCode="0.00">
                  <c:v>90034.520408076278</c:v>
                </c:pt>
                <c:pt idx="397" formatCode="0.00">
                  <c:v>90327.744852853022</c:v>
                </c:pt>
                <c:pt idx="398" formatCode="0.00">
                  <c:v>90615.525658046827</c:v>
                </c:pt>
                <c:pt idx="399" formatCode="0.00">
                  <c:v>90898.40651942871</c:v>
                </c:pt>
                <c:pt idx="400" formatCode="0.00">
                  <c:v>91176.847126737091</c:v>
                </c:pt>
                <c:pt idx="401" formatCode="0.00">
                  <c:v>91451.240260803665</c:v>
                </c:pt>
                <c:pt idx="402" formatCode="0.00">
                  <c:v>91721.924663050566</c:v>
                </c:pt>
                <c:pt idx="403" formatCode="0.00">
                  <c:v>91989.194888644939</c:v>
                </c:pt>
                <c:pt idx="404" formatCode="0.00">
                  <c:v>92253.308964674783</c:v>
                </c:pt>
                <c:pt idx="405" formatCode="0.00">
                  <c:v>92514.494422812408</c:v>
                </c:pt>
                <c:pt idx="406" formatCode="0.00">
                  <c:v>92772.953109171212</c:v>
                </c:pt>
                <c:pt idx="407" formatCode="0.00">
                  <c:v>93028.865061226752</c:v>
                </c:pt>
              </c:numCache>
            </c:numRef>
          </c:val>
          <c:smooth val="0"/>
          <c:extLst>
            <c:ext xmlns:c16="http://schemas.microsoft.com/office/drawing/2014/chart" uri="{C3380CC4-5D6E-409C-BE32-E72D297353CC}">
              <c16:uniqueId val="{00000003-1DAA-4F5B-BEE6-85242196FC73}"/>
            </c:ext>
          </c:extLst>
        </c:ser>
        <c:dLbls>
          <c:showLegendKey val="0"/>
          <c:showVal val="0"/>
          <c:showCatName val="0"/>
          <c:showSerName val="0"/>
          <c:showPercent val="0"/>
          <c:showBubbleSize val="0"/>
        </c:dLbls>
        <c:smooth val="0"/>
        <c:axId val="412540191"/>
        <c:axId val="412547391"/>
      </c:lineChart>
      <c:catAx>
        <c:axId val="412540191"/>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7391"/>
        <c:crosses val="autoZero"/>
        <c:auto val="1"/>
        <c:lblAlgn val="ctr"/>
        <c:lblOffset val="100"/>
        <c:noMultiLvlLbl val="0"/>
      </c:catAx>
      <c:valAx>
        <c:axId val="4125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a:t>Department Store </a:t>
            </a:r>
            <a:r>
              <a:rPr lang="en-US" sz="1400" b="0" i="0" u="none" strike="noStrike" kern="1200" spc="0" baseline="0">
                <a:solidFill>
                  <a:sysClr val="windowText" lastClr="000000">
                    <a:lumMod val="65000"/>
                    <a:lumOff val="35000"/>
                  </a:sysClr>
                </a:solidFill>
              </a:rPr>
              <a:t>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DeptStore_Forecast_Output!$B$1</c:f>
              <c:strCache>
                <c:ptCount val="1"/>
                <c:pt idx="0">
                  <c:v>department_store_sales</c:v>
                </c:pt>
              </c:strCache>
            </c:strRef>
          </c:tx>
          <c:spPr>
            <a:ln w="28575" cap="rnd">
              <a:solidFill>
                <a:schemeClr val="accent1"/>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81129</c:v>
                </c:pt>
                <c:pt idx="327">
                  <c:v>70473</c:v>
                </c:pt>
                <c:pt idx="328">
                  <c:v>71627</c:v>
                </c:pt>
                <c:pt idx="329">
                  <c:v>70404</c:v>
                </c:pt>
                <c:pt idx="330">
                  <c:v>70602</c:v>
                </c:pt>
                <c:pt idx="331">
                  <c:v>69584</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504D-4D1A-A30E-EF3BF0000515}"/>
            </c:ext>
          </c:extLst>
        </c:ser>
        <c:ser>
          <c:idx val="1"/>
          <c:order val="1"/>
          <c:tx>
            <c:strRef>
              <c:f>DeptStore_Forecast_Output!$C$1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DeptStore_Forecast_Output!$C$2:$C$409</c:f>
              <c:numCache>
                <c:formatCode>General</c:formatCode>
                <c:ptCount val="408"/>
                <c:pt idx="383">
                  <c:v>84099</c:v>
                </c:pt>
                <c:pt idx="384">
                  <c:v>84231.256796035232</c:v>
                </c:pt>
                <c:pt idx="385">
                  <c:v>84363.513592070463</c:v>
                </c:pt>
                <c:pt idx="386">
                  <c:v>84495.770388105695</c:v>
                </c:pt>
                <c:pt idx="387">
                  <c:v>84628.027184140927</c:v>
                </c:pt>
                <c:pt idx="388">
                  <c:v>84760.283980176158</c:v>
                </c:pt>
                <c:pt idx="389">
                  <c:v>84892.54077621139</c:v>
                </c:pt>
                <c:pt idx="390">
                  <c:v>85024.797572246622</c:v>
                </c:pt>
                <c:pt idx="391">
                  <c:v>85157.054368281853</c:v>
                </c:pt>
                <c:pt idx="392">
                  <c:v>85289.311164317085</c:v>
                </c:pt>
                <c:pt idx="393">
                  <c:v>85421.567960352317</c:v>
                </c:pt>
                <c:pt idx="394">
                  <c:v>85553.824756387548</c:v>
                </c:pt>
                <c:pt idx="395">
                  <c:v>85686.08155242278</c:v>
                </c:pt>
                <c:pt idx="396">
                  <c:v>85818.338348457997</c:v>
                </c:pt>
                <c:pt idx="397">
                  <c:v>85950.595144493229</c:v>
                </c:pt>
                <c:pt idx="398">
                  <c:v>86082.851940528461</c:v>
                </c:pt>
                <c:pt idx="399">
                  <c:v>86215.108736563692</c:v>
                </c:pt>
                <c:pt idx="400">
                  <c:v>86347.365532598924</c:v>
                </c:pt>
                <c:pt idx="401">
                  <c:v>86479.622328634156</c:v>
                </c:pt>
                <c:pt idx="402">
                  <c:v>86611.879124669387</c:v>
                </c:pt>
                <c:pt idx="403">
                  <c:v>86744.135920704619</c:v>
                </c:pt>
                <c:pt idx="404">
                  <c:v>86876.392716739851</c:v>
                </c:pt>
                <c:pt idx="405">
                  <c:v>87008.649512775082</c:v>
                </c:pt>
                <c:pt idx="406">
                  <c:v>87140.906308810314</c:v>
                </c:pt>
                <c:pt idx="407">
                  <c:v>87273.163104845546</c:v>
                </c:pt>
              </c:numCache>
            </c:numRef>
          </c:val>
          <c:smooth val="0"/>
          <c:extLst>
            <c:ext xmlns:c16="http://schemas.microsoft.com/office/drawing/2014/chart" uri="{C3380CC4-5D6E-409C-BE32-E72D297353CC}">
              <c16:uniqueId val="{00000001-504D-4D1A-A30E-EF3BF0000515}"/>
            </c:ext>
          </c:extLst>
        </c:ser>
        <c:ser>
          <c:idx val="2"/>
          <c:order val="2"/>
          <c:tx>
            <c:strRef>
              <c:f>DeptStore_Forecast_Output!$D$1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DeptStore_Forecast_Output!$D$2:$D$409</c:f>
              <c:numCache>
                <c:formatCode>General</c:formatCode>
                <c:ptCount val="408"/>
                <c:pt idx="383" formatCode="0.00">
                  <c:v>84099</c:v>
                </c:pt>
                <c:pt idx="384" formatCode="0.00">
                  <c:v>80826.500687573076</c:v>
                </c:pt>
                <c:pt idx="385" formatCode="0.00">
                  <c:v>79550.868250860643</c:v>
                </c:pt>
                <c:pt idx="386" formatCode="0.00">
                  <c:v>78600.524902260426</c:v>
                </c:pt>
                <c:pt idx="387" formatCode="0.00">
                  <c:v>77818.513264838781</c:v>
                </c:pt>
                <c:pt idx="388" formatCode="0.00">
                  <c:v>77143.96861109059</c:v>
                </c:pt>
                <c:pt idx="389" formatCode="0.00">
                  <c:v>76545.668159733672</c:v>
                </c:pt>
                <c:pt idx="390" formatCode="0.00">
                  <c:v>76005.065257764814</c:v>
                </c:pt>
                <c:pt idx="391" formatCode="0.00">
                  <c:v>75510.078228905186</c:v>
                </c:pt>
                <c:pt idx="392" formatCode="0.00">
                  <c:v>75052.31753890049</c:v>
                </c:pt>
                <c:pt idx="393" formatCode="0.00">
                  <c:v>74625.676900833991</c:v>
                </c:pt>
                <c:pt idx="394" formatCode="0.00">
                  <c:v>74225.54829149961</c:v>
                </c:pt>
                <c:pt idx="395" formatCode="0.00">
                  <c:v>73848.353165633918</c:v>
                </c:pt>
                <c:pt idx="396" formatCode="0.00">
                  <c:v>73491.246881405634</c:v>
                </c:pt>
                <c:pt idx="397" formatCode="0.00">
                  <c:v>73151.92400711622</c:v>
                </c:pt>
                <c:pt idx="398" formatCode="0.00">
                  <c:v>72828.485373956108</c:v>
                </c:pt>
                <c:pt idx="399" formatCode="0.00">
                  <c:v>72519.344507546208</c:v>
                </c:pt>
                <c:pt idx="400" formatCode="0.00">
                  <c:v>72223.16005849358</c:v>
                </c:pt>
                <c:pt idx="401" formatCode="0.00">
                  <c:v>71938.785913917964</c:v>
                </c:pt>
                <c:pt idx="402" formatCode="0.00">
                  <c:v>71665.233644966225</c:v>
                </c:pt>
                <c:pt idx="403" formatCode="0.00">
                  <c:v>71401.643755848912</c:v>
                </c:pt>
                <c:pt idx="404" formatCode="0.00">
                  <c:v>71147.263337704018</c:v>
                </c:pt>
                <c:pt idx="405" formatCode="0.00">
                  <c:v>70901.428465616511</c:v>
                </c:pt>
                <c:pt idx="406" formatCode="0.00">
                  <c:v>70663.550163720603</c:v>
                </c:pt>
                <c:pt idx="407" formatCode="0.00">
                  <c:v>70433.10309255727</c:v>
                </c:pt>
              </c:numCache>
            </c:numRef>
          </c:val>
          <c:smooth val="0"/>
          <c:extLst>
            <c:ext xmlns:c16="http://schemas.microsoft.com/office/drawing/2014/chart" uri="{C3380CC4-5D6E-409C-BE32-E72D297353CC}">
              <c16:uniqueId val="{00000002-504D-4D1A-A30E-EF3BF0000515}"/>
            </c:ext>
          </c:extLst>
        </c:ser>
        <c:ser>
          <c:idx val="3"/>
          <c:order val="3"/>
          <c:tx>
            <c:strRef>
              <c:f>DeptStore_Forecast_Output!$E$1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DeptStore_Forecast_Output!$E$2:$E$409</c:f>
              <c:numCache>
                <c:formatCode>General</c:formatCode>
                <c:ptCount val="408"/>
                <c:pt idx="383" formatCode="0.00">
                  <c:v>84099</c:v>
                </c:pt>
                <c:pt idx="384" formatCode="0.00">
                  <c:v>87636.012904497387</c:v>
                </c:pt>
                <c:pt idx="385" formatCode="0.00">
                  <c:v>89176.158933280283</c:v>
                </c:pt>
                <c:pt idx="386" formatCode="0.00">
                  <c:v>90391.015873950964</c:v>
                </c:pt>
                <c:pt idx="387" formatCode="0.00">
                  <c:v>91437.541103443073</c:v>
                </c:pt>
                <c:pt idx="388" formatCode="0.00">
                  <c:v>92376.599349261727</c:v>
                </c:pt>
                <c:pt idx="389" formatCode="0.00">
                  <c:v>93239.413392689108</c:v>
                </c:pt>
                <c:pt idx="390" formatCode="0.00">
                  <c:v>94044.529886728429</c:v>
                </c:pt>
                <c:pt idx="391" formatCode="0.00">
                  <c:v>94804.030507658521</c:v>
                </c:pt>
                <c:pt idx="392" formatCode="0.00">
                  <c:v>95526.30478973368</c:v>
                </c:pt>
                <c:pt idx="393" formatCode="0.00">
                  <c:v>96217.459019870643</c:v>
                </c:pt>
                <c:pt idx="394" formatCode="0.00">
                  <c:v>96882.101221275487</c:v>
                </c:pt>
                <c:pt idx="395" formatCode="0.00">
                  <c:v>97523.809939211642</c:v>
                </c:pt>
                <c:pt idx="396" formatCode="0.00">
                  <c:v>98145.429815510361</c:v>
                </c:pt>
                <c:pt idx="397" formatCode="0.00">
                  <c:v>98749.266281870237</c:v>
                </c:pt>
                <c:pt idx="398" formatCode="0.00">
                  <c:v>99337.218507100813</c:v>
                </c:pt>
                <c:pt idx="399" formatCode="0.00">
                  <c:v>99910.872965581177</c:v>
                </c:pt>
                <c:pt idx="400" formatCode="0.00">
                  <c:v>100471.57100670427</c:v>
                </c:pt>
                <c:pt idx="401" formatCode="0.00">
                  <c:v>101020.45874335035</c:v>
                </c:pt>
                <c:pt idx="402" formatCode="0.00">
                  <c:v>101558.52460437255</c:v>
                </c:pt>
                <c:pt idx="403" formatCode="0.00">
                  <c:v>102086.62808556033</c:v>
                </c:pt>
                <c:pt idx="404" formatCode="0.00">
                  <c:v>102605.52209577568</c:v>
                </c:pt>
                <c:pt idx="405" formatCode="0.00">
                  <c:v>103115.87055993365</c:v>
                </c:pt>
                <c:pt idx="406" formatCode="0.00">
                  <c:v>103618.26245390002</c:v>
                </c:pt>
                <c:pt idx="407" formatCode="0.00">
                  <c:v>104113.22311713382</c:v>
                </c:pt>
              </c:numCache>
            </c:numRef>
          </c:val>
          <c:smooth val="0"/>
          <c:extLst>
            <c:ext xmlns:c16="http://schemas.microsoft.com/office/drawing/2014/chart" uri="{C3380CC4-5D6E-409C-BE32-E72D297353CC}">
              <c16:uniqueId val="{00000003-504D-4D1A-A30E-EF3BF0000515}"/>
            </c:ext>
          </c:extLst>
        </c:ser>
        <c:dLbls>
          <c:showLegendKey val="0"/>
          <c:showVal val="0"/>
          <c:showCatName val="0"/>
          <c:showSerName val="0"/>
          <c:showPercent val="0"/>
          <c:showBubbleSize val="0"/>
        </c:dLbls>
        <c:smooth val="0"/>
        <c:axId val="340028016"/>
        <c:axId val="340017936"/>
      </c:lineChart>
      <c:catAx>
        <c:axId val="3400280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7936"/>
        <c:crosses val="autoZero"/>
        <c:auto val="1"/>
        <c:lblAlgn val="ctr"/>
        <c:lblOffset val="100"/>
        <c:noMultiLvlLbl val="0"/>
      </c:catAx>
      <c:valAx>
        <c:axId val="34001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8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Department Store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DeptStore_CS_Forecast_Output!$B$1</c:f>
              <c:strCache>
                <c:ptCount val="1"/>
                <c:pt idx="0">
                  <c:v>department_store_sales</c:v>
                </c:pt>
              </c:strCache>
            </c:strRef>
          </c:tx>
          <c:spPr>
            <a:ln w="28575" cap="rnd">
              <a:solidFill>
                <a:schemeClr val="accent1"/>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DeptStore_CS_Forecast_Output!$B$2:$B$409</c:f>
              <c:numCache>
                <c:formatCode>General</c:formatCode>
                <c:ptCount val="408"/>
                <c:pt idx="0">
                  <c:v>30313</c:v>
                </c:pt>
                <c:pt idx="1">
                  <c:v>30549</c:v>
                </c:pt>
                <c:pt idx="2">
                  <c:v>30382</c:v>
                </c:pt>
                <c:pt idx="3">
                  <c:v>30543</c:v>
                </c:pt>
                <c:pt idx="4">
                  <c:v>30545</c:v>
                </c:pt>
                <c:pt idx="5">
                  <c:v>30435</c:v>
                </c:pt>
                <c:pt idx="6">
                  <c:v>30905</c:v>
                </c:pt>
                <c:pt idx="7">
                  <c:v>30371</c:v>
                </c:pt>
                <c:pt idx="8">
                  <c:v>30595</c:v>
                </c:pt>
                <c:pt idx="9">
                  <c:v>30714</c:v>
                </c:pt>
                <c:pt idx="10">
                  <c:v>30752</c:v>
                </c:pt>
                <c:pt idx="11">
                  <c:v>30838</c:v>
                </c:pt>
                <c:pt idx="12">
                  <c:v>30766</c:v>
                </c:pt>
                <c:pt idx="13">
                  <c:v>31016</c:v>
                </c:pt>
                <c:pt idx="14">
                  <c:v>31143</c:v>
                </c:pt>
                <c:pt idx="15">
                  <c:v>31293</c:v>
                </c:pt>
                <c:pt idx="16">
                  <c:v>31125</c:v>
                </c:pt>
                <c:pt idx="17">
                  <c:v>31509</c:v>
                </c:pt>
                <c:pt idx="18">
                  <c:v>31329</c:v>
                </c:pt>
                <c:pt idx="19">
                  <c:v>31545</c:v>
                </c:pt>
                <c:pt idx="20">
                  <c:v>31850</c:v>
                </c:pt>
                <c:pt idx="21">
                  <c:v>31606</c:v>
                </c:pt>
                <c:pt idx="22">
                  <c:v>31624</c:v>
                </c:pt>
                <c:pt idx="23">
                  <c:v>31789</c:v>
                </c:pt>
                <c:pt idx="24">
                  <c:v>31844</c:v>
                </c:pt>
                <c:pt idx="25">
                  <c:v>31725</c:v>
                </c:pt>
                <c:pt idx="26">
                  <c:v>31850</c:v>
                </c:pt>
                <c:pt idx="27">
                  <c:v>31642</c:v>
                </c:pt>
                <c:pt idx="28">
                  <c:v>31873</c:v>
                </c:pt>
                <c:pt idx="29">
                  <c:v>32052</c:v>
                </c:pt>
                <c:pt idx="30">
                  <c:v>31828</c:v>
                </c:pt>
                <c:pt idx="31">
                  <c:v>31930</c:v>
                </c:pt>
                <c:pt idx="32">
                  <c:v>32018</c:v>
                </c:pt>
                <c:pt idx="33">
                  <c:v>31830</c:v>
                </c:pt>
                <c:pt idx="34">
                  <c:v>32087</c:v>
                </c:pt>
                <c:pt idx="35">
                  <c:v>32236</c:v>
                </c:pt>
                <c:pt idx="36">
                  <c:v>32352</c:v>
                </c:pt>
                <c:pt idx="37">
                  <c:v>32338</c:v>
                </c:pt>
                <c:pt idx="38">
                  <c:v>32389</c:v>
                </c:pt>
                <c:pt idx="39">
                  <c:v>32542</c:v>
                </c:pt>
                <c:pt idx="40">
                  <c:v>32567</c:v>
                </c:pt>
                <c:pt idx="41">
                  <c:v>32555</c:v>
                </c:pt>
                <c:pt idx="42">
                  <c:v>32776</c:v>
                </c:pt>
                <c:pt idx="43">
                  <c:v>33105</c:v>
                </c:pt>
                <c:pt idx="44">
                  <c:v>32717</c:v>
                </c:pt>
                <c:pt idx="45">
                  <c:v>33112</c:v>
                </c:pt>
                <c:pt idx="46">
                  <c:v>33283</c:v>
                </c:pt>
                <c:pt idx="47">
                  <c:v>32884</c:v>
                </c:pt>
                <c:pt idx="48">
                  <c:v>33435</c:v>
                </c:pt>
                <c:pt idx="49">
                  <c:v>33312</c:v>
                </c:pt>
                <c:pt idx="50">
                  <c:v>33564</c:v>
                </c:pt>
                <c:pt idx="51">
                  <c:v>33334</c:v>
                </c:pt>
                <c:pt idx="52">
                  <c:v>33510</c:v>
                </c:pt>
                <c:pt idx="53">
                  <c:v>33162</c:v>
                </c:pt>
                <c:pt idx="54">
                  <c:v>33498</c:v>
                </c:pt>
                <c:pt idx="55">
                  <c:v>33654</c:v>
                </c:pt>
                <c:pt idx="56">
                  <c:v>33580</c:v>
                </c:pt>
                <c:pt idx="57">
                  <c:v>33789</c:v>
                </c:pt>
                <c:pt idx="58">
                  <c:v>33641</c:v>
                </c:pt>
                <c:pt idx="59">
                  <c:v>33408</c:v>
                </c:pt>
                <c:pt idx="60">
                  <c:v>33630</c:v>
                </c:pt>
                <c:pt idx="61">
                  <c:v>33435</c:v>
                </c:pt>
                <c:pt idx="62">
                  <c:v>33543</c:v>
                </c:pt>
                <c:pt idx="63">
                  <c:v>33811</c:v>
                </c:pt>
                <c:pt idx="64">
                  <c:v>33849</c:v>
                </c:pt>
                <c:pt idx="65">
                  <c:v>33977</c:v>
                </c:pt>
                <c:pt idx="66">
                  <c:v>34262</c:v>
                </c:pt>
                <c:pt idx="67">
                  <c:v>34246</c:v>
                </c:pt>
                <c:pt idx="68">
                  <c:v>34307</c:v>
                </c:pt>
                <c:pt idx="69">
                  <c:v>34617</c:v>
                </c:pt>
                <c:pt idx="70">
                  <c:v>34440</c:v>
                </c:pt>
                <c:pt idx="71">
                  <c:v>34874</c:v>
                </c:pt>
                <c:pt idx="72">
                  <c:v>34689</c:v>
                </c:pt>
                <c:pt idx="73">
                  <c:v>35071</c:v>
                </c:pt>
                <c:pt idx="74">
                  <c:v>35047</c:v>
                </c:pt>
                <c:pt idx="75">
                  <c:v>35435</c:v>
                </c:pt>
                <c:pt idx="76">
                  <c:v>35426</c:v>
                </c:pt>
                <c:pt idx="77">
                  <c:v>35176</c:v>
                </c:pt>
                <c:pt idx="78">
                  <c:v>35666</c:v>
                </c:pt>
                <c:pt idx="79">
                  <c:v>35315</c:v>
                </c:pt>
                <c:pt idx="80">
                  <c:v>35918</c:v>
                </c:pt>
                <c:pt idx="81">
                  <c:v>35577</c:v>
                </c:pt>
                <c:pt idx="82">
                  <c:v>35655</c:v>
                </c:pt>
                <c:pt idx="83">
                  <c:v>37044</c:v>
                </c:pt>
                <c:pt idx="84">
                  <c:v>34913</c:v>
                </c:pt>
                <c:pt idx="85">
                  <c:v>35305</c:v>
                </c:pt>
                <c:pt idx="86">
                  <c:v>36003</c:v>
                </c:pt>
                <c:pt idx="87">
                  <c:v>36297</c:v>
                </c:pt>
                <c:pt idx="88">
                  <c:v>36068</c:v>
                </c:pt>
                <c:pt idx="89">
                  <c:v>36679</c:v>
                </c:pt>
                <c:pt idx="90">
                  <c:v>36353</c:v>
                </c:pt>
                <c:pt idx="91">
                  <c:v>36537</c:v>
                </c:pt>
                <c:pt idx="92">
                  <c:v>36785</c:v>
                </c:pt>
                <c:pt idx="93">
                  <c:v>36727</c:v>
                </c:pt>
                <c:pt idx="94">
                  <c:v>37028</c:v>
                </c:pt>
                <c:pt idx="95">
                  <c:v>37391</c:v>
                </c:pt>
                <c:pt idx="96">
                  <c:v>37215</c:v>
                </c:pt>
                <c:pt idx="97">
                  <c:v>37628</c:v>
                </c:pt>
                <c:pt idx="98">
                  <c:v>37681</c:v>
                </c:pt>
                <c:pt idx="99">
                  <c:v>37595</c:v>
                </c:pt>
                <c:pt idx="100">
                  <c:v>37906</c:v>
                </c:pt>
                <c:pt idx="101">
                  <c:v>38005</c:v>
                </c:pt>
                <c:pt idx="102">
                  <c:v>37742</c:v>
                </c:pt>
                <c:pt idx="103">
                  <c:v>38209</c:v>
                </c:pt>
                <c:pt idx="104">
                  <c:v>38154</c:v>
                </c:pt>
                <c:pt idx="105">
                  <c:v>38291</c:v>
                </c:pt>
                <c:pt idx="106">
                  <c:v>38442</c:v>
                </c:pt>
                <c:pt idx="107">
                  <c:v>38416</c:v>
                </c:pt>
                <c:pt idx="108">
                  <c:v>38205</c:v>
                </c:pt>
                <c:pt idx="109">
                  <c:v>38282</c:v>
                </c:pt>
                <c:pt idx="110">
                  <c:v>38237</c:v>
                </c:pt>
                <c:pt idx="111">
                  <c:v>37836</c:v>
                </c:pt>
                <c:pt idx="112">
                  <c:v>38198</c:v>
                </c:pt>
                <c:pt idx="113">
                  <c:v>38006</c:v>
                </c:pt>
                <c:pt idx="114">
                  <c:v>38117</c:v>
                </c:pt>
                <c:pt idx="115">
                  <c:v>38224</c:v>
                </c:pt>
                <c:pt idx="116">
                  <c:v>37783</c:v>
                </c:pt>
                <c:pt idx="117">
                  <c:v>38127</c:v>
                </c:pt>
                <c:pt idx="118">
                  <c:v>38431</c:v>
                </c:pt>
                <c:pt idx="119">
                  <c:v>38001</c:v>
                </c:pt>
                <c:pt idx="120">
                  <c:v>38763</c:v>
                </c:pt>
                <c:pt idx="121">
                  <c:v>38621</c:v>
                </c:pt>
                <c:pt idx="122">
                  <c:v>38571</c:v>
                </c:pt>
                <c:pt idx="123">
                  <c:v>38689</c:v>
                </c:pt>
                <c:pt idx="124">
                  <c:v>38599</c:v>
                </c:pt>
                <c:pt idx="125">
                  <c:v>38728</c:v>
                </c:pt>
                <c:pt idx="126">
                  <c:v>39167</c:v>
                </c:pt>
                <c:pt idx="127">
                  <c:v>39153</c:v>
                </c:pt>
                <c:pt idx="128">
                  <c:v>39149</c:v>
                </c:pt>
                <c:pt idx="129">
                  <c:v>39221</c:v>
                </c:pt>
                <c:pt idx="130">
                  <c:v>38989</c:v>
                </c:pt>
                <c:pt idx="131">
                  <c:v>38926</c:v>
                </c:pt>
                <c:pt idx="132">
                  <c:v>39900</c:v>
                </c:pt>
                <c:pt idx="133">
                  <c:v>39144</c:v>
                </c:pt>
                <c:pt idx="134">
                  <c:v>39674</c:v>
                </c:pt>
                <c:pt idx="135">
                  <c:v>39892</c:v>
                </c:pt>
                <c:pt idx="136">
                  <c:v>39995</c:v>
                </c:pt>
                <c:pt idx="137">
                  <c:v>39856</c:v>
                </c:pt>
                <c:pt idx="138">
                  <c:v>40148</c:v>
                </c:pt>
                <c:pt idx="139">
                  <c:v>39905</c:v>
                </c:pt>
                <c:pt idx="140">
                  <c:v>40571</c:v>
                </c:pt>
                <c:pt idx="141">
                  <c:v>40448</c:v>
                </c:pt>
                <c:pt idx="142">
                  <c:v>40704</c:v>
                </c:pt>
                <c:pt idx="143">
                  <c:v>40893</c:v>
                </c:pt>
                <c:pt idx="144">
                  <c:v>40993</c:v>
                </c:pt>
                <c:pt idx="145">
                  <c:v>41081</c:v>
                </c:pt>
                <c:pt idx="146">
                  <c:v>41167</c:v>
                </c:pt>
                <c:pt idx="147">
                  <c:v>41568</c:v>
                </c:pt>
                <c:pt idx="148">
                  <c:v>41369</c:v>
                </c:pt>
                <c:pt idx="149">
                  <c:v>41684</c:v>
                </c:pt>
                <c:pt idx="150">
                  <c:v>41539</c:v>
                </c:pt>
                <c:pt idx="151">
                  <c:v>41818</c:v>
                </c:pt>
                <c:pt idx="152">
                  <c:v>42249</c:v>
                </c:pt>
                <c:pt idx="153">
                  <c:v>42120</c:v>
                </c:pt>
                <c:pt idx="154">
                  <c:v>42123</c:v>
                </c:pt>
                <c:pt idx="155">
                  <c:v>42547</c:v>
                </c:pt>
                <c:pt idx="156">
                  <c:v>42023</c:v>
                </c:pt>
                <c:pt idx="157">
                  <c:v>42704</c:v>
                </c:pt>
                <c:pt idx="158">
                  <c:v>42590</c:v>
                </c:pt>
                <c:pt idx="159">
                  <c:v>42600</c:v>
                </c:pt>
                <c:pt idx="160">
                  <c:v>42981</c:v>
                </c:pt>
                <c:pt idx="161">
                  <c:v>43155</c:v>
                </c:pt>
                <c:pt idx="162">
                  <c:v>43114</c:v>
                </c:pt>
                <c:pt idx="163">
                  <c:v>43481</c:v>
                </c:pt>
                <c:pt idx="164">
                  <c:v>43252</c:v>
                </c:pt>
                <c:pt idx="165">
                  <c:v>43815</c:v>
                </c:pt>
                <c:pt idx="166">
                  <c:v>43855</c:v>
                </c:pt>
                <c:pt idx="167">
                  <c:v>44040</c:v>
                </c:pt>
                <c:pt idx="168">
                  <c:v>44130</c:v>
                </c:pt>
                <c:pt idx="169">
                  <c:v>44574</c:v>
                </c:pt>
                <c:pt idx="170">
                  <c:v>44615</c:v>
                </c:pt>
                <c:pt idx="171">
                  <c:v>44290</c:v>
                </c:pt>
                <c:pt idx="172">
                  <c:v>44741</c:v>
                </c:pt>
                <c:pt idx="173">
                  <c:v>44938</c:v>
                </c:pt>
                <c:pt idx="174">
                  <c:v>44990</c:v>
                </c:pt>
                <c:pt idx="175">
                  <c:v>44971</c:v>
                </c:pt>
                <c:pt idx="176">
                  <c:v>45156</c:v>
                </c:pt>
                <c:pt idx="177">
                  <c:v>45370</c:v>
                </c:pt>
                <c:pt idx="178">
                  <c:v>45875</c:v>
                </c:pt>
                <c:pt idx="179">
                  <c:v>46060</c:v>
                </c:pt>
                <c:pt idx="180">
                  <c:v>46162</c:v>
                </c:pt>
                <c:pt idx="181">
                  <c:v>46011</c:v>
                </c:pt>
                <c:pt idx="182">
                  <c:v>46181</c:v>
                </c:pt>
                <c:pt idx="183">
                  <c:v>46610</c:v>
                </c:pt>
                <c:pt idx="184">
                  <c:v>46742</c:v>
                </c:pt>
                <c:pt idx="185">
                  <c:v>46816</c:v>
                </c:pt>
                <c:pt idx="186">
                  <c:v>47139</c:v>
                </c:pt>
                <c:pt idx="187">
                  <c:v>47280</c:v>
                </c:pt>
                <c:pt idx="188">
                  <c:v>47072</c:v>
                </c:pt>
                <c:pt idx="189">
                  <c:v>47028</c:v>
                </c:pt>
                <c:pt idx="190">
                  <c:v>46756</c:v>
                </c:pt>
                <c:pt idx="191">
                  <c:v>46086</c:v>
                </c:pt>
                <c:pt idx="192">
                  <c:v>47023</c:v>
                </c:pt>
                <c:pt idx="193">
                  <c:v>46239</c:v>
                </c:pt>
                <c:pt idx="194">
                  <c:v>46182</c:v>
                </c:pt>
                <c:pt idx="195">
                  <c:v>46449</c:v>
                </c:pt>
                <c:pt idx="196">
                  <c:v>46558</c:v>
                </c:pt>
                <c:pt idx="197">
                  <c:v>46638</c:v>
                </c:pt>
                <c:pt idx="198">
                  <c:v>46644</c:v>
                </c:pt>
                <c:pt idx="199">
                  <c:v>46600</c:v>
                </c:pt>
                <c:pt idx="200">
                  <c:v>46859</c:v>
                </c:pt>
                <c:pt idx="201">
                  <c:v>46953</c:v>
                </c:pt>
                <c:pt idx="202">
                  <c:v>47049</c:v>
                </c:pt>
                <c:pt idx="203">
                  <c:v>47301</c:v>
                </c:pt>
                <c:pt idx="204">
                  <c:v>47197</c:v>
                </c:pt>
                <c:pt idx="205">
                  <c:v>48009</c:v>
                </c:pt>
                <c:pt idx="206">
                  <c:v>47578</c:v>
                </c:pt>
                <c:pt idx="207">
                  <c:v>47522</c:v>
                </c:pt>
                <c:pt idx="208">
                  <c:v>47511</c:v>
                </c:pt>
                <c:pt idx="209">
                  <c:v>47181</c:v>
                </c:pt>
                <c:pt idx="210">
                  <c:v>47289</c:v>
                </c:pt>
                <c:pt idx="211">
                  <c:v>47564</c:v>
                </c:pt>
                <c:pt idx="212">
                  <c:v>47989</c:v>
                </c:pt>
                <c:pt idx="213">
                  <c:v>47885</c:v>
                </c:pt>
                <c:pt idx="214">
                  <c:v>48457</c:v>
                </c:pt>
                <c:pt idx="215">
                  <c:v>48485</c:v>
                </c:pt>
                <c:pt idx="216">
                  <c:v>48973</c:v>
                </c:pt>
                <c:pt idx="217">
                  <c:v>49396</c:v>
                </c:pt>
                <c:pt idx="218">
                  <c:v>49413</c:v>
                </c:pt>
                <c:pt idx="219">
                  <c:v>50160</c:v>
                </c:pt>
                <c:pt idx="220">
                  <c:v>49743</c:v>
                </c:pt>
                <c:pt idx="221">
                  <c:v>50254</c:v>
                </c:pt>
                <c:pt idx="222">
                  <c:v>50300</c:v>
                </c:pt>
                <c:pt idx="223">
                  <c:v>50487</c:v>
                </c:pt>
                <c:pt idx="224">
                  <c:v>50463</c:v>
                </c:pt>
                <c:pt idx="225">
                  <c:v>50589</c:v>
                </c:pt>
                <c:pt idx="226">
                  <c:v>50686</c:v>
                </c:pt>
                <c:pt idx="227">
                  <c:v>50599</c:v>
                </c:pt>
                <c:pt idx="228">
                  <c:v>50854</c:v>
                </c:pt>
                <c:pt idx="229">
                  <c:v>50921</c:v>
                </c:pt>
                <c:pt idx="230">
                  <c:v>51455</c:v>
                </c:pt>
                <c:pt idx="231">
                  <c:v>51551</c:v>
                </c:pt>
                <c:pt idx="232">
                  <c:v>51577</c:v>
                </c:pt>
                <c:pt idx="233">
                  <c:v>51554</c:v>
                </c:pt>
                <c:pt idx="234">
                  <c:v>51588</c:v>
                </c:pt>
                <c:pt idx="235">
                  <c:v>51678</c:v>
                </c:pt>
                <c:pt idx="236">
                  <c:v>51813</c:v>
                </c:pt>
                <c:pt idx="237">
                  <c:v>52130</c:v>
                </c:pt>
                <c:pt idx="238">
                  <c:v>52030</c:v>
                </c:pt>
                <c:pt idx="239">
                  <c:v>52059</c:v>
                </c:pt>
                <c:pt idx="240">
                  <c:v>52021</c:v>
                </c:pt>
                <c:pt idx="241">
                  <c:v>52625</c:v>
                </c:pt>
                <c:pt idx="242">
                  <c:v>52494</c:v>
                </c:pt>
                <c:pt idx="243">
                  <c:v>52022</c:v>
                </c:pt>
                <c:pt idx="244">
                  <c:v>52596</c:v>
                </c:pt>
                <c:pt idx="245">
                  <c:v>52550</c:v>
                </c:pt>
                <c:pt idx="246">
                  <c:v>52899</c:v>
                </c:pt>
                <c:pt idx="247">
                  <c:v>53114</c:v>
                </c:pt>
                <c:pt idx="248">
                  <c:v>53134</c:v>
                </c:pt>
                <c:pt idx="249">
                  <c:v>53282</c:v>
                </c:pt>
                <c:pt idx="250">
                  <c:v>53411</c:v>
                </c:pt>
                <c:pt idx="251">
                  <c:v>53873</c:v>
                </c:pt>
                <c:pt idx="252">
                  <c:v>54153</c:v>
                </c:pt>
                <c:pt idx="253">
                  <c:v>54102</c:v>
                </c:pt>
                <c:pt idx="254">
                  <c:v>54177</c:v>
                </c:pt>
                <c:pt idx="255">
                  <c:v>54557</c:v>
                </c:pt>
                <c:pt idx="256">
                  <c:v>54837</c:v>
                </c:pt>
                <c:pt idx="257">
                  <c:v>55269</c:v>
                </c:pt>
                <c:pt idx="258">
                  <c:v>55461</c:v>
                </c:pt>
                <c:pt idx="259">
                  <c:v>55669</c:v>
                </c:pt>
                <c:pt idx="260">
                  <c:v>55786</c:v>
                </c:pt>
                <c:pt idx="261">
                  <c:v>56103</c:v>
                </c:pt>
                <c:pt idx="262">
                  <c:v>56093</c:v>
                </c:pt>
                <c:pt idx="263">
                  <c:v>56343</c:v>
                </c:pt>
                <c:pt idx="264">
                  <c:v>56455</c:v>
                </c:pt>
                <c:pt idx="265">
                  <c:v>56523</c:v>
                </c:pt>
                <c:pt idx="266">
                  <c:v>56498</c:v>
                </c:pt>
                <c:pt idx="267">
                  <c:v>56410</c:v>
                </c:pt>
                <c:pt idx="268">
                  <c:v>56471</c:v>
                </c:pt>
                <c:pt idx="269">
                  <c:v>56703</c:v>
                </c:pt>
                <c:pt idx="270">
                  <c:v>56926</c:v>
                </c:pt>
                <c:pt idx="271">
                  <c:v>56841</c:v>
                </c:pt>
                <c:pt idx="272">
                  <c:v>56710</c:v>
                </c:pt>
                <c:pt idx="273">
                  <c:v>56531</c:v>
                </c:pt>
                <c:pt idx="274">
                  <c:v>56825</c:v>
                </c:pt>
                <c:pt idx="275">
                  <c:v>56717</c:v>
                </c:pt>
                <c:pt idx="276">
                  <c:v>56924</c:v>
                </c:pt>
                <c:pt idx="277">
                  <c:v>57023</c:v>
                </c:pt>
                <c:pt idx="278">
                  <c:v>56589</c:v>
                </c:pt>
                <c:pt idx="279">
                  <c:v>57213</c:v>
                </c:pt>
                <c:pt idx="280">
                  <c:v>57457</c:v>
                </c:pt>
                <c:pt idx="281">
                  <c:v>57815</c:v>
                </c:pt>
                <c:pt idx="282">
                  <c:v>57519</c:v>
                </c:pt>
                <c:pt idx="283">
                  <c:v>57747</c:v>
                </c:pt>
                <c:pt idx="284">
                  <c:v>58190</c:v>
                </c:pt>
                <c:pt idx="285">
                  <c:v>58433</c:v>
                </c:pt>
                <c:pt idx="286">
                  <c:v>58485</c:v>
                </c:pt>
                <c:pt idx="287">
                  <c:v>58787</c:v>
                </c:pt>
                <c:pt idx="288">
                  <c:v>58898</c:v>
                </c:pt>
                <c:pt idx="289">
                  <c:v>59290</c:v>
                </c:pt>
                <c:pt idx="290">
                  <c:v>59722</c:v>
                </c:pt>
                <c:pt idx="291">
                  <c:v>59909</c:v>
                </c:pt>
                <c:pt idx="292">
                  <c:v>59935</c:v>
                </c:pt>
                <c:pt idx="293">
                  <c:v>59797</c:v>
                </c:pt>
                <c:pt idx="294">
                  <c:v>59772</c:v>
                </c:pt>
                <c:pt idx="295">
                  <c:v>60129</c:v>
                </c:pt>
                <c:pt idx="296">
                  <c:v>60750</c:v>
                </c:pt>
                <c:pt idx="297">
                  <c:v>60973</c:v>
                </c:pt>
                <c:pt idx="298">
                  <c:v>61008</c:v>
                </c:pt>
                <c:pt idx="299">
                  <c:v>61701</c:v>
                </c:pt>
                <c:pt idx="300">
                  <c:v>61133</c:v>
                </c:pt>
                <c:pt idx="301">
                  <c:v>61438</c:v>
                </c:pt>
                <c:pt idx="302">
                  <c:v>61612</c:v>
                </c:pt>
                <c:pt idx="303">
                  <c:v>61725</c:v>
                </c:pt>
                <c:pt idx="304">
                  <c:v>61824</c:v>
                </c:pt>
                <c:pt idx="305">
                  <c:v>61637</c:v>
                </c:pt>
                <c:pt idx="306">
                  <c:v>61984</c:v>
                </c:pt>
                <c:pt idx="307">
                  <c:v>61825</c:v>
                </c:pt>
                <c:pt idx="308">
                  <c:v>62220</c:v>
                </c:pt>
                <c:pt idx="309">
                  <c:v>62440</c:v>
                </c:pt>
                <c:pt idx="310">
                  <c:v>62620</c:v>
                </c:pt>
                <c:pt idx="311">
                  <c:v>62625</c:v>
                </c:pt>
                <c:pt idx="312">
                  <c:v>63542</c:v>
                </c:pt>
                <c:pt idx="313">
                  <c:v>62322</c:v>
                </c:pt>
                <c:pt idx="314">
                  <c:v>63417</c:v>
                </c:pt>
                <c:pt idx="315">
                  <c:v>63689</c:v>
                </c:pt>
                <c:pt idx="316">
                  <c:v>63678</c:v>
                </c:pt>
                <c:pt idx="317">
                  <c:v>64087</c:v>
                </c:pt>
                <c:pt idx="318">
                  <c:v>64700</c:v>
                </c:pt>
                <c:pt idx="319">
                  <c:v>64829</c:v>
                </c:pt>
                <c:pt idx="320">
                  <c:v>64250</c:v>
                </c:pt>
                <c:pt idx="321">
                  <c:v>64094</c:v>
                </c:pt>
                <c:pt idx="322">
                  <c:v>64286</c:v>
                </c:pt>
                <c:pt idx="323">
                  <c:v>64688</c:v>
                </c:pt>
                <c:pt idx="324">
                  <c:v>64016</c:v>
                </c:pt>
                <c:pt idx="325">
                  <c:v>64173</c:v>
                </c:pt>
                <c:pt idx="326">
                  <c:v>67491.5</c:v>
                </c:pt>
                <c:pt idx="327">
                  <c:v>67897</c:v>
                </c:pt>
                <c:pt idx="328">
                  <c:v>68195.5</c:v>
                </c:pt>
                <c:pt idx="329">
                  <c:v>68897</c:v>
                </c:pt>
                <c:pt idx="330">
                  <c:v>68931</c:v>
                </c:pt>
                <c:pt idx="331">
                  <c:v>69887</c:v>
                </c:pt>
                <c:pt idx="332">
                  <c:v>69533</c:v>
                </c:pt>
                <c:pt idx="333">
                  <c:v>69109</c:v>
                </c:pt>
                <c:pt idx="334">
                  <c:v>69946</c:v>
                </c:pt>
                <c:pt idx="335">
                  <c:v>69704</c:v>
                </c:pt>
                <c:pt idx="336">
                  <c:v>70898</c:v>
                </c:pt>
                <c:pt idx="337">
                  <c:v>71138</c:v>
                </c:pt>
                <c:pt idx="338">
                  <c:v>71566</c:v>
                </c:pt>
                <c:pt idx="339">
                  <c:v>72105</c:v>
                </c:pt>
                <c:pt idx="340">
                  <c:v>72713</c:v>
                </c:pt>
                <c:pt idx="341">
                  <c:v>73707</c:v>
                </c:pt>
                <c:pt idx="342">
                  <c:v>73162</c:v>
                </c:pt>
                <c:pt idx="343">
                  <c:v>74945</c:v>
                </c:pt>
                <c:pt idx="344">
                  <c:v>75106</c:v>
                </c:pt>
                <c:pt idx="345">
                  <c:v>75494</c:v>
                </c:pt>
                <c:pt idx="346">
                  <c:v>75718</c:v>
                </c:pt>
                <c:pt idx="347">
                  <c:v>76176</c:v>
                </c:pt>
                <c:pt idx="348">
                  <c:v>76736</c:v>
                </c:pt>
                <c:pt idx="349">
                  <c:v>76833</c:v>
                </c:pt>
                <c:pt idx="350">
                  <c:v>77639</c:v>
                </c:pt>
                <c:pt idx="351">
                  <c:v>77749</c:v>
                </c:pt>
                <c:pt idx="352">
                  <c:v>78595</c:v>
                </c:pt>
                <c:pt idx="353">
                  <c:v>79558</c:v>
                </c:pt>
                <c:pt idx="354">
                  <c:v>79013</c:v>
                </c:pt>
                <c:pt idx="355">
                  <c:v>79571</c:v>
                </c:pt>
                <c:pt idx="356">
                  <c:v>80001</c:v>
                </c:pt>
                <c:pt idx="357">
                  <c:v>80825</c:v>
                </c:pt>
                <c:pt idx="358">
                  <c:v>81086</c:v>
                </c:pt>
                <c:pt idx="359">
                  <c:v>80756</c:v>
                </c:pt>
                <c:pt idx="360">
                  <c:v>80632</c:v>
                </c:pt>
                <c:pt idx="361">
                  <c:v>81271</c:v>
                </c:pt>
                <c:pt idx="362">
                  <c:v>80761</c:v>
                </c:pt>
                <c:pt idx="363">
                  <c:v>80500</c:v>
                </c:pt>
                <c:pt idx="364">
                  <c:v>80658</c:v>
                </c:pt>
                <c:pt idx="365">
                  <c:v>80470</c:v>
                </c:pt>
                <c:pt idx="366">
                  <c:v>80666</c:v>
                </c:pt>
                <c:pt idx="367">
                  <c:v>81199</c:v>
                </c:pt>
                <c:pt idx="368">
                  <c:v>81235</c:v>
                </c:pt>
                <c:pt idx="369">
                  <c:v>81323</c:v>
                </c:pt>
                <c:pt idx="370">
                  <c:v>81530</c:v>
                </c:pt>
                <c:pt idx="371">
                  <c:v>81272</c:v>
                </c:pt>
                <c:pt idx="372">
                  <c:v>81086</c:v>
                </c:pt>
                <c:pt idx="373">
                  <c:v>81149</c:v>
                </c:pt>
                <c:pt idx="374">
                  <c:v>81569</c:v>
                </c:pt>
                <c:pt idx="375">
                  <c:v>82119</c:v>
                </c:pt>
                <c:pt idx="376">
                  <c:v>82078</c:v>
                </c:pt>
                <c:pt idx="377">
                  <c:v>82336</c:v>
                </c:pt>
                <c:pt idx="378">
                  <c:v>82951</c:v>
                </c:pt>
                <c:pt idx="379">
                  <c:v>82542</c:v>
                </c:pt>
                <c:pt idx="380">
                  <c:v>83321</c:v>
                </c:pt>
                <c:pt idx="381">
                  <c:v>83526</c:v>
                </c:pt>
                <c:pt idx="382">
                  <c:v>83322</c:v>
                </c:pt>
                <c:pt idx="383">
                  <c:v>84099</c:v>
                </c:pt>
              </c:numCache>
            </c:numRef>
          </c:val>
          <c:smooth val="0"/>
          <c:extLst>
            <c:ext xmlns:c16="http://schemas.microsoft.com/office/drawing/2014/chart" uri="{C3380CC4-5D6E-409C-BE32-E72D297353CC}">
              <c16:uniqueId val="{00000000-6A26-451E-A4D0-98F51180164D}"/>
            </c:ext>
          </c:extLst>
        </c:ser>
        <c:ser>
          <c:idx val="1"/>
          <c:order val="1"/>
          <c:tx>
            <c:strRef>
              <c:f>DeptStore_CS_Forecast_Output!$C$1</c:f>
              <c:strCache>
                <c:ptCount val="1"/>
                <c:pt idx="0">
                  <c:v>Forecast(department_store_sales)</c:v>
                </c:pt>
              </c:strCache>
            </c:strRef>
          </c:tx>
          <c:spPr>
            <a:ln w="25400" cap="rnd">
              <a:solidFill>
                <a:schemeClr val="accent2"/>
              </a:solidFill>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DeptStore_CS_Forecast_Output!$C$2:$C$409</c:f>
              <c:numCache>
                <c:formatCode>General</c:formatCode>
                <c:ptCount val="408"/>
                <c:pt idx="383">
                  <c:v>84099</c:v>
                </c:pt>
                <c:pt idx="384">
                  <c:v>84230.610821627779</c:v>
                </c:pt>
                <c:pt idx="385">
                  <c:v>84362.221643255572</c:v>
                </c:pt>
                <c:pt idx="386">
                  <c:v>84493.832464883351</c:v>
                </c:pt>
                <c:pt idx="387">
                  <c:v>84625.443286511145</c:v>
                </c:pt>
                <c:pt idx="388">
                  <c:v>84757.054108138924</c:v>
                </c:pt>
                <c:pt idx="389">
                  <c:v>84888.664929766703</c:v>
                </c:pt>
                <c:pt idx="390">
                  <c:v>85020.275751394496</c:v>
                </c:pt>
                <c:pt idx="391">
                  <c:v>85151.886573022275</c:v>
                </c:pt>
                <c:pt idx="392">
                  <c:v>85283.497394650069</c:v>
                </c:pt>
                <c:pt idx="393">
                  <c:v>85415.108216277848</c:v>
                </c:pt>
                <c:pt idx="394">
                  <c:v>85546.719037905626</c:v>
                </c:pt>
                <c:pt idx="395">
                  <c:v>85678.32985953342</c:v>
                </c:pt>
                <c:pt idx="396">
                  <c:v>85809.940681161199</c:v>
                </c:pt>
                <c:pt idx="397">
                  <c:v>85941.551502788992</c:v>
                </c:pt>
                <c:pt idx="398">
                  <c:v>86073.162324416771</c:v>
                </c:pt>
                <c:pt idx="399">
                  <c:v>86204.77314604455</c:v>
                </c:pt>
                <c:pt idx="400">
                  <c:v>86336.383967672344</c:v>
                </c:pt>
                <c:pt idx="401">
                  <c:v>86467.994789300123</c:v>
                </c:pt>
                <c:pt idx="402">
                  <c:v>86599.605610927916</c:v>
                </c:pt>
                <c:pt idx="403">
                  <c:v>86731.216432555695</c:v>
                </c:pt>
                <c:pt idx="404">
                  <c:v>86862.827254183474</c:v>
                </c:pt>
                <c:pt idx="405">
                  <c:v>86994.438075811267</c:v>
                </c:pt>
                <c:pt idx="406">
                  <c:v>87126.048897439046</c:v>
                </c:pt>
                <c:pt idx="407">
                  <c:v>87257.65971906684</c:v>
                </c:pt>
              </c:numCache>
            </c:numRef>
          </c:val>
          <c:smooth val="0"/>
          <c:extLst>
            <c:ext xmlns:c16="http://schemas.microsoft.com/office/drawing/2014/chart" uri="{C3380CC4-5D6E-409C-BE32-E72D297353CC}">
              <c16:uniqueId val="{00000001-6A26-451E-A4D0-98F51180164D}"/>
            </c:ext>
          </c:extLst>
        </c:ser>
        <c:ser>
          <c:idx val="2"/>
          <c:order val="2"/>
          <c:tx>
            <c:strRef>
              <c:f>DeptStore_CS_Forecast_Output!$D$1</c:f>
              <c:strCache>
                <c:ptCount val="1"/>
                <c:pt idx="0">
                  <c:v>Lower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DeptStore_CS_Forecast_Output!$D$2:$D$409</c:f>
              <c:numCache>
                <c:formatCode>General</c:formatCode>
                <c:ptCount val="408"/>
                <c:pt idx="383" formatCode="0.00">
                  <c:v>84099</c:v>
                </c:pt>
                <c:pt idx="384" formatCode="0.00">
                  <c:v>83063.777293269217</c:v>
                </c:pt>
                <c:pt idx="385" formatCode="0.00">
                  <c:v>82712.894711947505</c:v>
                </c:pt>
                <c:pt idx="386" formatCode="0.00">
                  <c:v>82473.490956811074</c:v>
                </c:pt>
                <c:pt idx="387" formatCode="0.00">
                  <c:v>82291.775646377326</c:v>
                </c:pt>
                <c:pt idx="388" formatCode="0.00">
                  <c:v>82146.890016469013</c:v>
                </c:pt>
                <c:pt idx="389" formatCode="0.00">
                  <c:v>82028.133803429067</c:v>
                </c:pt>
                <c:pt idx="390" formatCode="0.00">
                  <c:v>81929.150940663108</c:v>
                </c:pt>
                <c:pt idx="391" formatCode="0.00">
                  <c:v>81845.80095393103</c:v>
                </c:pt>
                <c:pt idx="392" formatCode="0.00">
                  <c:v>81775.208691667402</c:v>
                </c:pt>
                <c:pt idx="393" formatCode="0.00">
                  <c:v>81715.281487002299</c:v>
                </c:pt>
                <c:pt idx="394" formatCode="0.00">
                  <c:v>81664.440138429069</c:v>
                </c:pt>
                <c:pt idx="395" formatCode="0.00">
                  <c:v>81621.458253670862</c:v>
                </c:pt>
                <c:pt idx="396" formatCode="0.00">
                  <c:v>81585.36095424612</c:v>
                </c:pt>
                <c:pt idx="397" formatCode="0.00">
                  <c:v>81555.358152724963</c:v>
                </c:pt>
                <c:pt idx="398" formatCode="0.00">
                  <c:v>81530.798990786716</c:v>
                </c:pt>
                <c:pt idx="399" formatCode="0.00">
                  <c:v>81511.13977266039</c:v>
                </c:pt>
                <c:pt idx="400" formatCode="0.00">
                  <c:v>81495.920808607596</c:v>
                </c:pt>
                <c:pt idx="401" formatCode="0.00">
                  <c:v>81484.749317796581</c:v>
                </c:pt>
                <c:pt idx="402" formatCode="0.00">
                  <c:v>81477.286558805266</c:v>
                </c:pt>
                <c:pt idx="403" formatCode="0.00">
                  <c:v>81473.237976466451</c:v>
                </c:pt>
                <c:pt idx="404" formatCode="0.00">
                  <c:v>81472.345543692165</c:v>
                </c:pt>
                <c:pt idx="405" formatCode="0.00">
                  <c:v>81474.381728810127</c:v>
                </c:pt>
                <c:pt idx="406" formatCode="0.00">
                  <c:v>81479.14468570688</c:v>
                </c:pt>
                <c:pt idx="407" formatCode="0.00">
                  <c:v>81486.454376906928</c:v>
                </c:pt>
              </c:numCache>
            </c:numRef>
          </c:val>
          <c:smooth val="0"/>
          <c:extLst>
            <c:ext xmlns:c16="http://schemas.microsoft.com/office/drawing/2014/chart" uri="{C3380CC4-5D6E-409C-BE32-E72D297353CC}">
              <c16:uniqueId val="{00000002-6A26-451E-A4D0-98F51180164D}"/>
            </c:ext>
          </c:extLst>
        </c:ser>
        <c:ser>
          <c:idx val="3"/>
          <c:order val="3"/>
          <c:tx>
            <c:strRef>
              <c:f>DeptStore_CS_Forecast_Output!$E$1</c:f>
              <c:strCache>
                <c:ptCount val="1"/>
                <c:pt idx="0">
                  <c:v>Upper Confidence Bound</c:v>
                </c:pt>
              </c:strCache>
            </c:strRef>
          </c:tx>
          <c:spPr>
            <a:ln w="12700" cap="rnd">
              <a:solidFill>
                <a:srgbClr val="E97132"/>
              </a:solidFill>
              <a:prstDash val="solid"/>
              <a:round/>
            </a:ln>
            <a:effectLst/>
          </c:spPr>
          <c:marker>
            <c:symbol val="none"/>
          </c:marker>
          <c:cat>
            <c:strRef>
              <c:f>DeptStore_Sales_Forecasting!$G$34:$G$441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DeptStore_CS_Forecast_Output!$E$2:$E$409</c:f>
              <c:numCache>
                <c:formatCode>General</c:formatCode>
                <c:ptCount val="408"/>
                <c:pt idx="383" formatCode="0.00">
                  <c:v>84099</c:v>
                </c:pt>
                <c:pt idx="384" formatCode="0.00">
                  <c:v>85397.444349986341</c:v>
                </c:pt>
                <c:pt idx="385" formatCode="0.00">
                  <c:v>86011.54857456364</c:v>
                </c:pt>
                <c:pt idx="386" formatCode="0.00">
                  <c:v>86514.173972955628</c:v>
                </c:pt>
                <c:pt idx="387" formatCode="0.00">
                  <c:v>86959.110926644964</c:v>
                </c:pt>
                <c:pt idx="388" formatCode="0.00">
                  <c:v>87367.218199808834</c:v>
                </c:pt>
                <c:pt idx="389" formatCode="0.00">
                  <c:v>87749.196056104338</c:v>
                </c:pt>
                <c:pt idx="390" formatCode="0.00">
                  <c:v>88111.400562125884</c:v>
                </c:pt>
                <c:pt idx="391" formatCode="0.00">
                  <c:v>88457.972192113521</c:v>
                </c:pt>
                <c:pt idx="392" formatCode="0.00">
                  <c:v>88791.786097632736</c:v>
                </c:pt>
                <c:pt idx="393" formatCode="0.00">
                  <c:v>89114.934945553396</c:v>
                </c:pt>
                <c:pt idx="394" formatCode="0.00">
                  <c:v>89428.997937382184</c:v>
                </c:pt>
                <c:pt idx="395" formatCode="0.00">
                  <c:v>89735.201465395978</c:v>
                </c:pt>
                <c:pt idx="396" formatCode="0.00">
                  <c:v>90034.520408076278</c:v>
                </c:pt>
                <c:pt idx="397" formatCode="0.00">
                  <c:v>90327.744852853022</c:v>
                </c:pt>
                <c:pt idx="398" formatCode="0.00">
                  <c:v>90615.525658046827</c:v>
                </c:pt>
                <c:pt idx="399" formatCode="0.00">
                  <c:v>90898.40651942871</c:v>
                </c:pt>
                <c:pt idx="400" formatCode="0.00">
                  <c:v>91176.847126737091</c:v>
                </c:pt>
                <c:pt idx="401" formatCode="0.00">
                  <c:v>91451.240260803665</c:v>
                </c:pt>
                <c:pt idx="402" formatCode="0.00">
                  <c:v>91721.924663050566</c:v>
                </c:pt>
                <c:pt idx="403" formatCode="0.00">
                  <c:v>91989.194888644939</c:v>
                </c:pt>
                <c:pt idx="404" formatCode="0.00">
                  <c:v>92253.308964674783</c:v>
                </c:pt>
                <c:pt idx="405" formatCode="0.00">
                  <c:v>92514.494422812408</c:v>
                </c:pt>
                <c:pt idx="406" formatCode="0.00">
                  <c:v>92772.953109171212</c:v>
                </c:pt>
                <c:pt idx="407" formatCode="0.00">
                  <c:v>93028.865061226752</c:v>
                </c:pt>
              </c:numCache>
            </c:numRef>
          </c:val>
          <c:smooth val="0"/>
          <c:extLst>
            <c:ext xmlns:c16="http://schemas.microsoft.com/office/drawing/2014/chart" uri="{C3380CC4-5D6E-409C-BE32-E72D297353CC}">
              <c16:uniqueId val="{00000003-6A26-451E-A4D0-98F51180164D}"/>
            </c:ext>
          </c:extLst>
        </c:ser>
        <c:dLbls>
          <c:showLegendKey val="0"/>
          <c:showVal val="0"/>
          <c:showCatName val="0"/>
          <c:showSerName val="0"/>
          <c:showPercent val="0"/>
          <c:showBubbleSize val="0"/>
        </c:dLbls>
        <c:smooth val="0"/>
        <c:axId val="412540191"/>
        <c:axId val="412547391"/>
      </c:lineChart>
      <c:catAx>
        <c:axId val="41254019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7391"/>
        <c:crosses val="autoZero"/>
        <c:auto val="1"/>
        <c:lblAlgn val="ctr"/>
        <c:lblOffset val="100"/>
        <c:noMultiLvlLbl val="0"/>
      </c:catAx>
      <c:valAx>
        <c:axId val="412547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540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Food_Forecast_Output!$B$1</c:f>
              <c:strCache>
                <c:ptCount val="1"/>
                <c:pt idx="0">
                  <c:v>food_service_sales</c:v>
                </c:pt>
              </c:strCache>
            </c:strRef>
          </c:tx>
          <c:spPr>
            <a:ln w="28575" cap="rnd">
              <a:solidFill>
                <a:schemeClr val="accent1"/>
              </a:solidFill>
              <a:round/>
            </a:ln>
            <a:effectLst/>
          </c:spPr>
          <c:marker>
            <c:symbol val="none"/>
          </c:marker>
          <c:val>
            <c:numRef>
              <c:f>Food_Forecast_Output!$B$2:$B$409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5915</c:v>
                </c:pt>
                <c:pt idx="327">
                  <c:v>3297</c:v>
                </c:pt>
                <c:pt idx="328">
                  <c:v>4065</c:v>
                </c:pt>
                <c:pt idx="329">
                  <c:v>5731</c:v>
                </c:pt>
                <c:pt idx="330">
                  <c:v>6529</c:v>
                </c:pt>
                <c:pt idx="331">
                  <c:v>6644</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6532-46C8-B98D-36C747BF46EB}"/>
            </c:ext>
          </c:extLst>
        </c:ser>
        <c:ser>
          <c:idx val="1"/>
          <c:order val="1"/>
          <c:tx>
            <c:strRef>
              <c:f>Food_Forecast_Output!$C$1</c:f>
              <c:strCache>
                <c:ptCount val="1"/>
                <c:pt idx="0">
                  <c:v>Forecast(food_service_sales)</c:v>
                </c:pt>
              </c:strCache>
            </c:strRef>
          </c:tx>
          <c:spPr>
            <a:ln w="25400" cap="rnd">
              <a:solidFill>
                <a:schemeClr val="accent2"/>
              </a:solidFill>
              <a:round/>
            </a:ln>
            <a:effectLst/>
          </c:spPr>
          <c:marker>
            <c:symbol val="none"/>
          </c:marker>
          <c:cat>
            <c:numRef>
              <c:f>Food_Forecast_Output!$A$2:$A$409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Food_Forecast_Output!$C$2:$C$409</c:f>
              <c:numCache>
                <c:formatCode>General</c:formatCode>
                <c:ptCount val="408"/>
                <c:pt idx="383">
                  <c:v>7524</c:v>
                </c:pt>
                <c:pt idx="384">
                  <c:v>7528.5854174790611</c:v>
                </c:pt>
                <c:pt idx="385">
                  <c:v>7533.1708349581231</c:v>
                </c:pt>
                <c:pt idx="386">
                  <c:v>7537.7562524371842</c:v>
                </c:pt>
                <c:pt idx="387">
                  <c:v>7542.3416699162453</c:v>
                </c:pt>
                <c:pt idx="388">
                  <c:v>7546.9270873953074</c:v>
                </c:pt>
                <c:pt idx="389">
                  <c:v>7551.5125048743685</c:v>
                </c:pt>
                <c:pt idx="390">
                  <c:v>7556.0979223534296</c:v>
                </c:pt>
                <c:pt idx="391">
                  <c:v>7560.6833398324916</c:v>
                </c:pt>
                <c:pt idx="392">
                  <c:v>7565.2687573115527</c:v>
                </c:pt>
                <c:pt idx="393">
                  <c:v>7569.8541747906138</c:v>
                </c:pt>
                <c:pt idx="394">
                  <c:v>7574.4395922696758</c:v>
                </c:pt>
                <c:pt idx="395">
                  <c:v>7579.0250097487369</c:v>
                </c:pt>
                <c:pt idx="396">
                  <c:v>7583.610427227798</c:v>
                </c:pt>
                <c:pt idx="397">
                  <c:v>7588.19584470686</c:v>
                </c:pt>
                <c:pt idx="398">
                  <c:v>7592.7812621859212</c:v>
                </c:pt>
                <c:pt idx="399">
                  <c:v>7597.3666796649823</c:v>
                </c:pt>
                <c:pt idx="400">
                  <c:v>7601.9520971440443</c:v>
                </c:pt>
                <c:pt idx="401">
                  <c:v>7606.5375146231054</c:v>
                </c:pt>
                <c:pt idx="402">
                  <c:v>7611.1229321021665</c:v>
                </c:pt>
                <c:pt idx="403">
                  <c:v>7615.7083495812285</c:v>
                </c:pt>
                <c:pt idx="404">
                  <c:v>7620.2937670602896</c:v>
                </c:pt>
                <c:pt idx="405">
                  <c:v>7624.8791845393507</c:v>
                </c:pt>
                <c:pt idx="406">
                  <c:v>7629.4646020184127</c:v>
                </c:pt>
                <c:pt idx="407">
                  <c:v>7634.0500194974738</c:v>
                </c:pt>
              </c:numCache>
            </c:numRef>
          </c:val>
          <c:smooth val="0"/>
          <c:extLst>
            <c:ext xmlns:c16="http://schemas.microsoft.com/office/drawing/2014/chart" uri="{C3380CC4-5D6E-409C-BE32-E72D297353CC}">
              <c16:uniqueId val="{00000001-6532-46C8-B98D-36C747BF46EB}"/>
            </c:ext>
          </c:extLst>
        </c:ser>
        <c:ser>
          <c:idx val="2"/>
          <c:order val="2"/>
          <c:tx>
            <c:strRef>
              <c:f>Food_Forecast_Output!$D$1</c:f>
              <c:strCache>
                <c:ptCount val="1"/>
                <c:pt idx="0">
                  <c:v>Lower Confidence Bound</c:v>
                </c:pt>
              </c:strCache>
            </c:strRef>
          </c:tx>
          <c:spPr>
            <a:ln w="12700" cap="rnd">
              <a:solidFill>
                <a:srgbClr val="E97132"/>
              </a:solidFill>
              <a:prstDash val="solid"/>
              <a:round/>
            </a:ln>
            <a:effectLst/>
          </c:spPr>
          <c:marker>
            <c:symbol val="none"/>
          </c:marker>
          <c:cat>
            <c:numRef>
              <c:f>Food_Forecast_Output!$A$2:$A$409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Food_Forecast_Output!$D$2:$D$409</c:f>
              <c:numCache>
                <c:formatCode>General</c:formatCode>
                <c:ptCount val="408"/>
                <c:pt idx="383" formatCode="0.00">
                  <c:v>7524</c:v>
                </c:pt>
                <c:pt idx="384" formatCode="0.00">
                  <c:v>6985.7859170411821</c:v>
                </c:pt>
                <c:pt idx="385" formatCode="0.00">
                  <c:v>6765.9201409948209</c:v>
                </c:pt>
                <c:pt idx="386" formatCode="0.00">
                  <c:v>6597.9132202968276</c:v>
                </c:pt>
                <c:pt idx="387" formatCode="0.00">
                  <c:v>6456.7423976407708</c:v>
                </c:pt>
                <c:pt idx="388" formatCode="0.00">
                  <c:v>6332.7043807403279</c:v>
                </c:pt>
                <c:pt idx="389" formatCode="0.00">
                  <c:v>6220.8215120064197</c:v>
                </c:pt>
                <c:pt idx="390" formatCode="0.00">
                  <c:v>6118.1370116685575</c:v>
                </c:pt>
                <c:pt idx="391" formatCode="0.00">
                  <c:v>6022.7247717649134</c:v>
                </c:pt>
                <c:pt idx="392" formatCode="0.00">
                  <c:v>5933.2473000178961</c:v>
                </c:pt>
                <c:pt idx="393" formatCode="0.00">
                  <c:v>5848.7311083472041</c:v>
                </c:pt>
                <c:pt idx="394" formatCode="0.00">
                  <c:v>5768.4415677178667</c:v>
                </c:pt>
                <c:pt idx="395" formatCode="0.00">
                  <c:v>5691.8081724844233</c:v>
                </c:pt>
                <c:pt idx="396" formatCode="0.00">
                  <c:v>5618.3774187494619</c:v>
                </c:pt>
                <c:pt idx="397" formatCode="0.00">
                  <c:v>5547.7817655983317</c:v>
                </c:pt>
                <c:pt idx="398" formatCode="0.00">
                  <c:v>5479.7184401309314</c:v>
                </c:pt>
                <c:pt idx="399" formatCode="0.00">
                  <c:v>5413.9345204130677</c:v>
                </c:pt>
                <c:pt idx="400" formatCode="0.00">
                  <c:v>5350.2161632920415</c:v>
                </c:pt>
                <c:pt idx="401" formatCode="0.00">
                  <c:v>5288.3806509816022</c:v>
                </c:pt>
                <c:pt idx="402" formatCode="0.00">
                  <c:v>5228.2704042982232</c:v>
                </c:pt>
                <c:pt idx="403" formatCode="0.00">
                  <c:v>5169.7483990703349</c:v>
                </c:pt>
                <c:pt idx="404" formatCode="0.00">
                  <c:v>5112.6946036301306</c:v>
                </c:pt>
                <c:pt idx="405" formatCode="0.00">
                  <c:v>5057.0031724777518</c:v>
                </c:pt>
                <c:pt idx="406" formatCode="0.00">
                  <c:v>5002.5802087831325</c:v>
                </c:pt>
                <c:pt idx="407" formatCode="0.00">
                  <c:v>4949.3419608804215</c:v>
                </c:pt>
              </c:numCache>
            </c:numRef>
          </c:val>
          <c:smooth val="0"/>
          <c:extLst>
            <c:ext xmlns:c16="http://schemas.microsoft.com/office/drawing/2014/chart" uri="{C3380CC4-5D6E-409C-BE32-E72D297353CC}">
              <c16:uniqueId val="{00000002-6532-46C8-B98D-36C747BF46EB}"/>
            </c:ext>
          </c:extLst>
        </c:ser>
        <c:ser>
          <c:idx val="3"/>
          <c:order val="3"/>
          <c:tx>
            <c:strRef>
              <c:f>Food_Forecast_Output!$E$1</c:f>
              <c:strCache>
                <c:ptCount val="1"/>
                <c:pt idx="0">
                  <c:v>Upper Confidence Bound</c:v>
                </c:pt>
              </c:strCache>
            </c:strRef>
          </c:tx>
          <c:spPr>
            <a:ln w="12700" cap="rnd">
              <a:solidFill>
                <a:srgbClr val="E97132"/>
              </a:solidFill>
              <a:prstDash val="solid"/>
              <a:round/>
            </a:ln>
            <a:effectLst/>
          </c:spPr>
          <c:marker>
            <c:symbol val="none"/>
          </c:marker>
          <c:cat>
            <c:numRef>
              <c:f>Food_Forecast_Output!$A$2:$A$409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Food_Forecast_Output!$E$2:$E$409</c:f>
              <c:numCache>
                <c:formatCode>General</c:formatCode>
                <c:ptCount val="408"/>
                <c:pt idx="383" formatCode="0.00">
                  <c:v>7524</c:v>
                </c:pt>
                <c:pt idx="384" formatCode="0.00">
                  <c:v>8071.3849179169401</c:v>
                </c:pt>
                <c:pt idx="385" formatCode="0.00">
                  <c:v>8300.4215289214244</c:v>
                </c:pt>
                <c:pt idx="386" formatCode="0.00">
                  <c:v>8477.5992845775399</c:v>
                </c:pt>
                <c:pt idx="387" formatCode="0.00">
                  <c:v>8627.9409421917189</c:v>
                </c:pt>
                <c:pt idx="388" formatCode="0.00">
                  <c:v>8761.1497940502868</c:v>
                </c:pt>
                <c:pt idx="389" formatCode="0.00">
                  <c:v>8882.2034977423173</c:v>
                </c:pt>
                <c:pt idx="390" formatCode="0.00">
                  <c:v>8994.0588330383016</c:v>
                </c:pt>
                <c:pt idx="391" formatCode="0.00">
                  <c:v>9098.6419079000698</c:v>
                </c:pt>
                <c:pt idx="392" formatCode="0.00">
                  <c:v>9197.2902146052093</c:v>
                </c:pt>
                <c:pt idx="393" formatCode="0.00">
                  <c:v>9290.9772412340226</c:v>
                </c:pt>
                <c:pt idx="394" formatCode="0.00">
                  <c:v>9380.4376168214858</c:v>
                </c:pt>
                <c:pt idx="395" formatCode="0.00">
                  <c:v>9466.2418470130506</c:v>
                </c:pt>
                <c:pt idx="396" formatCode="0.00">
                  <c:v>9548.8434357061342</c:v>
                </c:pt>
                <c:pt idx="397" formatCode="0.00">
                  <c:v>9628.6099238153893</c:v>
                </c:pt>
                <c:pt idx="398" formatCode="0.00">
                  <c:v>9705.8440842409109</c:v>
                </c:pt>
                <c:pt idx="399" formatCode="0.00">
                  <c:v>9780.7988389168968</c:v>
                </c:pt>
                <c:pt idx="400" formatCode="0.00">
                  <c:v>9853.688030996047</c:v>
                </c:pt>
                <c:pt idx="401" formatCode="0.00">
                  <c:v>9924.6943782646085</c:v>
                </c:pt>
                <c:pt idx="402" formatCode="0.00">
                  <c:v>9993.9754599061089</c:v>
                </c:pt>
                <c:pt idx="403" formatCode="0.00">
                  <c:v>10061.668300092122</c:v>
                </c:pt>
                <c:pt idx="404" formatCode="0.00">
                  <c:v>10127.892930490449</c:v>
                </c:pt>
                <c:pt idx="405" formatCode="0.00">
                  <c:v>10192.755196600949</c:v>
                </c:pt>
                <c:pt idx="406" formatCode="0.00">
                  <c:v>10256.348995253693</c:v>
                </c:pt>
                <c:pt idx="407" formatCode="0.00">
                  <c:v>10318.758078114526</c:v>
                </c:pt>
              </c:numCache>
            </c:numRef>
          </c:val>
          <c:smooth val="0"/>
          <c:extLst>
            <c:ext xmlns:c16="http://schemas.microsoft.com/office/drawing/2014/chart" uri="{C3380CC4-5D6E-409C-BE32-E72D297353CC}">
              <c16:uniqueId val="{00000003-6532-46C8-B98D-36C747BF46EB}"/>
            </c:ext>
          </c:extLst>
        </c:ser>
        <c:dLbls>
          <c:showLegendKey val="0"/>
          <c:showVal val="0"/>
          <c:showCatName val="0"/>
          <c:showSerName val="0"/>
          <c:showPercent val="0"/>
          <c:showBubbleSize val="0"/>
        </c:dLbls>
        <c:smooth val="0"/>
        <c:axId val="1534072847"/>
        <c:axId val="1534071407"/>
      </c:lineChart>
      <c:catAx>
        <c:axId val="153407284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1407"/>
        <c:crosses val="autoZero"/>
        <c:auto val="1"/>
        <c:lblAlgn val="ctr"/>
        <c:lblOffset val="100"/>
        <c:noMultiLvlLbl val="0"/>
      </c:catAx>
      <c:valAx>
        <c:axId val="15340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Food_CS_Forecast_Output!$B$1</c:f>
              <c:strCache>
                <c:ptCount val="1"/>
                <c:pt idx="0">
                  <c:v>food_service_sales</c:v>
                </c:pt>
              </c:strCache>
            </c:strRef>
          </c:tx>
          <c:spPr>
            <a:ln w="28575" cap="rnd">
              <a:solidFill>
                <a:schemeClr val="accent1"/>
              </a:solidFill>
              <a:round/>
            </a:ln>
            <a:effectLst/>
          </c:spPr>
          <c:marker>
            <c:symbol val="none"/>
          </c:marker>
          <c:val>
            <c:numRef>
              <c:f>Food_CS_Forecast_Output!$B$2:$B$409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7803.5</c:v>
                </c:pt>
                <c:pt idx="327">
                  <c:v>7722.5</c:v>
                </c:pt>
                <c:pt idx="328">
                  <c:v>7728.5</c:v>
                </c:pt>
                <c:pt idx="329">
                  <c:v>7882.5</c:v>
                </c:pt>
                <c:pt idx="330">
                  <c:v>7793</c:v>
                </c:pt>
                <c:pt idx="331">
                  <c:v>7638.5</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D28A-47BF-8513-45165F3BA355}"/>
            </c:ext>
          </c:extLst>
        </c:ser>
        <c:ser>
          <c:idx val="1"/>
          <c:order val="1"/>
          <c:tx>
            <c:strRef>
              <c:f>Food_CS_Forecast_Output!$C$1</c:f>
              <c:strCache>
                <c:ptCount val="1"/>
                <c:pt idx="0">
                  <c:v>Forecast(food_service_sales)</c:v>
                </c:pt>
              </c:strCache>
            </c:strRef>
          </c:tx>
          <c:spPr>
            <a:ln w="25400" cap="rnd">
              <a:solidFill>
                <a:schemeClr val="accent2"/>
              </a:solidFill>
              <a:round/>
            </a:ln>
            <a:effectLst/>
          </c:spPr>
          <c:marker>
            <c:symbol val="none"/>
          </c:marker>
          <c:cat>
            <c:numRef>
              <c:f>Food_CS_Forecast_Output!$A$2:$A$409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Food_CS_Forecast_Output!$C$2:$C$409</c:f>
              <c:numCache>
                <c:formatCode>General</c:formatCode>
                <c:ptCount val="408"/>
                <c:pt idx="383">
                  <c:v>7524</c:v>
                </c:pt>
                <c:pt idx="384">
                  <c:v>7529.0015093058055</c:v>
                </c:pt>
                <c:pt idx="385">
                  <c:v>7534.0030186116101</c:v>
                </c:pt>
                <c:pt idx="386">
                  <c:v>7539.0045279174155</c:v>
                </c:pt>
                <c:pt idx="387">
                  <c:v>7544.006037223221</c:v>
                </c:pt>
                <c:pt idx="388">
                  <c:v>7549.0075465290256</c:v>
                </c:pt>
                <c:pt idx="389">
                  <c:v>7554.0090558348311</c:v>
                </c:pt>
                <c:pt idx="390">
                  <c:v>7559.0105651406366</c:v>
                </c:pt>
                <c:pt idx="391">
                  <c:v>7564.0120744464411</c:v>
                </c:pt>
                <c:pt idx="392">
                  <c:v>7569.0135837522466</c:v>
                </c:pt>
                <c:pt idx="393">
                  <c:v>7574.0150930580512</c:v>
                </c:pt>
                <c:pt idx="394">
                  <c:v>7579.0166023638567</c:v>
                </c:pt>
                <c:pt idx="395">
                  <c:v>7584.0181116696622</c:v>
                </c:pt>
                <c:pt idx="396">
                  <c:v>7589.0196209754668</c:v>
                </c:pt>
                <c:pt idx="397">
                  <c:v>7594.0211302812722</c:v>
                </c:pt>
                <c:pt idx="398">
                  <c:v>7599.0226395870777</c:v>
                </c:pt>
                <c:pt idx="399">
                  <c:v>7604.0241488928823</c:v>
                </c:pt>
                <c:pt idx="400">
                  <c:v>7609.0256581986878</c:v>
                </c:pt>
                <c:pt idx="401">
                  <c:v>7614.0271675044933</c:v>
                </c:pt>
                <c:pt idx="402">
                  <c:v>7619.0286768102978</c:v>
                </c:pt>
                <c:pt idx="403">
                  <c:v>7624.0301861161033</c:v>
                </c:pt>
                <c:pt idx="404">
                  <c:v>7629.0316954219088</c:v>
                </c:pt>
                <c:pt idx="405">
                  <c:v>7634.0332047277134</c:v>
                </c:pt>
                <c:pt idx="406">
                  <c:v>7639.0347140335189</c:v>
                </c:pt>
                <c:pt idx="407">
                  <c:v>7644.0362233393234</c:v>
                </c:pt>
              </c:numCache>
            </c:numRef>
          </c:val>
          <c:smooth val="0"/>
          <c:extLst>
            <c:ext xmlns:c16="http://schemas.microsoft.com/office/drawing/2014/chart" uri="{C3380CC4-5D6E-409C-BE32-E72D297353CC}">
              <c16:uniqueId val="{00000001-D28A-47BF-8513-45165F3BA355}"/>
            </c:ext>
          </c:extLst>
        </c:ser>
        <c:ser>
          <c:idx val="2"/>
          <c:order val="2"/>
          <c:tx>
            <c:strRef>
              <c:f>Food_CS_Forecast_Output!$D$1</c:f>
              <c:strCache>
                <c:ptCount val="1"/>
                <c:pt idx="0">
                  <c:v>Lower Confidence Bound</c:v>
                </c:pt>
              </c:strCache>
            </c:strRef>
          </c:tx>
          <c:spPr>
            <a:ln w="12700" cap="rnd">
              <a:solidFill>
                <a:srgbClr val="E97132"/>
              </a:solidFill>
              <a:prstDash val="solid"/>
              <a:round/>
            </a:ln>
            <a:effectLst/>
          </c:spPr>
          <c:marker>
            <c:symbol val="none"/>
          </c:marker>
          <c:cat>
            <c:numRef>
              <c:f>Food_CS_Forecast_Output!$A$2:$A$409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Food_CS_Forecast_Output!$D$2:$D$409</c:f>
              <c:numCache>
                <c:formatCode>General</c:formatCode>
                <c:ptCount val="408"/>
                <c:pt idx="383" formatCode="0.00">
                  <c:v>7524</c:v>
                </c:pt>
                <c:pt idx="384" formatCode="0.00">
                  <c:v>7141.981249158971</c:v>
                </c:pt>
                <c:pt idx="385" formatCode="0.00">
                  <c:v>6986.9473139988168</c:v>
                </c:pt>
                <c:pt idx="386" formatCode="0.00">
                  <c:v>6868.8891455290359</c:v>
                </c:pt>
                <c:pt idx="387" formatCode="0.00">
                  <c:v>6769.9653234194466</c:v>
                </c:pt>
                <c:pt idx="388" formatCode="0.00">
                  <c:v>6683.2573248970793</c:v>
                </c:pt>
                <c:pt idx="389" formatCode="0.00">
                  <c:v>6605.2160414356904</c:v>
                </c:pt>
                <c:pt idx="390" formatCode="0.00">
                  <c:v>6533.7332660913726</c:v>
                </c:pt>
                <c:pt idx="391" formatCode="0.00">
                  <c:v>6467.4356689258038</c:v>
                </c:pt>
                <c:pt idx="392" formatCode="0.00">
                  <c:v>6405.3696075557473</c:v>
                </c:pt>
                <c:pt idx="393" formatCode="0.00">
                  <c:v>6346.8409774181291</c:v>
                </c:pt>
                <c:pt idx="394" formatCode="0.00">
                  <c:v>6291.3259823045937</c:v>
                </c:pt>
                <c:pt idx="395" formatCode="0.00">
                  <c:v>6238.4178472583817</c:v>
                </c:pt>
                <c:pt idx="396" formatCode="0.00">
                  <c:v>6187.7932204779272</c:v>
                </c:pt>
                <c:pt idx="397" formatCode="0.00">
                  <c:v>6139.1900424361174</c:v>
                </c:pt>
                <c:pt idx="398" formatCode="0.00">
                  <c:v>6092.3924337033131</c:v>
                </c:pt>
                <c:pt idx="399" formatCode="0.00">
                  <c:v>6047.2200589757977</c:v>
                </c:pt>
                <c:pt idx="400" formatCode="0.00">
                  <c:v>6003.5204464246162</c:v>
                </c:pt>
                <c:pt idx="401" formatCode="0.00">
                  <c:v>5961.1633168488652</c:v>
                </c:pt>
                <c:pt idx="402" formatCode="0.00">
                  <c:v>5920.0363150666499</c:v>
                </c:pt>
                <c:pt idx="403" formatCode="0.00">
                  <c:v>5880.0417417792742</c:v>
                </c:pt>
                <c:pt idx="404" formatCode="0.00">
                  <c:v>5841.0940134752154</c:v>
                </c:pt>
                <c:pt idx="405" formatCode="0.00">
                  <c:v>5803.11766149089</c:v>
                </c:pt>
                <c:pt idx="406" formatCode="0.00">
                  <c:v>5766.0457366570936</c:v>
                </c:pt>
                <c:pt idx="407" formatCode="0.00">
                  <c:v>5729.818523385512</c:v>
                </c:pt>
              </c:numCache>
            </c:numRef>
          </c:val>
          <c:smooth val="0"/>
          <c:extLst>
            <c:ext xmlns:c16="http://schemas.microsoft.com/office/drawing/2014/chart" uri="{C3380CC4-5D6E-409C-BE32-E72D297353CC}">
              <c16:uniqueId val="{00000002-D28A-47BF-8513-45165F3BA355}"/>
            </c:ext>
          </c:extLst>
        </c:ser>
        <c:ser>
          <c:idx val="3"/>
          <c:order val="3"/>
          <c:tx>
            <c:strRef>
              <c:f>Food_CS_Forecast_Output!$E$1</c:f>
              <c:strCache>
                <c:ptCount val="1"/>
                <c:pt idx="0">
                  <c:v>Upper Confidence Bound</c:v>
                </c:pt>
              </c:strCache>
            </c:strRef>
          </c:tx>
          <c:spPr>
            <a:ln w="12700" cap="rnd">
              <a:solidFill>
                <a:srgbClr val="E97132"/>
              </a:solidFill>
              <a:prstDash val="solid"/>
              <a:round/>
            </a:ln>
            <a:effectLst/>
          </c:spPr>
          <c:marker>
            <c:symbol val="none"/>
          </c:marker>
          <c:cat>
            <c:numRef>
              <c:f>Food_CS_Forecast_Output!$A$2:$A$409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Food_CS_Forecast_Output!$E$2:$E$409</c:f>
              <c:numCache>
                <c:formatCode>General</c:formatCode>
                <c:ptCount val="408"/>
                <c:pt idx="383" formatCode="0.00">
                  <c:v>7524</c:v>
                </c:pt>
                <c:pt idx="384" formatCode="0.00">
                  <c:v>7916.02176945264</c:v>
                </c:pt>
                <c:pt idx="385" formatCode="0.00">
                  <c:v>8081.0587232244034</c:v>
                </c:pt>
                <c:pt idx="386" formatCode="0.00">
                  <c:v>8209.1199103057952</c:v>
                </c:pt>
                <c:pt idx="387" formatCode="0.00">
                  <c:v>8318.0467510269955</c:v>
                </c:pt>
                <c:pt idx="388" formatCode="0.00">
                  <c:v>8414.7577681609728</c:v>
                </c:pt>
                <c:pt idx="389" formatCode="0.00">
                  <c:v>8502.8020702339727</c:v>
                </c:pt>
                <c:pt idx="390" formatCode="0.00">
                  <c:v>8584.2878641899006</c:v>
                </c:pt>
                <c:pt idx="391" formatCode="0.00">
                  <c:v>8660.5884799670785</c:v>
                </c:pt>
                <c:pt idx="392" formatCode="0.00">
                  <c:v>8732.657559948746</c:v>
                </c:pt>
                <c:pt idx="393" formatCode="0.00">
                  <c:v>8801.1892086979733</c:v>
                </c:pt>
                <c:pt idx="394" formatCode="0.00">
                  <c:v>8866.7072224231197</c:v>
                </c:pt>
                <c:pt idx="395" formatCode="0.00">
                  <c:v>8929.6183760809436</c:v>
                </c:pt>
                <c:pt idx="396" formatCode="0.00">
                  <c:v>8990.2460214730054</c:v>
                </c:pt>
                <c:pt idx="397" formatCode="0.00">
                  <c:v>9048.852218126427</c:v>
                </c:pt>
                <c:pt idx="398" formatCode="0.00">
                  <c:v>9105.6528454708423</c:v>
                </c:pt>
                <c:pt idx="399" formatCode="0.00">
                  <c:v>9160.8282388099669</c:v>
                </c:pt>
                <c:pt idx="400" formatCode="0.00">
                  <c:v>9214.5308699727593</c:v>
                </c:pt>
                <c:pt idx="401" formatCode="0.00">
                  <c:v>9266.8910181601223</c:v>
                </c:pt>
                <c:pt idx="402" formatCode="0.00">
                  <c:v>9318.0210385539467</c:v>
                </c:pt>
                <c:pt idx="403" formatCode="0.00">
                  <c:v>9368.0186304529325</c:v>
                </c:pt>
                <c:pt idx="404" formatCode="0.00">
                  <c:v>9416.9693773686013</c:v>
                </c:pt>
                <c:pt idx="405" formatCode="0.00">
                  <c:v>9464.9487479645377</c:v>
                </c:pt>
                <c:pt idx="406" formatCode="0.00">
                  <c:v>9512.0236914099441</c:v>
                </c:pt>
                <c:pt idx="407" formatCode="0.00">
                  <c:v>9558.2539232931358</c:v>
                </c:pt>
              </c:numCache>
            </c:numRef>
          </c:val>
          <c:smooth val="0"/>
          <c:extLst>
            <c:ext xmlns:c16="http://schemas.microsoft.com/office/drawing/2014/chart" uri="{C3380CC4-5D6E-409C-BE32-E72D297353CC}">
              <c16:uniqueId val="{00000003-D28A-47BF-8513-45165F3BA355}"/>
            </c:ext>
          </c:extLst>
        </c:ser>
        <c:dLbls>
          <c:showLegendKey val="0"/>
          <c:showVal val="0"/>
          <c:showCatName val="0"/>
          <c:showSerName val="0"/>
          <c:showPercent val="0"/>
          <c:showBubbleSize val="0"/>
        </c:dLbls>
        <c:smooth val="0"/>
        <c:axId val="839943567"/>
        <c:axId val="839936367"/>
      </c:lineChart>
      <c:catAx>
        <c:axId val="839943567"/>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36367"/>
        <c:crosses val="autoZero"/>
        <c:auto val="1"/>
        <c:lblAlgn val="ctr"/>
        <c:lblOffset val="100"/>
        <c:noMultiLvlLbl val="0"/>
      </c:catAx>
      <c:valAx>
        <c:axId val="83993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4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Food_Forecast_Output!$B$1</c:f>
              <c:strCache>
                <c:ptCount val="1"/>
                <c:pt idx="0">
                  <c:v>food_service_sales</c:v>
                </c:pt>
              </c:strCache>
            </c:strRef>
          </c:tx>
          <c:spPr>
            <a:ln w="28575" cap="rnd">
              <a:solidFill>
                <a:schemeClr val="accent1"/>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5915</c:v>
                </c:pt>
                <c:pt idx="327">
                  <c:v>3297</c:v>
                </c:pt>
                <c:pt idx="328">
                  <c:v>4065</c:v>
                </c:pt>
                <c:pt idx="329">
                  <c:v>5731</c:v>
                </c:pt>
                <c:pt idx="330">
                  <c:v>6529</c:v>
                </c:pt>
                <c:pt idx="331">
                  <c:v>6644</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AA1D-496D-A9F5-7F71A91395A7}"/>
            </c:ext>
          </c:extLst>
        </c:ser>
        <c:ser>
          <c:idx val="1"/>
          <c:order val="1"/>
          <c:tx>
            <c:strRef>
              <c:f>Food_Forecast_Output!$C$1</c:f>
              <c:strCache>
                <c:ptCount val="1"/>
                <c:pt idx="0">
                  <c:v>Forecast(food_service_sales)</c:v>
                </c:pt>
              </c:strCache>
            </c:strRef>
          </c:tx>
          <c:spPr>
            <a:ln w="25400" cap="rnd">
              <a:solidFill>
                <a:schemeClr val="accent2"/>
              </a:solidFill>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Food_Forecast_Output!$C$2:$C$409</c:f>
              <c:numCache>
                <c:formatCode>General</c:formatCode>
                <c:ptCount val="408"/>
                <c:pt idx="383">
                  <c:v>7524</c:v>
                </c:pt>
                <c:pt idx="384">
                  <c:v>7528.5854174790611</c:v>
                </c:pt>
                <c:pt idx="385">
                  <c:v>7533.1708349581231</c:v>
                </c:pt>
                <c:pt idx="386">
                  <c:v>7537.7562524371842</c:v>
                </c:pt>
                <c:pt idx="387">
                  <c:v>7542.3416699162453</c:v>
                </c:pt>
                <c:pt idx="388">
                  <c:v>7546.9270873953074</c:v>
                </c:pt>
                <c:pt idx="389">
                  <c:v>7551.5125048743685</c:v>
                </c:pt>
                <c:pt idx="390">
                  <c:v>7556.0979223534296</c:v>
                </c:pt>
                <c:pt idx="391">
                  <c:v>7560.6833398324916</c:v>
                </c:pt>
                <c:pt idx="392">
                  <c:v>7565.2687573115527</c:v>
                </c:pt>
                <c:pt idx="393">
                  <c:v>7569.8541747906138</c:v>
                </c:pt>
                <c:pt idx="394">
                  <c:v>7574.4395922696758</c:v>
                </c:pt>
                <c:pt idx="395">
                  <c:v>7579.0250097487369</c:v>
                </c:pt>
                <c:pt idx="396">
                  <c:v>7583.610427227798</c:v>
                </c:pt>
                <c:pt idx="397">
                  <c:v>7588.19584470686</c:v>
                </c:pt>
                <c:pt idx="398">
                  <c:v>7592.7812621859212</c:v>
                </c:pt>
                <c:pt idx="399">
                  <c:v>7597.3666796649823</c:v>
                </c:pt>
                <c:pt idx="400">
                  <c:v>7601.9520971440443</c:v>
                </c:pt>
                <c:pt idx="401">
                  <c:v>7606.5375146231054</c:v>
                </c:pt>
                <c:pt idx="402">
                  <c:v>7611.1229321021665</c:v>
                </c:pt>
                <c:pt idx="403">
                  <c:v>7615.7083495812285</c:v>
                </c:pt>
                <c:pt idx="404">
                  <c:v>7620.2937670602896</c:v>
                </c:pt>
                <c:pt idx="405">
                  <c:v>7624.8791845393507</c:v>
                </c:pt>
                <c:pt idx="406">
                  <c:v>7629.4646020184127</c:v>
                </c:pt>
                <c:pt idx="407">
                  <c:v>7634.0500194974738</c:v>
                </c:pt>
              </c:numCache>
            </c:numRef>
          </c:val>
          <c:smooth val="0"/>
          <c:extLst>
            <c:ext xmlns:c16="http://schemas.microsoft.com/office/drawing/2014/chart" uri="{C3380CC4-5D6E-409C-BE32-E72D297353CC}">
              <c16:uniqueId val="{00000001-AA1D-496D-A9F5-7F71A91395A7}"/>
            </c:ext>
          </c:extLst>
        </c:ser>
        <c:ser>
          <c:idx val="2"/>
          <c:order val="2"/>
          <c:tx>
            <c:strRef>
              <c:f>Food_Forecast_Output!$D$1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Food_Forecast_Output!$D$2:$D$409</c:f>
              <c:numCache>
                <c:formatCode>General</c:formatCode>
                <c:ptCount val="408"/>
                <c:pt idx="383" formatCode="0.00">
                  <c:v>7524</c:v>
                </c:pt>
                <c:pt idx="384" formatCode="0.00">
                  <c:v>6985.7859170411821</c:v>
                </c:pt>
                <c:pt idx="385" formatCode="0.00">
                  <c:v>6765.9201409948209</c:v>
                </c:pt>
                <c:pt idx="386" formatCode="0.00">
                  <c:v>6597.9132202968276</c:v>
                </c:pt>
                <c:pt idx="387" formatCode="0.00">
                  <c:v>6456.7423976407708</c:v>
                </c:pt>
                <c:pt idx="388" formatCode="0.00">
                  <c:v>6332.7043807403279</c:v>
                </c:pt>
                <c:pt idx="389" formatCode="0.00">
                  <c:v>6220.8215120064197</c:v>
                </c:pt>
                <c:pt idx="390" formatCode="0.00">
                  <c:v>6118.1370116685575</c:v>
                </c:pt>
                <c:pt idx="391" formatCode="0.00">
                  <c:v>6022.7247717649134</c:v>
                </c:pt>
                <c:pt idx="392" formatCode="0.00">
                  <c:v>5933.2473000178961</c:v>
                </c:pt>
                <c:pt idx="393" formatCode="0.00">
                  <c:v>5848.7311083472041</c:v>
                </c:pt>
                <c:pt idx="394" formatCode="0.00">
                  <c:v>5768.4415677178667</c:v>
                </c:pt>
                <c:pt idx="395" formatCode="0.00">
                  <c:v>5691.8081724844233</c:v>
                </c:pt>
                <c:pt idx="396" formatCode="0.00">
                  <c:v>5618.3774187494619</c:v>
                </c:pt>
                <c:pt idx="397" formatCode="0.00">
                  <c:v>5547.7817655983317</c:v>
                </c:pt>
                <c:pt idx="398" formatCode="0.00">
                  <c:v>5479.7184401309314</c:v>
                </c:pt>
                <c:pt idx="399" formatCode="0.00">
                  <c:v>5413.9345204130677</c:v>
                </c:pt>
                <c:pt idx="400" formatCode="0.00">
                  <c:v>5350.2161632920415</c:v>
                </c:pt>
                <c:pt idx="401" formatCode="0.00">
                  <c:v>5288.3806509816022</c:v>
                </c:pt>
                <c:pt idx="402" formatCode="0.00">
                  <c:v>5228.2704042982232</c:v>
                </c:pt>
                <c:pt idx="403" formatCode="0.00">
                  <c:v>5169.7483990703349</c:v>
                </c:pt>
                <c:pt idx="404" formatCode="0.00">
                  <c:v>5112.6946036301306</c:v>
                </c:pt>
                <c:pt idx="405" formatCode="0.00">
                  <c:v>5057.0031724777518</c:v>
                </c:pt>
                <c:pt idx="406" formatCode="0.00">
                  <c:v>5002.5802087831325</c:v>
                </c:pt>
                <c:pt idx="407" formatCode="0.00">
                  <c:v>4949.3419608804215</c:v>
                </c:pt>
              </c:numCache>
            </c:numRef>
          </c:val>
          <c:smooth val="0"/>
          <c:extLst>
            <c:ext xmlns:c16="http://schemas.microsoft.com/office/drawing/2014/chart" uri="{C3380CC4-5D6E-409C-BE32-E72D297353CC}">
              <c16:uniqueId val="{00000002-AA1D-496D-A9F5-7F71A91395A7}"/>
            </c:ext>
          </c:extLst>
        </c:ser>
        <c:ser>
          <c:idx val="3"/>
          <c:order val="3"/>
          <c:tx>
            <c:strRef>
              <c:f>Food_Forecast_Output!$E$1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Food_Forecast_Output!$E$2:$E$409</c:f>
              <c:numCache>
                <c:formatCode>General</c:formatCode>
                <c:ptCount val="408"/>
                <c:pt idx="383" formatCode="0.00">
                  <c:v>7524</c:v>
                </c:pt>
                <c:pt idx="384" formatCode="0.00">
                  <c:v>8071.3849179169401</c:v>
                </c:pt>
                <c:pt idx="385" formatCode="0.00">
                  <c:v>8300.4215289214244</c:v>
                </c:pt>
                <c:pt idx="386" formatCode="0.00">
                  <c:v>8477.5992845775399</c:v>
                </c:pt>
                <c:pt idx="387" formatCode="0.00">
                  <c:v>8627.9409421917189</c:v>
                </c:pt>
                <c:pt idx="388" formatCode="0.00">
                  <c:v>8761.1497940502868</c:v>
                </c:pt>
                <c:pt idx="389" formatCode="0.00">
                  <c:v>8882.2034977423173</c:v>
                </c:pt>
                <c:pt idx="390" formatCode="0.00">
                  <c:v>8994.0588330383016</c:v>
                </c:pt>
                <c:pt idx="391" formatCode="0.00">
                  <c:v>9098.6419079000698</c:v>
                </c:pt>
                <c:pt idx="392" formatCode="0.00">
                  <c:v>9197.2902146052093</c:v>
                </c:pt>
                <c:pt idx="393" formatCode="0.00">
                  <c:v>9290.9772412340226</c:v>
                </c:pt>
                <c:pt idx="394" formatCode="0.00">
                  <c:v>9380.4376168214858</c:v>
                </c:pt>
                <c:pt idx="395" formatCode="0.00">
                  <c:v>9466.2418470130506</c:v>
                </c:pt>
                <c:pt idx="396" formatCode="0.00">
                  <c:v>9548.8434357061342</c:v>
                </c:pt>
                <c:pt idx="397" formatCode="0.00">
                  <c:v>9628.6099238153893</c:v>
                </c:pt>
                <c:pt idx="398" formatCode="0.00">
                  <c:v>9705.8440842409109</c:v>
                </c:pt>
                <c:pt idx="399" formatCode="0.00">
                  <c:v>9780.7988389168968</c:v>
                </c:pt>
                <c:pt idx="400" formatCode="0.00">
                  <c:v>9853.688030996047</c:v>
                </c:pt>
                <c:pt idx="401" formatCode="0.00">
                  <c:v>9924.6943782646085</c:v>
                </c:pt>
                <c:pt idx="402" formatCode="0.00">
                  <c:v>9993.9754599061089</c:v>
                </c:pt>
                <c:pt idx="403" formatCode="0.00">
                  <c:v>10061.668300092122</c:v>
                </c:pt>
                <c:pt idx="404" formatCode="0.00">
                  <c:v>10127.892930490449</c:v>
                </c:pt>
                <c:pt idx="405" formatCode="0.00">
                  <c:v>10192.755196600949</c:v>
                </c:pt>
                <c:pt idx="406" formatCode="0.00">
                  <c:v>10256.348995253693</c:v>
                </c:pt>
                <c:pt idx="407" formatCode="0.00">
                  <c:v>10318.758078114526</c:v>
                </c:pt>
              </c:numCache>
            </c:numRef>
          </c:val>
          <c:smooth val="0"/>
          <c:extLst>
            <c:ext xmlns:c16="http://schemas.microsoft.com/office/drawing/2014/chart" uri="{C3380CC4-5D6E-409C-BE32-E72D297353CC}">
              <c16:uniqueId val="{00000003-AA1D-496D-A9F5-7F71A91395A7}"/>
            </c:ext>
          </c:extLst>
        </c:ser>
        <c:dLbls>
          <c:showLegendKey val="0"/>
          <c:showVal val="0"/>
          <c:showCatName val="0"/>
          <c:showSerName val="0"/>
          <c:showPercent val="0"/>
          <c:showBubbleSize val="0"/>
        </c:dLbls>
        <c:smooth val="0"/>
        <c:axId val="1534072847"/>
        <c:axId val="1534071407"/>
      </c:lineChart>
      <c:catAx>
        <c:axId val="153407284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1407"/>
        <c:crosses val="autoZero"/>
        <c:auto val="1"/>
        <c:lblAlgn val="ctr"/>
        <c:lblOffset val="100"/>
        <c:noMultiLvlLbl val="0"/>
      </c:catAx>
      <c:valAx>
        <c:axId val="1534071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72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Food Service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Food_CS_Forecast_Output!$B$1</c:f>
              <c:strCache>
                <c:ptCount val="1"/>
                <c:pt idx="0">
                  <c:v>food_service_sales</c:v>
                </c:pt>
              </c:strCache>
            </c:strRef>
          </c:tx>
          <c:spPr>
            <a:ln w="28575" cap="rnd">
              <a:solidFill>
                <a:schemeClr val="accent1"/>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Food_CS_Forecast_Output!$B$2:$B$409</c:f>
              <c:numCache>
                <c:formatCode>General</c:formatCode>
                <c:ptCount val="408"/>
                <c:pt idx="0">
                  <c:v>4281</c:v>
                </c:pt>
                <c:pt idx="1">
                  <c:v>4208</c:v>
                </c:pt>
                <c:pt idx="2">
                  <c:v>4265</c:v>
                </c:pt>
                <c:pt idx="3">
                  <c:v>4322</c:v>
                </c:pt>
                <c:pt idx="4">
                  <c:v>4359</c:v>
                </c:pt>
                <c:pt idx="5">
                  <c:v>4441</c:v>
                </c:pt>
                <c:pt idx="6">
                  <c:v>4490</c:v>
                </c:pt>
                <c:pt idx="7">
                  <c:v>4488</c:v>
                </c:pt>
                <c:pt idx="8">
                  <c:v>4579</c:v>
                </c:pt>
                <c:pt idx="9">
                  <c:v>4546</c:v>
                </c:pt>
                <c:pt idx="10">
                  <c:v>4598</c:v>
                </c:pt>
                <c:pt idx="11">
                  <c:v>4638</c:v>
                </c:pt>
                <c:pt idx="12">
                  <c:v>4713</c:v>
                </c:pt>
                <c:pt idx="13">
                  <c:v>4803</c:v>
                </c:pt>
                <c:pt idx="14">
                  <c:v>4901</c:v>
                </c:pt>
                <c:pt idx="15">
                  <c:v>4976</c:v>
                </c:pt>
                <c:pt idx="16">
                  <c:v>5020</c:v>
                </c:pt>
                <c:pt idx="17">
                  <c:v>5147</c:v>
                </c:pt>
                <c:pt idx="18">
                  <c:v>5206</c:v>
                </c:pt>
                <c:pt idx="19">
                  <c:v>5270</c:v>
                </c:pt>
                <c:pt idx="20">
                  <c:v>5343</c:v>
                </c:pt>
                <c:pt idx="21">
                  <c:v>5505</c:v>
                </c:pt>
                <c:pt idx="22">
                  <c:v>5601</c:v>
                </c:pt>
                <c:pt idx="23">
                  <c:v>5697</c:v>
                </c:pt>
                <c:pt idx="24">
                  <c:v>5714</c:v>
                </c:pt>
                <c:pt idx="25">
                  <c:v>5680</c:v>
                </c:pt>
                <c:pt idx="26">
                  <c:v>5679</c:v>
                </c:pt>
                <c:pt idx="27">
                  <c:v>5664</c:v>
                </c:pt>
                <c:pt idx="28">
                  <c:v>5800</c:v>
                </c:pt>
                <c:pt idx="29">
                  <c:v>5826</c:v>
                </c:pt>
                <c:pt idx="30">
                  <c:v>5816</c:v>
                </c:pt>
                <c:pt idx="31">
                  <c:v>6004</c:v>
                </c:pt>
                <c:pt idx="32">
                  <c:v>6011</c:v>
                </c:pt>
                <c:pt idx="33">
                  <c:v>6063</c:v>
                </c:pt>
                <c:pt idx="34">
                  <c:v>6139</c:v>
                </c:pt>
                <c:pt idx="35">
                  <c:v>6159</c:v>
                </c:pt>
                <c:pt idx="36">
                  <c:v>6064</c:v>
                </c:pt>
                <c:pt idx="37">
                  <c:v>6115</c:v>
                </c:pt>
                <c:pt idx="38">
                  <c:v>6241</c:v>
                </c:pt>
                <c:pt idx="39">
                  <c:v>6240</c:v>
                </c:pt>
                <c:pt idx="40">
                  <c:v>6286</c:v>
                </c:pt>
                <c:pt idx="41">
                  <c:v>6227</c:v>
                </c:pt>
                <c:pt idx="42">
                  <c:v>6106</c:v>
                </c:pt>
                <c:pt idx="43">
                  <c:v>6181</c:v>
                </c:pt>
                <c:pt idx="44">
                  <c:v>6279</c:v>
                </c:pt>
                <c:pt idx="45">
                  <c:v>6257</c:v>
                </c:pt>
                <c:pt idx="46">
                  <c:v>6189</c:v>
                </c:pt>
                <c:pt idx="47">
                  <c:v>6134</c:v>
                </c:pt>
                <c:pt idx="48">
                  <c:v>5974</c:v>
                </c:pt>
                <c:pt idx="49">
                  <c:v>6226</c:v>
                </c:pt>
                <c:pt idx="50">
                  <c:v>6240</c:v>
                </c:pt>
                <c:pt idx="51">
                  <c:v>6348</c:v>
                </c:pt>
                <c:pt idx="52">
                  <c:v>6268</c:v>
                </c:pt>
                <c:pt idx="53">
                  <c:v>6305</c:v>
                </c:pt>
                <c:pt idx="54">
                  <c:v>6387</c:v>
                </c:pt>
                <c:pt idx="55">
                  <c:v>6407</c:v>
                </c:pt>
                <c:pt idx="56">
                  <c:v>6392</c:v>
                </c:pt>
                <c:pt idx="57">
                  <c:v>6432</c:v>
                </c:pt>
                <c:pt idx="58">
                  <c:v>6478</c:v>
                </c:pt>
                <c:pt idx="59">
                  <c:v>6509</c:v>
                </c:pt>
                <c:pt idx="60">
                  <c:v>6624</c:v>
                </c:pt>
                <c:pt idx="61">
                  <c:v>6661</c:v>
                </c:pt>
                <c:pt idx="62">
                  <c:v>6625</c:v>
                </c:pt>
                <c:pt idx="63">
                  <c:v>6651</c:v>
                </c:pt>
                <c:pt idx="64">
                  <c:v>6692</c:v>
                </c:pt>
                <c:pt idx="65">
                  <c:v>6752</c:v>
                </c:pt>
                <c:pt idx="66">
                  <c:v>6820</c:v>
                </c:pt>
                <c:pt idx="67">
                  <c:v>6928</c:v>
                </c:pt>
                <c:pt idx="68">
                  <c:v>6811</c:v>
                </c:pt>
                <c:pt idx="69">
                  <c:v>6802</c:v>
                </c:pt>
                <c:pt idx="70">
                  <c:v>6804</c:v>
                </c:pt>
                <c:pt idx="71">
                  <c:v>6809</c:v>
                </c:pt>
                <c:pt idx="72">
                  <c:v>6861</c:v>
                </c:pt>
                <c:pt idx="73">
                  <c:v>6876</c:v>
                </c:pt>
                <c:pt idx="74">
                  <c:v>6973</c:v>
                </c:pt>
                <c:pt idx="75">
                  <c:v>7026</c:v>
                </c:pt>
                <c:pt idx="76">
                  <c:v>7108</c:v>
                </c:pt>
                <c:pt idx="77">
                  <c:v>7132</c:v>
                </c:pt>
                <c:pt idx="78">
                  <c:v>7252</c:v>
                </c:pt>
                <c:pt idx="79">
                  <c:v>7139</c:v>
                </c:pt>
                <c:pt idx="80">
                  <c:v>7257</c:v>
                </c:pt>
                <c:pt idx="81">
                  <c:v>7295</c:v>
                </c:pt>
                <c:pt idx="82">
                  <c:v>7102</c:v>
                </c:pt>
                <c:pt idx="83">
                  <c:v>7347</c:v>
                </c:pt>
                <c:pt idx="84">
                  <c:v>7462</c:v>
                </c:pt>
                <c:pt idx="85">
                  <c:v>7506</c:v>
                </c:pt>
                <c:pt idx="86">
                  <c:v>7501</c:v>
                </c:pt>
                <c:pt idx="87">
                  <c:v>7712</c:v>
                </c:pt>
                <c:pt idx="88">
                  <c:v>7468</c:v>
                </c:pt>
                <c:pt idx="89">
                  <c:v>7234</c:v>
                </c:pt>
                <c:pt idx="90">
                  <c:v>7306</c:v>
                </c:pt>
                <c:pt idx="91">
                  <c:v>7338</c:v>
                </c:pt>
                <c:pt idx="92">
                  <c:v>7423</c:v>
                </c:pt>
                <c:pt idx="93">
                  <c:v>7311</c:v>
                </c:pt>
                <c:pt idx="94">
                  <c:v>7189</c:v>
                </c:pt>
                <c:pt idx="95">
                  <c:v>7213</c:v>
                </c:pt>
                <c:pt idx="96">
                  <c:v>7214</c:v>
                </c:pt>
                <c:pt idx="97">
                  <c:v>7180</c:v>
                </c:pt>
                <c:pt idx="98">
                  <c:v>7109</c:v>
                </c:pt>
                <c:pt idx="99">
                  <c:v>7076</c:v>
                </c:pt>
                <c:pt idx="100">
                  <c:v>7002</c:v>
                </c:pt>
                <c:pt idx="101">
                  <c:v>7090</c:v>
                </c:pt>
                <c:pt idx="102">
                  <c:v>7164</c:v>
                </c:pt>
                <c:pt idx="103">
                  <c:v>7187</c:v>
                </c:pt>
                <c:pt idx="104">
                  <c:v>7021</c:v>
                </c:pt>
                <c:pt idx="105">
                  <c:v>7183</c:v>
                </c:pt>
                <c:pt idx="106">
                  <c:v>7414</c:v>
                </c:pt>
                <c:pt idx="107">
                  <c:v>7672</c:v>
                </c:pt>
                <c:pt idx="108">
                  <c:v>7420</c:v>
                </c:pt>
                <c:pt idx="109">
                  <c:v>7484</c:v>
                </c:pt>
                <c:pt idx="110">
                  <c:v>7544</c:v>
                </c:pt>
                <c:pt idx="111">
                  <c:v>7480</c:v>
                </c:pt>
                <c:pt idx="112">
                  <c:v>7551</c:v>
                </c:pt>
                <c:pt idx="113">
                  <c:v>7547</c:v>
                </c:pt>
                <c:pt idx="114">
                  <c:v>7454</c:v>
                </c:pt>
                <c:pt idx="115">
                  <c:v>7424</c:v>
                </c:pt>
                <c:pt idx="116">
                  <c:v>7367</c:v>
                </c:pt>
                <c:pt idx="117">
                  <c:v>7432</c:v>
                </c:pt>
                <c:pt idx="118">
                  <c:v>7363</c:v>
                </c:pt>
                <c:pt idx="119">
                  <c:v>7421</c:v>
                </c:pt>
                <c:pt idx="120">
                  <c:v>7277</c:v>
                </c:pt>
                <c:pt idx="121">
                  <c:v>7204</c:v>
                </c:pt>
                <c:pt idx="122">
                  <c:v>7243</c:v>
                </c:pt>
                <c:pt idx="123">
                  <c:v>7320</c:v>
                </c:pt>
                <c:pt idx="124">
                  <c:v>7431</c:v>
                </c:pt>
                <c:pt idx="125">
                  <c:v>7507</c:v>
                </c:pt>
                <c:pt idx="126">
                  <c:v>7597</c:v>
                </c:pt>
                <c:pt idx="127">
                  <c:v>7811</c:v>
                </c:pt>
                <c:pt idx="128">
                  <c:v>7751</c:v>
                </c:pt>
                <c:pt idx="129">
                  <c:v>7843</c:v>
                </c:pt>
                <c:pt idx="130">
                  <c:v>7892</c:v>
                </c:pt>
                <c:pt idx="131">
                  <c:v>7944</c:v>
                </c:pt>
                <c:pt idx="132">
                  <c:v>7920</c:v>
                </c:pt>
                <c:pt idx="133">
                  <c:v>7932</c:v>
                </c:pt>
                <c:pt idx="134">
                  <c:v>7971</c:v>
                </c:pt>
                <c:pt idx="135">
                  <c:v>8044</c:v>
                </c:pt>
                <c:pt idx="136">
                  <c:v>8133</c:v>
                </c:pt>
                <c:pt idx="137">
                  <c:v>8170</c:v>
                </c:pt>
                <c:pt idx="138">
                  <c:v>8199</c:v>
                </c:pt>
                <c:pt idx="139">
                  <c:v>8198</c:v>
                </c:pt>
                <c:pt idx="140">
                  <c:v>8311</c:v>
                </c:pt>
                <c:pt idx="141">
                  <c:v>8319</c:v>
                </c:pt>
                <c:pt idx="142">
                  <c:v>8306</c:v>
                </c:pt>
                <c:pt idx="143">
                  <c:v>8327</c:v>
                </c:pt>
                <c:pt idx="144">
                  <c:v>8420</c:v>
                </c:pt>
                <c:pt idx="145">
                  <c:v>8606</c:v>
                </c:pt>
                <c:pt idx="146">
                  <c:v>8642</c:v>
                </c:pt>
                <c:pt idx="147">
                  <c:v>8655</c:v>
                </c:pt>
                <c:pt idx="148">
                  <c:v>8611</c:v>
                </c:pt>
                <c:pt idx="149">
                  <c:v>8689</c:v>
                </c:pt>
                <c:pt idx="150">
                  <c:v>8720</c:v>
                </c:pt>
                <c:pt idx="151">
                  <c:v>8715</c:v>
                </c:pt>
                <c:pt idx="152">
                  <c:v>8783</c:v>
                </c:pt>
                <c:pt idx="153">
                  <c:v>8923</c:v>
                </c:pt>
                <c:pt idx="154">
                  <c:v>8799</c:v>
                </c:pt>
                <c:pt idx="155">
                  <c:v>8778</c:v>
                </c:pt>
                <c:pt idx="156">
                  <c:v>9243</c:v>
                </c:pt>
                <c:pt idx="157">
                  <c:v>8953</c:v>
                </c:pt>
                <c:pt idx="158">
                  <c:v>9031</c:v>
                </c:pt>
                <c:pt idx="159">
                  <c:v>9040</c:v>
                </c:pt>
                <c:pt idx="160">
                  <c:v>8978</c:v>
                </c:pt>
                <c:pt idx="161">
                  <c:v>8967</c:v>
                </c:pt>
                <c:pt idx="162">
                  <c:v>9000</c:v>
                </c:pt>
                <c:pt idx="163">
                  <c:v>8990</c:v>
                </c:pt>
                <c:pt idx="164">
                  <c:v>9002</c:v>
                </c:pt>
                <c:pt idx="165">
                  <c:v>8819</c:v>
                </c:pt>
                <c:pt idx="166">
                  <c:v>9002</c:v>
                </c:pt>
                <c:pt idx="167">
                  <c:v>9352</c:v>
                </c:pt>
                <c:pt idx="168">
                  <c:v>9068</c:v>
                </c:pt>
                <c:pt idx="169">
                  <c:v>8982</c:v>
                </c:pt>
                <c:pt idx="170">
                  <c:v>8874</c:v>
                </c:pt>
                <c:pt idx="171">
                  <c:v>8865</c:v>
                </c:pt>
                <c:pt idx="172">
                  <c:v>8924</c:v>
                </c:pt>
                <c:pt idx="173">
                  <c:v>8876</c:v>
                </c:pt>
                <c:pt idx="174">
                  <c:v>8942</c:v>
                </c:pt>
                <c:pt idx="175">
                  <c:v>9107</c:v>
                </c:pt>
                <c:pt idx="176">
                  <c:v>9059</c:v>
                </c:pt>
                <c:pt idx="177">
                  <c:v>9134</c:v>
                </c:pt>
                <c:pt idx="178">
                  <c:v>9336</c:v>
                </c:pt>
                <c:pt idx="179">
                  <c:v>9240</c:v>
                </c:pt>
                <c:pt idx="180">
                  <c:v>9037</c:v>
                </c:pt>
                <c:pt idx="181">
                  <c:v>9038</c:v>
                </c:pt>
                <c:pt idx="182">
                  <c:v>9054</c:v>
                </c:pt>
                <c:pt idx="183">
                  <c:v>9148</c:v>
                </c:pt>
                <c:pt idx="184">
                  <c:v>9358</c:v>
                </c:pt>
                <c:pt idx="185">
                  <c:v>9186</c:v>
                </c:pt>
                <c:pt idx="186">
                  <c:v>9201</c:v>
                </c:pt>
                <c:pt idx="187">
                  <c:v>9065</c:v>
                </c:pt>
                <c:pt idx="188">
                  <c:v>8664</c:v>
                </c:pt>
                <c:pt idx="189">
                  <c:v>8563</c:v>
                </c:pt>
                <c:pt idx="190">
                  <c:v>8586</c:v>
                </c:pt>
                <c:pt idx="191">
                  <c:v>8211</c:v>
                </c:pt>
                <c:pt idx="192">
                  <c:v>8743</c:v>
                </c:pt>
                <c:pt idx="193">
                  <c:v>8724</c:v>
                </c:pt>
                <c:pt idx="194">
                  <c:v>7982</c:v>
                </c:pt>
                <c:pt idx="195">
                  <c:v>7929</c:v>
                </c:pt>
                <c:pt idx="196">
                  <c:v>7870</c:v>
                </c:pt>
                <c:pt idx="197">
                  <c:v>7900</c:v>
                </c:pt>
                <c:pt idx="198">
                  <c:v>7825</c:v>
                </c:pt>
                <c:pt idx="199">
                  <c:v>7885</c:v>
                </c:pt>
                <c:pt idx="200">
                  <c:v>7835</c:v>
                </c:pt>
                <c:pt idx="201">
                  <c:v>7754</c:v>
                </c:pt>
                <c:pt idx="202">
                  <c:v>8038</c:v>
                </c:pt>
                <c:pt idx="203">
                  <c:v>7947</c:v>
                </c:pt>
                <c:pt idx="204">
                  <c:v>8098</c:v>
                </c:pt>
                <c:pt idx="205">
                  <c:v>8365</c:v>
                </c:pt>
                <c:pt idx="206">
                  <c:v>8006</c:v>
                </c:pt>
                <c:pt idx="207">
                  <c:v>8140</c:v>
                </c:pt>
                <c:pt idx="208">
                  <c:v>8242</c:v>
                </c:pt>
                <c:pt idx="209">
                  <c:v>8359</c:v>
                </c:pt>
                <c:pt idx="210">
                  <c:v>8223</c:v>
                </c:pt>
                <c:pt idx="211">
                  <c:v>8202</c:v>
                </c:pt>
                <c:pt idx="212">
                  <c:v>8274</c:v>
                </c:pt>
                <c:pt idx="213">
                  <c:v>8101</c:v>
                </c:pt>
                <c:pt idx="214">
                  <c:v>7926</c:v>
                </c:pt>
                <c:pt idx="215">
                  <c:v>8140</c:v>
                </c:pt>
                <c:pt idx="216">
                  <c:v>8108</c:v>
                </c:pt>
                <c:pt idx="217">
                  <c:v>8226</c:v>
                </c:pt>
                <c:pt idx="218">
                  <c:v>8333</c:v>
                </c:pt>
                <c:pt idx="219">
                  <c:v>8384</c:v>
                </c:pt>
                <c:pt idx="220">
                  <c:v>8264</c:v>
                </c:pt>
                <c:pt idx="221">
                  <c:v>8298</c:v>
                </c:pt>
                <c:pt idx="222">
                  <c:v>8426</c:v>
                </c:pt>
                <c:pt idx="223">
                  <c:v>8478</c:v>
                </c:pt>
                <c:pt idx="224">
                  <c:v>8340</c:v>
                </c:pt>
                <c:pt idx="225">
                  <c:v>8664</c:v>
                </c:pt>
                <c:pt idx="226">
                  <c:v>8492</c:v>
                </c:pt>
                <c:pt idx="227">
                  <c:v>8341</c:v>
                </c:pt>
                <c:pt idx="228">
                  <c:v>8409</c:v>
                </c:pt>
                <c:pt idx="229">
                  <c:v>8445</c:v>
                </c:pt>
                <c:pt idx="230">
                  <c:v>8606</c:v>
                </c:pt>
                <c:pt idx="231">
                  <c:v>8482</c:v>
                </c:pt>
                <c:pt idx="232">
                  <c:v>8614</c:v>
                </c:pt>
                <c:pt idx="233">
                  <c:v>8542</c:v>
                </c:pt>
                <c:pt idx="234">
                  <c:v>8649</c:v>
                </c:pt>
                <c:pt idx="235">
                  <c:v>8535</c:v>
                </c:pt>
                <c:pt idx="236">
                  <c:v>8539</c:v>
                </c:pt>
                <c:pt idx="237">
                  <c:v>8213</c:v>
                </c:pt>
                <c:pt idx="238">
                  <c:v>8535</c:v>
                </c:pt>
                <c:pt idx="239">
                  <c:v>8692</c:v>
                </c:pt>
                <c:pt idx="240">
                  <c:v>8683</c:v>
                </c:pt>
                <c:pt idx="241">
                  <c:v>8747</c:v>
                </c:pt>
                <c:pt idx="242">
                  <c:v>8511</c:v>
                </c:pt>
                <c:pt idx="243">
                  <c:v>8536</c:v>
                </c:pt>
                <c:pt idx="244">
                  <c:v>8544</c:v>
                </c:pt>
                <c:pt idx="245">
                  <c:v>8557</c:v>
                </c:pt>
                <c:pt idx="246">
                  <c:v>8480</c:v>
                </c:pt>
                <c:pt idx="247">
                  <c:v>8475</c:v>
                </c:pt>
                <c:pt idx="248">
                  <c:v>8429</c:v>
                </c:pt>
                <c:pt idx="249">
                  <c:v>8509</c:v>
                </c:pt>
                <c:pt idx="250">
                  <c:v>8446</c:v>
                </c:pt>
                <c:pt idx="251">
                  <c:v>8357</c:v>
                </c:pt>
                <c:pt idx="252">
                  <c:v>8388</c:v>
                </c:pt>
                <c:pt idx="253">
                  <c:v>8413</c:v>
                </c:pt>
                <c:pt idx="254">
                  <c:v>8454</c:v>
                </c:pt>
                <c:pt idx="255">
                  <c:v>8422</c:v>
                </c:pt>
                <c:pt idx="256">
                  <c:v>8296</c:v>
                </c:pt>
                <c:pt idx="257">
                  <c:v>8212</c:v>
                </c:pt>
                <c:pt idx="258">
                  <c:v>8292</c:v>
                </c:pt>
                <c:pt idx="259">
                  <c:v>8366</c:v>
                </c:pt>
                <c:pt idx="260">
                  <c:v>8509</c:v>
                </c:pt>
                <c:pt idx="261">
                  <c:v>8477</c:v>
                </c:pt>
                <c:pt idx="262">
                  <c:v>8794</c:v>
                </c:pt>
                <c:pt idx="263">
                  <c:v>8641</c:v>
                </c:pt>
                <c:pt idx="264">
                  <c:v>8505</c:v>
                </c:pt>
                <c:pt idx="265">
                  <c:v>8376</c:v>
                </c:pt>
                <c:pt idx="266">
                  <c:v>8157</c:v>
                </c:pt>
                <c:pt idx="267">
                  <c:v>8289</c:v>
                </c:pt>
                <c:pt idx="268">
                  <c:v>8327</c:v>
                </c:pt>
                <c:pt idx="269">
                  <c:v>8394</c:v>
                </c:pt>
                <c:pt idx="270">
                  <c:v>8240</c:v>
                </c:pt>
                <c:pt idx="271">
                  <c:v>8242</c:v>
                </c:pt>
                <c:pt idx="272">
                  <c:v>8255</c:v>
                </c:pt>
                <c:pt idx="273">
                  <c:v>8154</c:v>
                </c:pt>
                <c:pt idx="274">
                  <c:v>8102</c:v>
                </c:pt>
                <c:pt idx="275">
                  <c:v>8007</c:v>
                </c:pt>
                <c:pt idx="276">
                  <c:v>7849</c:v>
                </c:pt>
                <c:pt idx="277">
                  <c:v>7931</c:v>
                </c:pt>
                <c:pt idx="278">
                  <c:v>7764</c:v>
                </c:pt>
                <c:pt idx="279">
                  <c:v>7773</c:v>
                </c:pt>
                <c:pt idx="280">
                  <c:v>7798</c:v>
                </c:pt>
                <c:pt idx="281">
                  <c:v>7770</c:v>
                </c:pt>
                <c:pt idx="282">
                  <c:v>7820</c:v>
                </c:pt>
                <c:pt idx="283">
                  <c:v>7890</c:v>
                </c:pt>
                <c:pt idx="284">
                  <c:v>7605</c:v>
                </c:pt>
                <c:pt idx="285">
                  <c:v>7519</c:v>
                </c:pt>
                <c:pt idx="286">
                  <c:v>7423</c:v>
                </c:pt>
                <c:pt idx="287">
                  <c:v>7488</c:v>
                </c:pt>
                <c:pt idx="288">
                  <c:v>7583</c:v>
                </c:pt>
                <c:pt idx="289">
                  <c:v>7505</c:v>
                </c:pt>
                <c:pt idx="290">
                  <c:v>7685</c:v>
                </c:pt>
                <c:pt idx="291">
                  <c:v>7771</c:v>
                </c:pt>
                <c:pt idx="292">
                  <c:v>7622</c:v>
                </c:pt>
                <c:pt idx="293">
                  <c:v>7543</c:v>
                </c:pt>
                <c:pt idx="294">
                  <c:v>7474</c:v>
                </c:pt>
                <c:pt idx="295">
                  <c:v>7469</c:v>
                </c:pt>
                <c:pt idx="296">
                  <c:v>7536</c:v>
                </c:pt>
                <c:pt idx="297">
                  <c:v>7592</c:v>
                </c:pt>
                <c:pt idx="298">
                  <c:v>7782</c:v>
                </c:pt>
                <c:pt idx="299">
                  <c:v>7685</c:v>
                </c:pt>
                <c:pt idx="300">
                  <c:v>7725</c:v>
                </c:pt>
                <c:pt idx="301">
                  <c:v>7826</c:v>
                </c:pt>
                <c:pt idx="302">
                  <c:v>7752</c:v>
                </c:pt>
                <c:pt idx="303">
                  <c:v>7825</c:v>
                </c:pt>
                <c:pt idx="304">
                  <c:v>7791</c:v>
                </c:pt>
                <c:pt idx="305">
                  <c:v>7828</c:v>
                </c:pt>
                <c:pt idx="306">
                  <c:v>7737</c:v>
                </c:pt>
                <c:pt idx="307">
                  <c:v>7792</c:v>
                </c:pt>
                <c:pt idx="308">
                  <c:v>7649</c:v>
                </c:pt>
                <c:pt idx="309">
                  <c:v>7684</c:v>
                </c:pt>
                <c:pt idx="310">
                  <c:v>7649</c:v>
                </c:pt>
                <c:pt idx="311">
                  <c:v>7548</c:v>
                </c:pt>
                <c:pt idx="312">
                  <c:v>7604</c:v>
                </c:pt>
                <c:pt idx="313">
                  <c:v>7509</c:v>
                </c:pt>
                <c:pt idx="314">
                  <c:v>7548</c:v>
                </c:pt>
                <c:pt idx="315">
                  <c:v>7353</c:v>
                </c:pt>
                <c:pt idx="316">
                  <c:v>7517</c:v>
                </c:pt>
                <c:pt idx="317">
                  <c:v>7477</c:v>
                </c:pt>
                <c:pt idx="318">
                  <c:v>7487</c:v>
                </c:pt>
                <c:pt idx="319">
                  <c:v>7455</c:v>
                </c:pt>
                <c:pt idx="320">
                  <c:v>7455</c:v>
                </c:pt>
                <c:pt idx="321">
                  <c:v>7392</c:v>
                </c:pt>
                <c:pt idx="322">
                  <c:v>7420</c:v>
                </c:pt>
                <c:pt idx="323">
                  <c:v>7442</c:v>
                </c:pt>
                <c:pt idx="324">
                  <c:v>7309</c:v>
                </c:pt>
                <c:pt idx="325">
                  <c:v>7215</c:v>
                </c:pt>
                <c:pt idx="326">
                  <c:v>7803.5</c:v>
                </c:pt>
                <c:pt idx="327">
                  <c:v>7722.5</c:v>
                </c:pt>
                <c:pt idx="328">
                  <c:v>7728.5</c:v>
                </c:pt>
                <c:pt idx="329">
                  <c:v>7882.5</c:v>
                </c:pt>
                <c:pt idx="330">
                  <c:v>7793</c:v>
                </c:pt>
                <c:pt idx="331">
                  <c:v>7638.5</c:v>
                </c:pt>
                <c:pt idx="332">
                  <c:v>6451</c:v>
                </c:pt>
                <c:pt idx="333">
                  <c:v>6870</c:v>
                </c:pt>
                <c:pt idx="334">
                  <c:v>6598</c:v>
                </c:pt>
                <c:pt idx="335">
                  <c:v>6315</c:v>
                </c:pt>
                <c:pt idx="336">
                  <c:v>7143</c:v>
                </c:pt>
                <c:pt idx="337">
                  <c:v>6869</c:v>
                </c:pt>
                <c:pt idx="338">
                  <c:v>8059</c:v>
                </c:pt>
                <c:pt idx="339">
                  <c:v>8092</c:v>
                </c:pt>
                <c:pt idx="340">
                  <c:v>7940</c:v>
                </c:pt>
                <c:pt idx="341">
                  <c:v>8288</c:v>
                </c:pt>
                <c:pt idx="342">
                  <c:v>8099</c:v>
                </c:pt>
                <c:pt idx="343">
                  <c:v>7822</c:v>
                </c:pt>
                <c:pt idx="344">
                  <c:v>7725</c:v>
                </c:pt>
                <c:pt idx="345">
                  <c:v>8195</c:v>
                </c:pt>
                <c:pt idx="346">
                  <c:v>7309</c:v>
                </c:pt>
                <c:pt idx="347">
                  <c:v>7236</c:v>
                </c:pt>
                <c:pt idx="348">
                  <c:v>7293</c:v>
                </c:pt>
                <c:pt idx="349">
                  <c:v>7467</c:v>
                </c:pt>
                <c:pt idx="350">
                  <c:v>8118</c:v>
                </c:pt>
                <c:pt idx="351">
                  <c:v>8316</c:v>
                </c:pt>
                <c:pt idx="352">
                  <c:v>7881</c:v>
                </c:pt>
                <c:pt idx="353">
                  <c:v>7760</c:v>
                </c:pt>
                <c:pt idx="354">
                  <c:v>7803</c:v>
                </c:pt>
                <c:pt idx="355">
                  <c:v>7764</c:v>
                </c:pt>
                <c:pt idx="356">
                  <c:v>7722</c:v>
                </c:pt>
                <c:pt idx="357">
                  <c:v>7639</c:v>
                </c:pt>
                <c:pt idx="358">
                  <c:v>7044</c:v>
                </c:pt>
                <c:pt idx="359">
                  <c:v>6890</c:v>
                </c:pt>
                <c:pt idx="360">
                  <c:v>7876</c:v>
                </c:pt>
                <c:pt idx="361">
                  <c:v>7641</c:v>
                </c:pt>
                <c:pt idx="362">
                  <c:v>7651</c:v>
                </c:pt>
                <c:pt idx="363">
                  <c:v>7533</c:v>
                </c:pt>
                <c:pt idx="364">
                  <c:v>7521</c:v>
                </c:pt>
                <c:pt idx="365">
                  <c:v>7610</c:v>
                </c:pt>
                <c:pt idx="366">
                  <c:v>7436</c:v>
                </c:pt>
                <c:pt idx="367">
                  <c:v>7571</c:v>
                </c:pt>
                <c:pt idx="368">
                  <c:v>7661</c:v>
                </c:pt>
                <c:pt idx="369">
                  <c:v>7629</c:v>
                </c:pt>
                <c:pt idx="370">
                  <c:v>7365</c:v>
                </c:pt>
                <c:pt idx="371">
                  <c:v>7136</c:v>
                </c:pt>
                <c:pt idx="372">
                  <c:v>7714</c:v>
                </c:pt>
                <c:pt idx="373">
                  <c:v>7769</c:v>
                </c:pt>
                <c:pt idx="374">
                  <c:v>7455</c:v>
                </c:pt>
                <c:pt idx="375">
                  <c:v>7667</c:v>
                </c:pt>
                <c:pt idx="376">
                  <c:v>7752</c:v>
                </c:pt>
                <c:pt idx="377">
                  <c:v>7636</c:v>
                </c:pt>
                <c:pt idx="378">
                  <c:v>7666</c:v>
                </c:pt>
                <c:pt idx="379">
                  <c:v>7475</c:v>
                </c:pt>
                <c:pt idx="380">
                  <c:v>7284</c:v>
                </c:pt>
                <c:pt idx="381">
                  <c:v>7471</c:v>
                </c:pt>
                <c:pt idx="382">
                  <c:v>7504</c:v>
                </c:pt>
                <c:pt idx="383">
                  <c:v>7524</c:v>
                </c:pt>
              </c:numCache>
            </c:numRef>
          </c:val>
          <c:smooth val="0"/>
          <c:extLst>
            <c:ext xmlns:c16="http://schemas.microsoft.com/office/drawing/2014/chart" uri="{C3380CC4-5D6E-409C-BE32-E72D297353CC}">
              <c16:uniqueId val="{00000000-2C82-4565-A97C-2DEDC34314B5}"/>
            </c:ext>
          </c:extLst>
        </c:ser>
        <c:ser>
          <c:idx val="1"/>
          <c:order val="1"/>
          <c:tx>
            <c:strRef>
              <c:f>Food_CS_Forecast_Output!$C$1</c:f>
              <c:strCache>
                <c:ptCount val="1"/>
                <c:pt idx="0">
                  <c:v>Forecast(food_service_sales)</c:v>
                </c:pt>
              </c:strCache>
            </c:strRef>
          </c:tx>
          <c:spPr>
            <a:ln w="25400" cap="rnd">
              <a:solidFill>
                <a:schemeClr val="accent2"/>
              </a:solidFill>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Food_CS_Forecast_Output!$C$2:$C$409</c:f>
              <c:numCache>
                <c:formatCode>General</c:formatCode>
                <c:ptCount val="408"/>
                <c:pt idx="383">
                  <c:v>7524</c:v>
                </c:pt>
                <c:pt idx="384">
                  <c:v>7529.0015093058055</c:v>
                </c:pt>
                <c:pt idx="385">
                  <c:v>7534.0030186116101</c:v>
                </c:pt>
                <c:pt idx="386">
                  <c:v>7539.0045279174155</c:v>
                </c:pt>
                <c:pt idx="387">
                  <c:v>7544.006037223221</c:v>
                </c:pt>
                <c:pt idx="388">
                  <c:v>7549.0075465290256</c:v>
                </c:pt>
                <c:pt idx="389">
                  <c:v>7554.0090558348311</c:v>
                </c:pt>
                <c:pt idx="390">
                  <c:v>7559.0105651406366</c:v>
                </c:pt>
                <c:pt idx="391">
                  <c:v>7564.0120744464411</c:v>
                </c:pt>
                <c:pt idx="392">
                  <c:v>7569.0135837522466</c:v>
                </c:pt>
                <c:pt idx="393">
                  <c:v>7574.0150930580512</c:v>
                </c:pt>
                <c:pt idx="394">
                  <c:v>7579.0166023638567</c:v>
                </c:pt>
                <c:pt idx="395">
                  <c:v>7584.0181116696622</c:v>
                </c:pt>
                <c:pt idx="396">
                  <c:v>7589.0196209754668</c:v>
                </c:pt>
                <c:pt idx="397">
                  <c:v>7594.0211302812722</c:v>
                </c:pt>
                <c:pt idx="398">
                  <c:v>7599.0226395870777</c:v>
                </c:pt>
                <c:pt idx="399">
                  <c:v>7604.0241488928823</c:v>
                </c:pt>
                <c:pt idx="400">
                  <c:v>7609.0256581986878</c:v>
                </c:pt>
                <c:pt idx="401">
                  <c:v>7614.0271675044933</c:v>
                </c:pt>
                <c:pt idx="402">
                  <c:v>7619.0286768102978</c:v>
                </c:pt>
                <c:pt idx="403">
                  <c:v>7624.0301861161033</c:v>
                </c:pt>
                <c:pt idx="404">
                  <c:v>7629.0316954219088</c:v>
                </c:pt>
                <c:pt idx="405">
                  <c:v>7634.0332047277134</c:v>
                </c:pt>
                <c:pt idx="406">
                  <c:v>7639.0347140335189</c:v>
                </c:pt>
                <c:pt idx="407">
                  <c:v>7644.0362233393234</c:v>
                </c:pt>
              </c:numCache>
            </c:numRef>
          </c:val>
          <c:smooth val="0"/>
          <c:extLst>
            <c:ext xmlns:c16="http://schemas.microsoft.com/office/drawing/2014/chart" uri="{C3380CC4-5D6E-409C-BE32-E72D297353CC}">
              <c16:uniqueId val="{00000001-2C82-4565-A97C-2DEDC34314B5}"/>
            </c:ext>
          </c:extLst>
        </c:ser>
        <c:ser>
          <c:idx val="2"/>
          <c:order val="2"/>
          <c:tx>
            <c:strRef>
              <c:f>Food_CS_Forecast_Output!$D$1</c:f>
              <c:strCache>
                <c:ptCount val="1"/>
                <c:pt idx="0">
                  <c:v>Lower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Food_CS_Forecast_Output!$D$2:$D$409</c:f>
              <c:numCache>
                <c:formatCode>General</c:formatCode>
                <c:ptCount val="408"/>
                <c:pt idx="383" formatCode="0.00">
                  <c:v>7524</c:v>
                </c:pt>
                <c:pt idx="384" formatCode="0.00">
                  <c:v>7141.981249158971</c:v>
                </c:pt>
                <c:pt idx="385" formatCode="0.00">
                  <c:v>6986.9473139988168</c:v>
                </c:pt>
                <c:pt idx="386" formatCode="0.00">
                  <c:v>6868.8891455290359</c:v>
                </c:pt>
                <c:pt idx="387" formatCode="0.00">
                  <c:v>6769.9653234194466</c:v>
                </c:pt>
                <c:pt idx="388" formatCode="0.00">
                  <c:v>6683.2573248970793</c:v>
                </c:pt>
                <c:pt idx="389" formatCode="0.00">
                  <c:v>6605.2160414356904</c:v>
                </c:pt>
                <c:pt idx="390" formatCode="0.00">
                  <c:v>6533.7332660913726</c:v>
                </c:pt>
                <c:pt idx="391" formatCode="0.00">
                  <c:v>6467.4356689258038</c:v>
                </c:pt>
                <c:pt idx="392" formatCode="0.00">
                  <c:v>6405.3696075557473</c:v>
                </c:pt>
                <c:pt idx="393" formatCode="0.00">
                  <c:v>6346.8409774181291</c:v>
                </c:pt>
                <c:pt idx="394" formatCode="0.00">
                  <c:v>6291.3259823045937</c:v>
                </c:pt>
                <c:pt idx="395" formatCode="0.00">
                  <c:v>6238.4178472583817</c:v>
                </c:pt>
                <c:pt idx="396" formatCode="0.00">
                  <c:v>6187.7932204779272</c:v>
                </c:pt>
                <c:pt idx="397" formatCode="0.00">
                  <c:v>6139.1900424361174</c:v>
                </c:pt>
                <c:pt idx="398" formatCode="0.00">
                  <c:v>6092.3924337033131</c:v>
                </c:pt>
                <c:pt idx="399" formatCode="0.00">
                  <c:v>6047.2200589757977</c:v>
                </c:pt>
                <c:pt idx="400" formatCode="0.00">
                  <c:v>6003.5204464246162</c:v>
                </c:pt>
                <c:pt idx="401" formatCode="0.00">
                  <c:v>5961.1633168488652</c:v>
                </c:pt>
                <c:pt idx="402" formatCode="0.00">
                  <c:v>5920.0363150666499</c:v>
                </c:pt>
                <c:pt idx="403" formatCode="0.00">
                  <c:v>5880.0417417792742</c:v>
                </c:pt>
                <c:pt idx="404" formatCode="0.00">
                  <c:v>5841.0940134752154</c:v>
                </c:pt>
                <c:pt idx="405" formatCode="0.00">
                  <c:v>5803.11766149089</c:v>
                </c:pt>
                <c:pt idx="406" formatCode="0.00">
                  <c:v>5766.0457366570936</c:v>
                </c:pt>
                <c:pt idx="407" formatCode="0.00">
                  <c:v>5729.818523385512</c:v>
                </c:pt>
              </c:numCache>
            </c:numRef>
          </c:val>
          <c:smooth val="0"/>
          <c:extLst>
            <c:ext xmlns:c16="http://schemas.microsoft.com/office/drawing/2014/chart" uri="{C3380CC4-5D6E-409C-BE32-E72D297353CC}">
              <c16:uniqueId val="{00000002-2C82-4565-A97C-2DEDC34314B5}"/>
            </c:ext>
          </c:extLst>
        </c:ser>
        <c:ser>
          <c:idx val="3"/>
          <c:order val="3"/>
          <c:tx>
            <c:strRef>
              <c:f>Food_CS_Forecast_Output!$E$1</c:f>
              <c:strCache>
                <c:ptCount val="1"/>
                <c:pt idx="0">
                  <c:v>Upper Confidence Bound</c:v>
                </c:pt>
              </c:strCache>
            </c:strRef>
          </c:tx>
          <c:spPr>
            <a:ln w="12700" cap="rnd">
              <a:solidFill>
                <a:srgbClr val="E97132"/>
              </a:solidFill>
              <a:prstDash val="solid"/>
              <a:round/>
            </a:ln>
            <a:effectLst/>
          </c:spPr>
          <c:marker>
            <c:symbol val="none"/>
          </c:marker>
          <c:cat>
            <c:strRef>
              <c:f>Food_Sales_Forecasting!$G$34:$G$441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Food_CS_Forecast_Output!$E$2:$E$409</c:f>
              <c:numCache>
                <c:formatCode>General</c:formatCode>
                <c:ptCount val="408"/>
                <c:pt idx="383" formatCode="0.00">
                  <c:v>7524</c:v>
                </c:pt>
                <c:pt idx="384" formatCode="0.00">
                  <c:v>7916.02176945264</c:v>
                </c:pt>
                <c:pt idx="385" formatCode="0.00">
                  <c:v>8081.0587232244034</c:v>
                </c:pt>
                <c:pt idx="386" formatCode="0.00">
                  <c:v>8209.1199103057952</c:v>
                </c:pt>
                <c:pt idx="387" formatCode="0.00">
                  <c:v>8318.0467510269955</c:v>
                </c:pt>
                <c:pt idx="388" formatCode="0.00">
                  <c:v>8414.7577681609728</c:v>
                </c:pt>
                <c:pt idx="389" formatCode="0.00">
                  <c:v>8502.8020702339727</c:v>
                </c:pt>
                <c:pt idx="390" formatCode="0.00">
                  <c:v>8584.2878641899006</c:v>
                </c:pt>
                <c:pt idx="391" formatCode="0.00">
                  <c:v>8660.5884799670785</c:v>
                </c:pt>
                <c:pt idx="392" formatCode="0.00">
                  <c:v>8732.657559948746</c:v>
                </c:pt>
                <c:pt idx="393" formatCode="0.00">
                  <c:v>8801.1892086979733</c:v>
                </c:pt>
                <c:pt idx="394" formatCode="0.00">
                  <c:v>8866.7072224231197</c:v>
                </c:pt>
                <c:pt idx="395" formatCode="0.00">
                  <c:v>8929.6183760809436</c:v>
                </c:pt>
                <c:pt idx="396" formatCode="0.00">
                  <c:v>8990.2460214730054</c:v>
                </c:pt>
                <c:pt idx="397" formatCode="0.00">
                  <c:v>9048.852218126427</c:v>
                </c:pt>
                <c:pt idx="398" formatCode="0.00">
                  <c:v>9105.6528454708423</c:v>
                </c:pt>
                <c:pt idx="399" formatCode="0.00">
                  <c:v>9160.8282388099669</c:v>
                </c:pt>
                <c:pt idx="400" formatCode="0.00">
                  <c:v>9214.5308699727593</c:v>
                </c:pt>
                <c:pt idx="401" formatCode="0.00">
                  <c:v>9266.8910181601223</c:v>
                </c:pt>
                <c:pt idx="402" formatCode="0.00">
                  <c:v>9318.0210385539467</c:v>
                </c:pt>
                <c:pt idx="403" formatCode="0.00">
                  <c:v>9368.0186304529325</c:v>
                </c:pt>
                <c:pt idx="404" formatCode="0.00">
                  <c:v>9416.9693773686013</c:v>
                </c:pt>
                <c:pt idx="405" formatCode="0.00">
                  <c:v>9464.9487479645377</c:v>
                </c:pt>
                <c:pt idx="406" formatCode="0.00">
                  <c:v>9512.0236914099441</c:v>
                </c:pt>
                <c:pt idx="407" formatCode="0.00">
                  <c:v>9558.2539232931358</c:v>
                </c:pt>
              </c:numCache>
            </c:numRef>
          </c:val>
          <c:smooth val="0"/>
          <c:extLst>
            <c:ext xmlns:c16="http://schemas.microsoft.com/office/drawing/2014/chart" uri="{C3380CC4-5D6E-409C-BE32-E72D297353CC}">
              <c16:uniqueId val="{00000003-2C82-4565-A97C-2DEDC34314B5}"/>
            </c:ext>
          </c:extLst>
        </c:ser>
        <c:dLbls>
          <c:showLegendKey val="0"/>
          <c:showVal val="0"/>
          <c:showCatName val="0"/>
          <c:showSerName val="0"/>
          <c:showPercent val="0"/>
          <c:showBubbleSize val="0"/>
        </c:dLbls>
        <c:smooth val="0"/>
        <c:axId val="839943567"/>
        <c:axId val="839936367"/>
      </c:lineChart>
      <c:catAx>
        <c:axId val="839943567"/>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36367"/>
        <c:crosses val="autoZero"/>
        <c:auto val="1"/>
        <c:lblAlgn val="ctr"/>
        <c:lblOffset val="100"/>
        <c:noMultiLvlLbl val="0"/>
      </c:catAx>
      <c:valAx>
        <c:axId val="839936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99435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Total_Retail_Forecast_Output!$B$1</c:f>
              <c:strCache>
                <c:ptCount val="1"/>
                <c:pt idx="0">
                  <c:v>total_retail_and_food_service_sales</c:v>
                </c:pt>
              </c:strCache>
            </c:strRef>
          </c:tx>
          <c:spPr>
            <a:ln w="28575" cap="rnd">
              <a:solidFill>
                <a:schemeClr val="accent1"/>
              </a:solidFill>
              <a:round/>
            </a:ln>
            <a:effectLst/>
          </c:spPr>
          <c:marker>
            <c:symbol val="none"/>
          </c:marker>
          <c:val>
            <c:numRef>
              <c:f>Total_Retail_Forecast_Output!$B$2:$B$409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468324</c:v>
                </c:pt>
                <c:pt idx="327">
                  <c:v>401028</c:v>
                </c:pt>
                <c:pt idx="328">
                  <c:v>478449</c:v>
                </c:pt>
                <c:pt idx="329">
                  <c:v>518038</c:v>
                </c:pt>
                <c:pt idx="330">
                  <c:v>526304</c:v>
                </c:pt>
                <c:pt idx="331">
                  <c:v>530735</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7814-41D3-AAAC-B7F88B8D0E7F}"/>
            </c:ext>
          </c:extLst>
        </c:ser>
        <c:ser>
          <c:idx val="1"/>
          <c:order val="1"/>
          <c:tx>
            <c:strRef>
              <c:f>Total_Retail_Forecast_Output!$C$1</c:f>
              <c:strCache>
                <c:ptCount val="1"/>
                <c:pt idx="0">
                  <c:v>Forecast(total_retail_and_food_service_sales)</c:v>
                </c:pt>
              </c:strCache>
            </c:strRef>
          </c:tx>
          <c:spPr>
            <a:ln w="25400" cap="rnd">
              <a:solidFill>
                <a:schemeClr val="accent2"/>
              </a:solidFill>
              <a:round/>
            </a:ln>
            <a:effectLst/>
          </c:spPr>
          <c:marker>
            <c:symbol val="none"/>
          </c:marker>
          <c:cat>
            <c:numRef>
              <c:f>Total_Retail_Forecast_Output!$A$2:$A$409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Total_Retail_Forecast_Output!$C$2:$C$409</c:f>
              <c:numCache>
                <c:formatCode>General</c:formatCode>
                <c:ptCount val="408"/>
                <c:pt idx="383">
                  <c:v>717662</c:v>
                </c:pt>
                <c:pt idx="384">
                  <c:v>718888.60401372449</c:v>
                </c:pt>
                <c:pt idx="385">
                  <c:v>720115.20802744909</c:v>
                </c:pt>
                <c:pt idx="386">
                  <c:v>721341.81204117357</c:v>
                </c:pt>
                <c:pt idx="387">
                  <c:v>722568.41605489806</c:v>
                </c:pt>
                <c:pt idx="388">
                  <c:v>723795.02006862266</c:v>
                </c:pt>
                <c:pt idx="389">
                  <c:v>725021.62408234715</c:v>
                </c:pt>
                <c:pt idx="390">
                  <c:v>726248.22809607163</c:v>
                </c:pt>
                <c:pt idx="391">
                  <c:v>727474.83210979623</c:v>
                </c:pt>
                <c:pt idx="392">
                  <c:v>728701.43612352072</c:v>
                </c:pt>
                <c:pt idx="393">
                  <c:v>729928.04013724532</c:v>
                </c:pt>
                <c:pt idx="394">
                  <c:v>731154.64415096981</c:v>
                </c:pt>
                <c:pt idx="395">
                  <c:v>732381.24816469429</c:v>
                </c:pt>
                <c:pt idx="396">
                  <c:v>733607.85217841889</c:v>
                </c:pt>
                <c:pt idx="397">
                  <c:v>734834.45619214338</c:v>
                </c:pt>
                <c:pt idx="398">
                  <c:v>736061.06020586786</c:v>
                </c:pt>
                <c:pt idx="399">
                  <c:v>737287.66421959247</c:v>
                </c:pt>
                <c:pt idx="400">
                  <c:v>738514.26823331695</c:v>
                </c:pt>
                <c:pt idx="401">
                  <c:v>739740.87224704144</c:v>
                </c:pt>
                <c:pt idx="402">
                  <c:v>740967.47626076604</c:v>
                </c:pt>
                <c:pt idx="403">
                  <c:v>742194.08027449052</c:v>
                </c:pt>
                <c:pt idx="404">
                  <c:v>743420.68428821501</c:v>
                </c:pt>
                <c:pt idx="405">
                  <c:v>744647.28830193961</c:v>
                </c:pt>
                <c:pt idx="406">
                  <c:v>745873.8923156641</c:v>
                </c:pt>
                <c:pt idx="407">
                  <c:v>747100.49632938858</c:v>
                </c:pt>
              </c:numCache>
            </c:numRef>
          </c:val>
          <c:smooth val="0"/>
          <c:extLst>
            <c:ext xmlns:c16="http://schemas.microsoft.com/office/drawing/2014/chart" uri="{C3380CC4-5D6E-409C-BE32-E72D297353CC}">
              <c16:uniqueId val="{00000001-7814-41D3-AAAC-B7F88B8D0E7F}"/>
            </c:ext>
          </c:extLst>
        </c:ser>
        <c:ser>
          <c:idx val="2"/>
          <c:order val="2"/>
          <c:tx>
            <c:strRef>
              <c:f>Total_Retail_Forecast_Output!$D$1</c:f>
              <c:strCache>
                <c:ptCount val="1"/>
                <c:pt idx="0">
                  <c:v>Lower Confidence Bound</c:v>
                </c:pt>
              </c:strCache>
            </c:strRef>
          </c:tx>
          <c:spPr>
            <a:ln w="12700" cap="rnd">
              <a:solidFill>
                <a:srgbClr val="E97132"/>
              </a:solidFill>
              <a:prstDash val="solid"/>
              <a:round/>
            </a:ln>
            <a:effectLst/>
          </c:spPr>
          <c:marker>
            <c:symbol val="none"/>
          </c:marker>
          <c:cat>
            <c:numRef>
              <c:f>Total_Retail_Forecast_Output!$A$2:$A$409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Total_Retail_Forecast_Output!$D$2:$D$409</c:f>
              <c:numCache>
                <c:formatCode>General</c:formatCode>
                <c:ptCount val="408"/>
                <c:pt idx="383" formatCode="0.00">
                  <c:v>717662</c:v>
                </c:pt>
                <c:pt idx="384" formatCode="0.00">
                  <c:v>697776.31603873929</c:v>
                </c:pt>
                <c:pt idx="385" formatCode="0.00">
                  <c:v>696501.50323858496</c:v>
                </c:pt>
                <c:pt idx="386" formatCode="0.00">
                  <c:v>695458.75831750734</c:v>
                </c:pt>
                <c:pt idx="387" formatCode="0.00">
                  <c:v>694591.53553515789</c:v>
                </c:pt>
                <c:pt idx="388" formatCode="0.00">
                  <c:v>693862.9625721206</c:v>
                </c:pt>
                <c:pt idx="389" formatCode="0.00">
                  <c:v>693247.42025921622</c:v>
                </c:pt>
                <c:pt idx="390" formatCode="0.00">
                  <c:v>692726.25585497124</c:v>
                </c:pt>
                <c:pt idx="391" formatCode="0.00">
                  <c:v>692285.39135764702</c:v>
                </c:pt>
                <c:pt idx="392" formatCode="0.00">
                  <c:v>691913.89376745897</c:v>
                </c:pt>
                <c:pt idx="393" formatCode="0.00">
                  <c:v>691603.07293777401</c:v>
                </c:pt>
                <c:pt idx="394" formatCode="0.00">
                  <c:v>691345.88699088048</c:v>
                </c:pt>
                <c:pt idx="395" formatCode="0.00">
                  <c:v>691136.53612269193</c:v>
                </c:pt>
                <c:pt idx="396" formatCode="0.00">
                  <c:v>690970.17662395001</c:v>
                </c:pt>
                <c:pt idx="397" formatCode="0.00">
                  <c:v>690842.71430949308</c:v>
                </c:pt>
                <c:pt idx="398" formatCode="0.00">
                  <c:v>690750.65197078534</c:v>
                </c:pt>
                <c:pt idx="399" formatCode="0.00">
                  <c:v>690690.97453217057</c:v>
                </c:pt>
                <c:pt idx="400" formatCode="0.00">
                  <c:v>690661.06111492938</c:v>
                </c:pt>
                <c:pt idx="401" formatCode="0.00">
                  <c:v>690658.61668604007</c:v>
                </c:pt>
                <c:pt idx="402" formatCode="0.00">
                  <c:v>690681.61821296322</c:v>
                </c:pt>
                <c:pt idx="403" formatCode="0.00">
                  <c:v>690728.27173214208</c:v>
                </c:pt>
                <c:pt idx="404" formatCode="0.00">
                  <c:v>690796.97774492286</c:v>
                </c:pt>
                <c:pt idx="405" formatCode="0.00">
                  <c:v>690886.30304895365</c:v>
                </c:pt>
                <c:pt idx="406" formatCode="0.00">
                  <c:v>690994.95760090475</c:v>
                </c:pt>
                <c:pt idx="407" formatCode="0.00">
                  <c:v>691121.77535456582</c:v>
                </c:pt>
              </c:numCache>
            </c:numRef>
          </c:val>
          <c:smooth val="0"/>
          <c:extLst>
            <c:ext xmlns:c16="http://schemas.microsoft.com/office/drawing/2014/chart" uri="{C3380CC4-5D6E-409C-BE32-E72D297353CC}">
              <c16:uniqueId val="{00000002-7814-41D3-AAAC-B7F88B8D0E7F}"/>
            </c:ext>
          </c:extLst>
        </c:ser>
        <c:ser>
          <c:idx val="3"/>
          <c:order val="3"/>
          <c:tx>
            <c:strRef>
              <c:f>Total_Retail_Forecast_Output!$E$1</c:f>
              <c:strCache>
                <c:ptCount val="1"/>
                <c:pt idx="0">
                  <c:v>Upper Confidence Bound</c:v>
                </c:pt>
              </c:strCache>
            </c:strRef>
          </c:tx>
          <c:spPr>
            <a:ln w="12700" cap="rnd">
              <a:solidFill>
                <a:srgbClr val="E97132"/>
              </a:solidFill>
              <a:prstDash val="solid"/>
              <a:round/>
            </a:ln>
            <a:effectLst/>
          </c:spPr>
          <c:marker>
            <c:symbol val="none"/>
          </c:marker>
          <c:cat>
            <c:numRef>
              <c:f>Total_Retail_Forecast_Output!$A$2:$A$409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Total_Retail_Forecast_Output!$E$2:$E$409</c:f>
              <c:numCache>
                <c:formatCode>General</c:formatCode>
                <c:ptCount val="408"/>
                <c:pt idx="383" formatCode="0.00">
                  <c:v>717662</c:v>
                </c:pt>
                <c:pt idx="384" formatCode="0.00">
                  <c:v>740000.89198870969</c:v>
                </c:pt>
                <c:pt idx="385" formatCode="0.00">
                  <c:v>743728.91281631321</c:v>
                </c:pt>
                <c:pt idx="386" formatCode="0.00">
                  <c:v>747224.86576483981</c:v>
                </c:pt>
                <c:pt idx="387" formatCode="0.00">
                  <c:v>750545.29657463823</c:v>
                </c:pt>
                <c:pt idx="388" formatCode="0.00">
                  <c:v>753727.07756512472</c:v>
                </c:pt>
                <c:pt idx="389" formatCode="0.00">
                  <c:v>756795.82790547807</c:v>
                </c:pt>
                <c:pt idx="390" formatCode="0.00">
                  <c:v>759770.20033717202</c:v>
                </c:pt>
                <c:pt idx="391" formatCode="0.00">
                  <c:v>762664.27286194544</c:v>
                </c:pt>
                <c:pt idx="392" formatCode="0.00">
                  <c:v>765488.97847958247</c:v>
                </c:pt>
                <c:pt idx="393" formatCode="0.00">
                  <c:v>768253.00733671663</c:v>
                </c:pt>
                <c:pt idx="394" formatCode="0.00">
                  <c:v>770963.40131105913</c:v>
                </c:pt>
                <c:pt idx="395" formatCode="0.00">
                  <c:v>773625.96020669665</c:v>
                </c:pt>
                <c:pt idx="396" formatCode="0.00">
                  <c:v>776245.52773288777</c:v>
                </c:pt>
                <c:pt idx="397" formatCode="0.00">
                  <c:v>778826.19807479368</c:v>
                </c:pt>
                <c:pt idx="398" formatCode="0.00">
                  <c:v>781371.46844095038</c:v>
                </c:pt>
                <c:pt idx="399" formatCode="0.00">
                  <c:v>783884.35390701436</c:v>
                </c:pt>
                <c:pt idx="400" formatCode="0.00">
                  <c:v>786367.47535170452</c:v>
                </c:pt>
                <c:pt idx="401" formatCode="0.00">
                  <c:v>788823.1278080428</c:v>
                </c:pt>
                <c:pt idx="402" formatCode="0.00">
                  <c:v>791253.33430856885</c:v>
                </c:pt>
                <c:pt idx="403" formatCode="0.00">
                  <c:v>793659.88881683897</c:v>
                </c:pt>
                <c:pt idx="404" formatCode="0.00">
                  <c:v>796044.39083150716</c:v>
                </c:pt>
                <c:pt idx="405" formatCode="0.00">
                  <c:v>798408.27355492557</c:v>
                </c:pt>
                <c:pt idx="406" formatCode="0.00">
                  <c:v>800752.82703042345</c:v>
                </c:pt>
                <c:pt idx="407" formatCode="0.00">
                  <c:v>803079.21730421134</c:v>
                </c:pt>
              </c:numCache>
            </c:numRef>
          </c:val>
          <c:smooth val="0"/>
          <c:extLst>
            <c:ext xmlns:c16="http://schemas.microsoft.com/office/drawing/2014/chart" uri="{C3380CC4-5D6E-409C-BE32-E72D297353CC}">
              <c16:uniqueId val="{00000003-7814-41D3-AAAC-B7F88B8D0E7F}"/>
            </c:ext>
          </c:extLst>
        </c:ser>
        <c:dLbls>
          <c:showLegendKey val="0"/>
          <c:showVal val="0"/>
          <c:showCatName val="0"/>
          <c:showSerName val="0"/>
          <c:showPercent val="0"/>
          <c:showBubbleSize val="0"/>
        </c:dLbls>
        <c:smooth val="0"/>
        <c:axId val="1534050159"/>
        <c:axId val="1534057839"/>
      </c:lineChart>
      <c:catAx>
        <c:axId val="153405015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7839"/>
        <c:crosses val="autoZero"/>
        <c:auto val="1"/>
        <c:lblAlgn val="ctr"/>
        <c:lblOffset val="100"/>
        <c:noMultiLvlLbl val="0"/>
      </c:catAx>
      <c:valAx>
        <c:axId val="15340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ysClr val="windowText" lastClr="000000">
                    <a:lumMod val="65000"/>
                    <a:lumOff val="35000"/>
                  </a:sysClr>
                </a:solidFill>
              </a:rPr>
              <a:t>Yearly Retail Sales by Category (1993-2024, Total Retail Category Included)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72407539966595"/>
          <c:y val="0.14977190934882176"/>
          <c:w val="0.83447641772051206"/>
          <c:h val="0.73793104649183561"/>
        </c:manualLayout>
      </c:layout>
      <c:lineChart>
        <c:grouping val="standard"/>
        <c:varyColors val="0"/>
        <c:ser>
          <c:idx val="0"/>
          <c:order val="0"/>
          <c:tx>
            <c:strRef>
              <c:f>Sales_By_Category_Charts!$M$41</c:f>
              <c:strCache>
                <c:ptCount val="1"/>
                <c:pt idx="0">
                  <c:v>Total Retail &amp; Food Service Sales</c:v>
                </c:pt>
              </c:strCache>
            </c:strRef>
          </c:tx>
          <c:spPr>
            <a:ln w="28575" cap="rnd">
              <a:solidFill>
                <a:schemeClr val="accent5"/>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Sales_By_Category_Charts!$M$42:$M$73</c:f>
              <c:numCache>
                <c:formatCode>General</c:formatCode>
                <c:ptCount val="32"/>
                <c:pt idx="0">
                  <c:v>2090188</c:v>
                </c:pt>
                <c:pt idx="1">
                  <c:v>2263972</c:v>
                </c:pt>
                <c:pt idx="2">
                  <c:v>2387607</c:v>
                </c:pt>
                <c:pt idx="3">
                  <c:v>2529532</c:v>
                </c:pt>
                <c:pt idx="4">
                  <c:v>2658697</c:v>
                </c:pt>
                <c:pt idx="5">
                  <c:v>2780757</c:v>
                </c:pt>
                <c:pt idx="6">
                  <c:v>3009022</c:v>
                </c:pt>
                <c:pt idx="7">
                  <c:v>3204677</c:v>
                </c:pt>
                <c:pt idx="8">
                  <c:v>3302357</c:v>
                </c:pt>
                <c:pt idx="9">
                  <c:v>3378725</c:v>
                </c:pt>
                <c:pt idx="10">
                  <c:v>3526933</c:v>
                </c:pt>
                <c:pt idx="11">
                  <c:v>3746939</c:v>
                </c:pt>
                <c:pt idx="12">
                  <c:v>3994436</c:v>
                </c:pt>
                <c:pt idx="13">
                  <c:v>4210757</c:v>
                </c:pt>
                <c:pt idx="14">
                  <c:v>4348924</c:v>
                </c:pt>
                <c:pt idx="15">
                  <c:v>4293253</c:v>
                </c:pt>
                <c:pt idx="16">
                  <c:v>3979264</c:v>
                </c:pt>
                <c:pt idx="17">
                  <c:v>4195513</c:v>
                </c:pt>
                <c:pt idx="18">
                  <c:v>4504514</c:v>
                </c:pt>
                <c:pt idx="19">
                  <c:v>4725075</c:v>
                </c:pt>
                <c:pt idx="20">
                  <c:v>4907379</c:v>
                </c:pt>
                <c:pt idx="21">
                  <c:v>5113404</c:v>
                </c:pt>
                <c:pt idx="22">
                  <c:v>5244063</c:v>
                </c:pt>
                <c:pt idx="23">
                  <c:v>5384255</c:v>
                </c:pt>
                <c:pt idx="24">
                  <c:v>5633005</c:v>
                </c:pt>
                <c:pt idx="25">
                  <c:v>5878374</c:v>
                </c:pt>
                <c:pt idx="26">
                  <c:v>6062481</c:v>
                </c:pt>
                <c:pt idx="27">
                  <c:v>6106232</c:v>
                </c:pt>
                <c:pt idx="28">
                  <c:v>7214301</c:v>
                </c:pt>
                <c:pt idx="29">
                  <c:v>7871653</c:v>
                </c:pt>
                <c:pt idx="30">
                  <c:v>8149324</c:v>
                </c:pt>
                <c:pt idx="31">
                  <c:v>8362693</c:v>
                </c:pt>
              </c:numCache>
            </c:numRef>
          </c:val>
          <c:smooth val="0"/>
          <c:extLst>
            <c:ext xmlns:c16="http://schemas.microsoft.com/office/drawing/2014/chart" uri="{C3380CC4-5D6E-409C-BE32-E72D297353CC}">
              <c16:uniqueId val="{00000000-8AAD-482B-9E51-424505E19D33}"/>
            </c:ext>
          </c:extLst>
        </c:ser>
        <c:ser>
          <c:idx val="1"/>
          <c:order val="1"/>
          <c:tx>
            <c:strRef>
              <c:f>Sales_By_Category_Charts!$N$41</c:f>
              <c:strCache>
                <c:ptCount val="1"/>
                <c:pt idx="0">
                  <c:v>Clothing &amp; Accessories Sales</c:v>
                </c:pt>
              </c:strCache>
            </c:strRef>
          </c:tx>
          <c:spPr>
            <a:ln w="28575" cap="rnd">
              <a:solidFill>
                <a:schemeClr val="accent2"/>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Sales_By_Category_Charts!$N$42:$N$73</c:f>
              <c:numCache>
                <c:formatCode>General</c:formatCode>
                <c:ptCount val="32"/>
                <c:pt idx="0">
                  <c:v>121136</c:v>
                </c:pt>
                <c:pt idx="1">
                  <c:v>124960</c:v>
                </c:pt>
                <c:pt idx="2">
                  <c:v>127527</c:v>
                </c:pt>
                <c:pt idx="3">
                  <c:v>132747</c:v>
                </c:pt>
                <c:pt idx="4">
                  <c:v>136310</c:v>
                </c:pt>
                <c:pt idx="5">
                  <c:v>144960</c:v>
                </c:pt>
                <c:pt idx="6">
                  <c:v>155196</c:v>
                </c:pt>
                <c:pt idx="7">
                  <c:v>162937</c:v>
                </c:pt>
                <c:pt idx="8">
                  <c:v>163443</c:v>
                </c:pt>
                <c:pt idx="9">
                  <c:v>167854</c:v>
                </c:pt>
                <c:pt idx="10">
                  <c:v>173939</c:v>
                </c:pt>
                <c:pt idx="11">
                  <c:v>184810</c:v>
                </c:pt>
                <c:pt idx="12">
                  <c:v>195356</c:v>
                </c:pt>
                <c:pt idx="13">
                  <c:v>207996</c:v>
                </c:pt>
                <c:pt idx="14">
                  <c:v>216063</c:v>
                </c:pt>
                <c:pt idx="15">
                  <c:v>211669</c:v>
                </c:pt>
                <c:pt idx="16">
                  <c:v>199739</c:v>
                </c:pt>
                <c:pt idx="17">
                  <c:v>207911</c:v>
                </c:pt>
                <c:pt idx="18">
                  <c:v>222539</c:v>
                </c:pt>
                <c:pt idx="19">
                  <c:v>233229</c:v>
                </c:pt>
                <c:pt idx="20">
                  <c:v>239346</c:v>
                </c:pt>
                <c:pt idx="21">
                  <c:v>244898</c:v>
                </c:pt>
                <c:pt idx="22">
                  <c:v>250427</c:v>
                </c:pt>
                <c:pt idx="23">
                  <c:v>252985</c:v>
                </c:pt>
                <c:pt idx="24">
                  <c:v>254795</c:v>
                </c:pt>
                <c:pt idx="25">
                  <c:v>259587</c:v>
                </c:pt>
                <c:pt idx="26">
                  <c:v>260964</c:v>
                </c:pt>
                <c:pt idx="27">
                  <c:v>195481</c:v>
                </c:pt>
                <c:pt idx="28">
                  <c:v>281045</c:v>
                </c:pt>
                <c:pt idx="29">
                  <c:v>293008</c:v>
                </c:pt>
                <c:pt idx="30">
                  <c:v>296375</c:v>
                </c:pt>
                <c:pt idx="31">
                  <c:v>302343</c:v>
                </c:pt>
              </c:numCache>
            </c:numRef>
          </c:val>
          <c:smooth val="0"/>
          <c:extLst>
            <c:ext xmlns:c16="http://schemas.microsoft.com/office/drawing/2014/chart" uri="{C3380CC4-5D6E-409C-BE32-E72D297353CC}">
              <c16:uniqueId val="{00000001-8AAD-482B-9E51-424505E19D33}"/>
            </c:ext>
          </c:extLst>
        </c:ser>
        <c:ser>
          <c:idx val="2"/>
          <c:order val="2"/>
          <c:tx>
            <c:strRef>
              <c:f>Sales_By_Category_Charts!$O$41</c:f>
              <c:strCache>
                <c:ptCount val="1"/>
                <c:pt idx="0">
                  <c:v>Department Store Sales</c:v>
                </c:pt>
              </c:strCache>
            </c:strRef>
          </c:tx>
          <c:spPr>
            <a:ln w="28575" cap="rnd">
              <a:solidFill>
                <a:schemeClr val="accent3"/>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Sales_By_Category_Charts!$O$42:$O$73</c:f>
              <c:numCache>
                <c:formatCode>General</c:formatCode>
                <c:ptCount val="32"/>
                <c:pt idx="0">
                  <c:v>366942</c:v>
                </c:pt>
                <c:pt idx="1">
                  <c:v>376595</c:v>
                </c:pt>
                <c:pt idx="2">
                  <c:v>382915</c:v>
                </c:pt>
                <c:pt idx="3">
                  <c:v>392620</c:v>
                </c:pt>
                <c:pt idx="4">
                  <c:v>401887</c:v>
                </c:pt>
                <c:pt idx="5">
                  <c:v>408991</c:v>
                </c:pt>
                <c:pt idx="6">
                  <c:v>426019</c:v>
                </c:pt>
                <c:pt idx="7">
                  <c:v>436086</c:v>
                </c:pt>
                <c:pt idx="8">
                  <c:v>455284</c:v>
                </c:pt>
                <c:pt idx="9">
                  <c:v>457447</c:v>
                </c:pt>
                <c:pt idx="10">
                  <c:v>466576</c:v>
                </c:pt>
                <c:pt idx="11">
                  <c:v>481130</c:v>
                </c:pt>
                <c:pt idx="12">
                  <c:v>500258</c:v>
                </c:pt>
                <c:pt idx="13">
                  <c:v>517610</c:v>
                </c:pt>
                <c:pt idx="14">
                  <c:v>539710</c:v>
                </c:pt>
                <c:pt idx="15">
                  <c:v>559883</c:v>
                </c:pt>
                <c:pt idx="16">
                  <c:v>560495</c:v>
                </c:pt>
                <c:pt idx="17">
                  <c:v>572667</c:v>
                </c:pt>
                <c:pt idx="18">
                  <c:v>601063</c:v>
                </c:pt>
                <c:pt idx="19">
                  <c:v>619210</c:v>
                </c:pt>
                <c:pt idx="20">
                  <c:v>634021</c:v>
                </c:pt>
                <c:pt idx="21">
                  <c:v>662550</c:v>
                </c:pt>
                <c:pt idx="22">
                  <c:v>679610</c:v>
                </c:pt>
                <c:pt idx="23">
                  <c:v>692182</c:v>
                </c:pt>
                <c:pt idx="24">
                  <c:v>721884</c:v>
                </c:pt>
                <c:pt idx="25">
                  <c:v>743083</c:v>
                </c:pt>
                <c:pt idx="26">
                  <c:v>767582</c:v>
                </c:pt>
                <c:pt idx="27">
                  <c:v>840300</c:v>
                </c:pt>
                <c:pt idx="28">
                  <c:v>882728</c:v>
                </c:pt>
                <c:pt idx="29">
                  <c:v>948362</c:v>
                </c:pt>
                <c:pt idx="30">
                  <c:v>971517</c:v>
                </c:pt>
                <c:pt idx="31">
                  <c:v>990098</c:v>
                </c:pt>
              </c:numCache>
            </c:numRef>
          </c:val>
          <c:smooth val="0"/>
          <c:extLst>
            <c:ext xmlns:c16="http://schemas.microsoft.com/office/drawing/2014/chart" uri="{C3380CC4-5D6E-409C-BE32-E72D297353CC}">
              <c16:uniqueId val="{00000002-8AAD-482B-9E51-424505E19D33}"/>
            </c:ext>
          </c:extLst>
        </c:ser>
        <c:ser>
          <c:idx val="3"/>
          <c:order val="3"/>
          <c:tx>
            <c:strRef>
              <c:f>Sales_By_Category_Charts!$P$41</c:f>
              <c:strCache>
                <c:ptCount val="1"/>
                <c:pt idx="0">
                  <c:v>Food Service Sales</c:v>
                </c:pt>
              </c:strCache>
            </c:strRef>
          </c:tx>
          <c:spPr>
            <a:ln w="28575" cap="rnd">
              <a:solidFill>
                <a:schemeClr val="accent4"/>
              </a:solidFill>
              <a:round/>
            </a:ln>
            <a:effectLst/>
          </c:spPr>
          <c:marker>
            <c:symbol val="none"/>
          </c:marker>
          <c:cat>
            <c:strRef>
              <c:f>Sales_By_Category_Charts!$L$42:$L$73</c:f>
              <c:strCache>
                <c:ptCount val="3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pt idx="27">
                  <c:v>2020</c:v>
                </c:pt>
                <c:pt idx="28">
                  <c:v>2021</c:v>
                </c:pt>
                <c:pt idx="29">
                  <c:v>2022</c:v>
                </c:pt>
                <c:pt idx="30">
                  <c:v>2023</c:v>
                </c:pt>
                <c:pt idx="31">
                  <c:v>2024</c:v>
                </c:pt>
              </c:strCache>
            </c:strRef>
          </c:cat>
          <c:val>
            <c:numRef>
              <c:f>Sales_By_Category_Charts!$P$42:$P$73</c:f>
              <c:numCache>
                <c:formatCode>General</c:formatCode>
                <c:ptCount val="32"/>
                <c:pt idx="0">
                  <c:v>53215</c:v>
                </c:pt>
                <c:pt idx="1">
                  <c:v>62182</c:v>
                </c:pt>
                <c:pt idx="2">
                  <c:v>70555</c:v>
                </c:pt>
                <c:pt idx="3">
                  <c:v>74319</c:v>
                </c:pt>
                <c:pt idx="4">
                  <c:v>75966</c:v>
                </c:pt>
                <c:pt idx="5">
                  <c:v>80979</c:v>
                </c:pt>
                <c:pt idx="6">
                  <c:v>85368</c:v>
                </c:pt>
                <c:pt idx="7">
                  <c:v>88663</c:v>
                </c:pt>
                <c:pt idx="8">
                  <c:v>86312</c:v>
                </c:pt>
                <c:pt idx="9">
                  <c:v>89487</c:v>
                </c:pt>
                <c:pt idx="10">
                  <c:v>90820</c:v>
                </c:pt>
                <c:pt idx="11">
                  <c:v>97830</c:v>
                </c:pt>
                <c:pt idx="12">
                  <c:v>104341</c:v>
                </c:pt>
                <c:pt idx="13">
                  <c:v>108377</c:v>
                </c:pt>
                <c:pt idx="14">
                  <c:v>108407</c:v>
                </c:pt>
                <c:pt idx="15">
                  <c:v>107111</c:v>
                </c:pt>
                <c:pt idx="16">
                  <c:v>96432</c:v>
                </c:pt>
                <c:pt idx="17">
                  <c:v>98076</c:v>
                </c:pt>
                <c:pt idx="18">
                  <c:v>100354</c:v>
                </c:pt>
                <c:pt idx="19">
                  <c:v>102261</c:v>
                </c:pt>
                <c:pt idx="20">
                  <c:v>102274</c:v>
                </c:pt>
                <c:pt idx="21">
                  <c:v>101264</c:v>
                </c:pt>
                <c:pt idx="22">
                  <c:v>99048</c:v>
                </c:pt>
                <c:pt idx="23">
                  <c:v>92630</c:v>
                </c:pt>
                <c:pt idx="24">
                  <c:v>91247</c:v>
                </c:pt>
                <c:pt idx="25">
                  <c:v>92806</c:v>
                </c:pt>
                <c:pt idx="26">
                  <c:v>89659</c:v>
                </c:pt>
                <c:pt idx="27">
                  <c:v>72939</c:v>
                </c:pt>
                <c:pt idx="28">
                  <c:v>92777</c:v>
                </c:pt>
                <c:pt idx="29">
                  <c:v>91697</c:v>
                </c:pt>
                <c:pt idx="30">
                  <c:v>90630</c:v>
                </c:pt>
                <c:pt idx="31">
                  <c:v>90917</c:v>
                </c:pt>
              </c:numCache>
            </c:numRef>
          </c:val>
          <c:smooth val="0"/>
          <c:extLst>
            <c:ext xmlns:c16="http://schemas.microsoft.com/office/drawing/2014/chart" uri="{C3380CC4-5D6E-409C-BE32-E72D297353CC}">
              <c16:uniqueId val="{00000003-8AAD-482B-9E51-424505E19D33}"/>
            </c:ext>
          </c:extLst>
        </c:ser>
        <c:dLbls>
          <c:showLegendKey val="0"/>
          <c:showVal val="0"/>
          <c:showCatName val="0"/>
          <c:showSerName val="0"/>
          <c:showPercent val="0"/>
          <c:showBubbleSize val="0"/>
        </c:dLbls>
        <c:smooth val="0"/>
        <c:axId val="433541344"/>
        <c:axId val="433536544"/>
      </c:lineChart>
      <c:catAx>
        <c:axId val="4335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36544"/>
        <c:crosses val="autoZero"/>
        <c:auto val="1"/>
        <c:lblAlgn val="ctr"/>
        <c:lblOffset val="100"/>
        <c:noMultiLvlLbl val="0"/>
      </c:catAx>
      <c:valAx>
        <c:axId val="43353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Total Yearly Sales (in Millions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41344"/>
        <c:crosses val="autoZero"/>
        <c:crossBetween val="between"/>
      </c:valAx>
      <c:spPr>
        <a:noFill/>
        <a:ln>
          <a:noFill/>
        </a:ln>
        <a:effectLst/>
      </c:spPr>
    </c:plotArea>
    <c:legend>
      <c:legendPos val="b"/>
      <c:layout>
        <c:manualLayout>
          <c:xMode val="edge"/>
          <c:yMode val="edge"/>
          <c:x val="0.136543545693152"/>
          <c:y val="0.1644777596922746"/>
          <c:w val="0.34105432275511022"/>
          <c:h val="0.144437387276986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Total_Retail_CS_Forecast_Output!$B$1</c:f>
              <c:strCache>
                <c:ptCount val="1"/>
                <c:pt idx="0">
                  <c:v>total_retail_and_food_service_sales</c:v>
                </c:pt>
              </c:strCache>
            </c:strRef>
          </c:tx>
          <c:spPr>
            <a:ln w="28575" cap="rnd">
              <a:solidFill>
                <a:schemeClr val="accent1"/>
              </a:solidFill>
              <a:round/>
            </a:ln>
            <a:effectLst/>
          </c:spPr>
          <c:marker>
            <c:symbol val="none"/>
          </c:marker>
          <c:val>
            <c:numRef>
              <c:f>Total_Retail_CS_Forecast_Output!$B$2:$B$409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551436.5</c:v>
                </c:pt>
                <c:pt idx="327">
                  <c:v>554152</c:v>
                </c:pt>
                <c:pt idx="328">
                  <c:v>555011.5</c:v>
                </c:pt>
                <c:pt idx="329">
                  <c:v>558600.5</c:v>
                </c:pt>
                <c:pt idx="330">
                  <c:v>555454</c:v>
                </c:pt>
                <c:pt idx="331">
                  <c:v>559047</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5EC5-49E5-906C-3AC6ACC91870}"/>
            </c:ext>
          </c:extLst>
        </c:ser>
        <c:ser>
          <c:idx val="1"/>
          <c:order val="1"/>
          <c:tx>
            <c:strRef>
              <c:f>Total_Retail_CS_Forecast_Output!$C$1</c:f>
              <c:strCache>
                <c:ptCount val="1"/>
                <c:pt idx="0">
                  <c:v>Forecast(total_retail_and_food_service_sales)</c:v>
                </c:pt>
              </c:strCache>
            </c:strRef>
          </c:tx>
          <c:spPr>
            <a:ln w="25400" cap="rnd">
              <a:solidFill>
                <a:schemeClr val="accent2"/>
              </a:solidFill>
              <a:round/>
            </a:ln>
            <a:effectLst/>
          </c:spPr>
          <c:marker>
            <c:symbol val="none"/>
          </c:marker>
          <c:cat>
            <c:numRef>
              <c:f>Total_Retail_CS_Forecast_Output!$A$2:$A$409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Total_Retail_CS_Forecast_Output!$C$2:$C$409</c:f>
              <c:numCache>
                <c:formatCode>General</c:formatCode>
                <c:ptCount val="408"/>
                <c:pt idx="383">
                  <c:v>717662</c:v>
                </c:pt>
                <c:pt idx="384">
                  <c:v>718900.45971911983</c:v>
                </c:pt>
                <c:pt idx="385">
                  <c:v>720138.91943823965</c:v>
                </c:pt>
                <c:pt idx="386">
                  <c:v>721377.37915735948</c:v>
                </c:pt>
                <c:pt idx="387">
                  <c:v>722615.83887647931</c:v>
                </c:pt>
                <c:pt idx="388">
                  <c:v>723854.29859559913</c:v>
                </c:pt>
                <c:pt idx="389">
                  <c:v>725092.75831471884</c:v>
                </c:pt>
                <c:pt idx="390">
                  <c:v>726331.21803383867</c:v>
                </c:pt>
                <c:pt idx="391">
                  <c:v>727569.67775295849</c:v>
                </c:pt>
                <c:pt idx="392">
                  <c:v>728808.13747207832</c:v>
                </c:pt>
                <c:pt idx="393">
                  <c:v>730046.59719119815</c:v>
                </c:pt>
                <c:pt idx="394">
                  <c:v>731285.05691031797</c:v>
                </c:pt>
                <c:pt idx="395">
                  <c:v>732523.5166294378</c:v>
                </c:pt>
                <c:pt idx="396">
                  <c:v>733761.97634855763</c:v>
                </c:pt>
                <c:pt idx="397">
                  <c:v>735000.43606767745</c:v>
                </c:pt>
                <c:pt idx="398">
                  <c:v>736238.89578679728</c:v>
                </c:pt>
                <c:pt idx="399">
                  <c:v>737477.3555059171</c:v>
                </c:pt>
                <c:pt idx="400">
                  <c:v>738715.81522503693</c:v>
                </c:pt>
                <c:pt idx="401">
                  <c:v>739954.27494415664</c:v>
                </c:pt>
                <c:pt idx="402">
                  <c:v>741192.73466327647</c:v>
                </c:pt>
                <c:pt idx="403">
                  <c:v>742431.19438239629</c:v>
                </c:pt>
                <c:pt idx="404">
                  <c:v>743669.65410151612</c:v>
                </c:pt>
                <c:pt idx="405">
                  <c:v>744908.11382063595</c:v>
                </c:pt>
                <c:pt idx="406">
                  <c:v>746146.57353975577</c:v>
                </c:pt>
                <c:pt idx="407">
                  <c:v>747385.0332588756</c:v>
                </c:pt>
              </c:numCache>
            </c:numRef>
          </c:val>
          <c:smooth val="0"/>
          <c:extLst>
            <c:ext xmlns:c16="http://schemas.microsoft.com/office/drawing/2014/chart" uri="{C3380CC4-5D6E-409C-BE32-E72D297353CC}">
              <c16:uniqueId val="{00000001-5EC5-49E5-906C-3AC6ACC91870}"/>
            </c:ext>
          </c:extLst>
        </c:ser>
        <c:ser>
          <c:idx val="2"/>
          <c:order val="2"/>
          <c:tx>
            <c:strRef>
              <c:f>Total_Retail_CS_Forecast_Output!$D$1</c:f>
              <c:strCache>
                <c:ptCount val="1"/>
                <c:pt idx="0">
                  <c:v>Lower Confidence Bound</c:v>
                </c:pt>
              </c:strCache>
            </c:strRef>
          </c:tx>
          <c:spPr>
            <a:ln w="12700" cap="rnd">
              <a:solidFill>
                <a:srgbClr val="E97132"/>
              </a:solidFill>
              <a:prstDash val="solid"/>
              <a:round/>
            </a:ln>
            <a:effectLst/>
          </c:spPr>
          <c:marker>
            <c:symbol val="none"/>
          </c:marker>
          <c:cat>
            <c:numRef>
              <c:f>Total_Retail_CS_Forecast_Output!$A$2:$A$409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Total_Retail_CS_Forecast_Output!$D$2:$D$409</c:f>
              <c:numCache>
                <c:formatCode>General</c:formatCode>
                <c:ptCount val="408"/>
                <c:pt idx="383" formatCode="0.00">
                  <c:v>717662</c:v>
                </c:pt>
                <c:pt idx="384" formatCode="0.00">
                  <c:v>706773.60348186211</c:v>
                </c:pt>
                <c:pt idx="385" formatCode="0.00">
                  <c:v>706575.25435642141</c:v>
                </c:pt>
                <c:pt idx="386" formatCode="0.00">
                  <c:v>706510.20455932361</c:v>
                </c:pt>
                <c:pt idx="387" formatCode="0.00">
                  <c:v>706545.97432973713</c:v>
                </c:pt>
                <c:pt idx="388" formatCode="0.00">
                  <c:v>706661.38428069919</c:v>
                </c:pt>
                <c:pt idx="389" formatCode="0.00">
                  <c:v>706841.71881236939</c:v>
                </c:pt>
                <c:pt idx="390" formatCode="0.00">
                  <c:v>707076.2638271309</c:v>
                </c:pt>
                <c:pt idx="391" formatCode="0.00">
                  <c:v>707356.93294877489</c:v>
                </c:pt>
                <c:pt idx="392" formatCode="0.00">
                  <c:v>707677.44628396223</c:v>
                </c:pt>
                <c:pt idx="393" formatCode="0.00">
                  <c:v>708032.81222974462</c:v>
                </c:pt>
                <c:pt idx="394" formatCode="0.00">
                  <c:v>708418.98594556528</c:v>
                </c:pt>
                <c:pt idx="395" formatCode="0.00">
                  <c:v>708832.6360354881</c:v>
                </c:pt>
                <c:pt idx="396" formatCode="0.00">
                  <c:v>709270.98028254544</c:v>
                </c:pt>
                <c:pt idx="397" formatCode="0.00">
                  <c:v>709731.66699492035</c:v>
                </c:pt>
                <c:pt idx="398" formatCode="0.00">
                  <c:v>710212.68738298316</c:v>
                </c:pt>
                <c:pt idx="399" formatCode="0.00">
                  <c:v>710712.30959327158</c:v>
                </c:pt>
                <c:pt idx="400" formatCode="0.00">
                  <c:v>711229.02819826</c:v>
                </c:pt>
                <c:pt idx="401" formatCode="0.00">
                  <c:v>711761.52493554354</c:v>
                </c:pt>
                <c:pt idx="402" formatCode="0.00">
                  <c:v>712308.63777925412</c:v>
                </c:pt>
                <c:pt idx="403" formatCode="0.00">
                  <c:v>712869.33628029143</c:v>
                </c:pt>
                <c:pt idx="404" formatCode="0.00">
                  <c:v>713442.70168980875</c:v>
                </c:pt>
                <c:pt idx="405" formatCode="0.00">
                  <c:v>714027.91077922448</c:v>
                </c:pt>
                <c:pt idx="406" formatCode="0.00">
                  <c:v>714624.22255021532</c:v>
                </c:pt>
                <c:pt idx="407" formatCode="0.00">
                  <c:v>715230.96722815628</c:v>
                </c:pt>
              </c:numCache>
            </c:numRef>
          </c:val>
          <c:smooth val="0"/>
          <c:extLst>
            <c:ext xmlns:c16="http://schemas.microsoft.com/office/drawing/2014/chart" uri="{C3380CC4-5D6E-409C-BE32-E72D297353CC}">
              <c16:uniqueId val="{00000002-5EC5-49E5-906C-3AC6ACC91870}"/>
            </c:ext>
          </c:extLst>
        </c:ser>
        <c:ser>
          <c:idx val="3"/>
          <c:order val="3"/>
          <c:tx>
            <c:strRef>
              <c:f>Total_Retail_CS_Forecast_Output!$E$1</c:f>
              <c:strCache>
                <c:ptCount val="1"/>
                <c:pt idx="0">
                  <c:v>Upper Confidence Bound</c:v>
                </c:pt>
              </c:strCache>
            </c:strRef>
          </c:tx>
          <c:spPr>
            <a:ln w="12700" cap="rnd">
              <a:solidFill>
                <a:srgbClr val="E97132"/>
              </a:solidFill>
              <a:prstDash val="solid"/>
              <a:round/>
            </a:ln>
            <a:effectLst/>
          </c:spPr>
          <c:marker>
            <c:symbol val="none"/>
          </c:marker>
          <c:cat>
            <c:numRef>
              <c:f>Total_Retail_CS_Forecast_Output!$A$2:$A$409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Total_Retail_CS_Forecast_Output!$E$2:$E$409</c:f>
              <c:numCache>
                <c:formatCode>General</c:formatCode>
                <c:ptCount val="408"/>
                <c:pt idx="383" formatCode="0.00">
                  <c:v>717662</c:v>
                </c:pt>
                <c:pt idx="384" formatCode="0.00">
                  <c:v>731027.31595637754</c:v>
                </c:pt>
                <c:pt idx="385" formatCode="0.00">
                  <c:v>733702.58452005789</c:v>
                </c:pt>
                <c:pt idx="386" formatCode="0.00">
                  <c:v>736244.55375539535</c:v>
                </c:pt>
                <c:pt idx="387" formatCode="0.00">
                  <c:v>738685.70342322148</c:v>
                </c:pt>
                <c:pt idx="388" formatCode="0.00">
                  <c:v>741047.21291049907</c:v>
                </c:pt>
                <c:pt idx="389" formatCode="0.00">
                  <c:v>743343.79781706829</c:v>
                </c:pt>
                <c:pt idx="390" formatCode="0.00">
                  <c:v>745586.17224054644</c:v>
                </c:pt>
                <c:pt idx="391" formatCode="0.00">
                  <c:v>747782.4225571421</c:v>
                </c:pt>
                <c:pt idx="392" formatCode="0.00">
                  <c:v>749938.82866019441</c:v>
                </c:pt>
                <c:pt idx="393" formatCode="0.00">
                  <c:v>752060.38215265167</c:v>
                </c:pt>
                <c:pt idx="394" formatCode="0.00">
                  <c:v>754151.12787507067</c:v>
                </c:pt>
                <c:pt idx="395" formatCode="0.00">
                  <c:v>756214.3972233875</c:v>
                </c:pt>
                <c:pt idx="396" formatCode="0.00">
                  <c:v>758252.97241456981</c:v>
                </c:pt>
                <c:pt idx="397" formatCode="0.00">
                  <c:v>760269.20514043455</c:v>
                </c:pt>
                <c:pt idx="398" formatCode="0.00">
                  <c:v>762265.1041906114</c:v>
                </c:pt>
                <c:pt idx="399" formatCode="0.00">
                  <c:v>764242.40141856263</c:v>
                </c:pt>
                <c:pt idx="400" formatCode="0.00">
                  <c:v>766202.60225181386</c:v>
                </c:pt>
                <c:pt idx="401" formatCode="0.00">
                  <c:v>768147.02495276975</c:v>
                </c:pt>
                <c:pt idx="402" formatCode="0.00">
                  <c:v>770076.83154729882</c:v>
                </c:pt>
                <c:pt idx="403" formatCode="0.00">
                  <c:v>771993.05248450115</c:v>
                </c:pt>
                <c:pt idx="404" formatCode="0.00">
                  <c:v>773896.60651322349</c:v>
                </c:pt>
                <c:pt idx="405" formatCode="0.00">
                  <c:v>775788.31686204742</c:v>
                </c:pt>
                <c:pt idx="406" formatCode="0.00">
                  <c:v>777668.92452929623</c:v>
                </c:pt>
                <c:pt idx="407" formatCode="0.00">
                  <c:v>779539.09928959492</c:v>
                </c:pt>
              </c:numCache>
            </c:numRef>
          </c:val>
          <c:smooth val="0"/>
          <c:extLst>
            <c:ext xmlns:c16="http://schemas.microsoft.com/office/drawing/2014/chart" uri="{C3380CC4-5D6E-409C-BE32-E72D297353CC}">
              <c16:uniqueId val="{00000003-5EC5-49E5-906C-3AC6ACC91870}"/>
            </c:ext>
          </c:extLst>
        </c:ser>
        <c:dLbls>
          <c:showLegendKey val="0"/>
          <c:showVal val="0"/>
          <c:showCatName val="0"/>
          <c:showSerName val="0"/>
          <c:showPercent val="0"/>
          <c:showBubbleSize val="0"/>
        </c:dLbls>
        <c:smooth val="0"/>
        <c:axId val="96481983"/>
        <c:axId val="96479103"/>
      </c:lineChart>
      <c:catAx>
        <c:axId val="96481983"/>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9103"/>
        <c:crosses val="autoZero"/>
        <c:auto val="1"/>
        <c:lblAlgn val="ctr"/>
        <c:lblOffset val="100"/>
        <c:noMultiLvlLbl val="0"/>
      </c:catAx>
      <c:valAx>
        <c:axId val="964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468324</c:v>
                </c:pt>
                <c:pt idx="327">
                  <c:v>401028</c:v>
                </c:pt>
                <c:pt idx="328">
                  <c:v>478449</c:v>
                </c:pt>
                <c:pt idx="329">
                  <c:v>518038</c:v>
                </c:pt>
                <c:pt idx="330">
                  <c:v>526304</c:v>
                </c:pt>
                <c:pt idx="331">
                  <c:v>530735</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A6C9-452E-B69B-46347CD2D1C8}"/>
            </c:ext>
          </c:extLst>
        </c:ser>
        <c:ser>
          <c:idx val="1"/>
          <c:order val="1"/>
          <c:tx>
            <c:strRef>
              <c:f>Total_Retail_Forecast_Output!$C$1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Total_Retail_Forecast_Output!$C$2:$C$409</c:f>
              <c:numCache>
                <c:formatCode>General</c:formatCode>
                <c:ptCount val="408"/>
                <c:pt idx="383">
                  <c:v>717662</c:v>
                </c:pt>
                <c:pt idx="384">
                  <c:v>718888.60401372449</c:v>
                </c:pt>
                <c:pt idx="385">
                  <c:v>720115.20802744909</c:v>
                </c:pt>
                <c:pt idx="386">
                  <c:v>721341.81204117357</c:v>
                </c:pt>
                <c:pt idx="387">
                  <c:v>722568.41605489806</c:v>
                </c:pt>
                <c:pt idx="388">
                  <c:v>723795.02006862266</c:v>
                </c:pt>
                <c:pt idx="389">
                  <c:v>725021.62408234715</c:v>
                </c:pt>
                <c:pt idx="390">
                  <c:v>726248.22809607163</c:v>
                </c:pt>
                <c:pt idx="391">
                  <c:v>727474.83210979623</c:v>
                </c:pt>
                <c:pt idx="392">
                  <c:v>728701.43612352072</c:v>
                </c:pt>
                <c:pt idx="393">
                  <c:v>729928.04013724532</c:v>
                </c:pt>
                <c:pt idx="394">
                  <c:v>731154.64415096981</c:v>
                </c:pt>
                <c:pt idx="395">
                  <c:v>732381.24816469429</c:v>
                </c:pt>
                <c:pt idx="396">
                  <c:v>733607.85217841889</c:v>
                </c:pt>
                <c:pt idx="397">
                  <c:v>734834.45619214338</c:v>
                </c:pt>
                <c:pt idx="398">
                  <c:v>736061.06020586786</c:v>
                </c:pt>
                <c:pt idx="399">
                  <c:v>737287.66421959247</c:v>
                </c:pt>
                <c:pt idx="400">
                  <c:v>738514.26823331695</c:v>
                </c:pt>
                <c:pt idx="401">
                  <c:v>739740.87224704144</c:v>
                </c:pt>
                <c:pt idx="402">
                  <c:v>740967.47626076604</c:v>
                </c:pt>
                <c:pt idx="403">
                  <c:v>742194.08027449052</c:v>
                </c:pt>
                <c:pt idx="404">
                  <c:v>743420.68428821501</c:v>
                </c:pt>
                <c:pt idx="405">
                  <c:v>744647.28830193961</c:v>
                </c:pt>
                <c:pt idx="406">
                  <c:v>745873.8923156641</c:v>
                </c:pt>
                <c:pt idx="407">
                  <c:v>747100.49632938858</c:v>
                </c:pt>
              </c:numCache>
            </c:numRef>
          </c:val>
          <c:smooth val="0"/>
          <c:extLst>
            <c:ext xmlns:c16="http://schemas.microsoft.com/office/drawing/2014/chart" uri="{C3380CC4-5D6E-409C-BE32-E72D297353CC}">
              <c16:uniqueId val="{00000001-A6C9-452E-B69B-46347CD2D1C8}"/>
            </c:ext>
          </c:extLst>
        </c:ser>
        <c:ser>
          <c:idx val="2"/>
          <c:order val="2"/>
          <c:tx>
            <c:strRef>
              <c:f>Total_Retail_Forecast_Output!$D$1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Total_Retail_Forecast_Output!$D$2:$D$409</c:f>
              <c:numCache>
                <c:formatCode>General</c:formatCode>
                <c:ptCount val="408"/>
                <c:pt idx="383" formatCode="0.00">
                  <c:v>717662</c:v>
                </c:pt>
                <c:pt idx="384" formatCode="0.00">
                  <c:v>697776.31603873929</c:v>
                </c:pt>
                <c:pt idx="385" formatCode="0.00">
                  <c:v>696501.50323858496</c:v>
                </c:pt>
                <c:pt idx="386" formatCode="0.00">
                  <c:v>695458.75831750734</c:v>
                </c:pt>
                <c:pt idx="387" formatCode="0.00">
                  <c:v>694591.53553515789</c:v>
                </c:pt>
                <c:pt idx="388" formatCode="0.00">
                  <c:v>693862.9625721206</c:v>
                </c:pt>
                <c:pt idx="389" formatCode="0.00">
                  <c:v>693247.42025921622</c:v>
                </c:pt>
                <c:pt idx="390" formatCode="0.00">
                  <c:v>692726.25585497124</c:v>
                </c:pt>
                <c:pt idx="391" formatCode="0.00">
                  <c:v>692285.39135764702</c:v>
                </c:pt>
                <c:pt idx="392" formatCode="0.00">
                  <c:v>691913.89376745897</c:v>
                </c:pt>
                <c:pt idx="393" formatCode="0.00">
                  <c:v>691603.07293777401</c:v>
                </c:pt>
                <c:pt idx="394" formatCode="0.00">
                  <c:v>691345.88699088048</c:v>
                </c:pt>
                <c:pt idx="395" formatCode="0.00">
                  <c:v>691136.53612269193</c:v>
                </c:pt>
                <c:pt idx="396" formatCode="0.00">
                  <c:v>690970.17662395001</c:v>
                </c:pt>
                <c:pt idx="397" formatCode="0.00">
                  <c:v>690842.71430949308</c:v>
                </c:pt>
                <c:pt idx="398" formatCode="0.00">
                  <c:v>690750.65197078534</c:v>
                </c:pt>
                <c:pt idx="399" formatCode="0.00">
                  <c:v>690690.97453217057</c:v>
                </c:pt>
                <c:pt idx="400" formatCode="0.00">
                  <c:v>690661.06111492938</c:v>
                </c:pt>
                <c:pt idx="401" formatCode="0.00">
                  <c:v>690658.61668604007</c:v>
                </c:pt>
                <c:pt idx="402" formatCode="0.00">
                  <c:v>690681.61821296322</c:v>
                </c:pt>
                <c:pt idx="403" formatCode="0.00">
                  <c:v>690728.27173214208</c:v>
                </c:pt>
                <c:pt idx="404" formatCode="0.00">
                  <c:v>690796.97774492286</c:v>
                </c:pt>
                <c:pt idx="405" formatCode="0.00">
                  <c:v>690886.30304895365</c:v>
                </c:pt>
                <c:pt idx="406" formatCode="0.00">
                  <c:v>690994.95760090475</c:v>
                </c:pt>
                <c:pt idx="407" formatCode="0.00">
                  <c:v>691121.77535456582</c:v>
                </c:pt>
              </c:numCache>
            </c:numRef>
          </c:val>
          <c:smooth val="0"/>
          <c:extLst>
            <c:ext xmlns:c16="http://schemas.microsoft.com/office/drawing/2014/chart" uri="{C3380CC4-5D6E-409C-BE32-E72D297353CC}">
              <c16:uniqueId val="{00000002-A6C9-452E-B69B-46347CD2D1C8}"/>
            </c:ext>
          </c:extLst>
        </c:ser>
        <c:ser>
          <c:idx val="3"/>
          <c:order val="3"/>
          <c:tx>
            <c:strRef>
              <c:f>Total_Retail_Forecast_Output!$E$1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Total_Retail_Forecast_Output!$E$2:$E$409</c:f>
              <c:numCache>
                <c:formatCode>General</c:formatCode>
                <c:ptCount val="408"/>
                <c:pt idx="383" formatCode="0.00">
                  <c:v>717662</c:v>
                </c:pt>
                <c:pt idx="384" formatCode="0.00">
                  <c:v>740000.89198870969</c:v>
                </c:pt>
                <c:pt idx="385" formatCode="0.00">
                  <c:v>743728.91281631321</c:v>
                </c:pt>
                <c:pt idx="386" formatCode="0.00">
                  <c:v>747224.86576483981</c:v>
                </c:pt>
                <c:pt idx="387" formatCode="0.00">
                  <c:v>750545.29657463823</c:v>
                </c:pt>
                <c:pt idx="388" formatCode="0.00">
                  <c:v>753727.07756512472</c:v>
                </c:pt>
                <c:pt idx="389" formatCode="0.00">
                  <c:v>756795.82790547807</c:v>
                </c:pt>
                <c:pt idx="390" formatCode="0.00">
                  <c:v>759770.20033717202</c:v>
                </c:pt>
                <c:pt idx="391" formatCode="0.00">
                  <c:v>762664.27286194544</c:v>
                </c:pt>
                <c:pt idx="392" formatCode="0.00">
                  <c:v>765488.97847958247</c:v>
                </c:pt>
                <c:pt idx="393" formatCode="0.00">
                  <c:v>768253.00733671663</c:v>
                </c:pt>
                <c:pt idx="394" formatCode="0.00">
                  <c:v>770963.40131105913</c:v>
                </c:pt>
                <c:pt idx="395" formatCode="0.00">
                  <c:v>773625.96020669665</c:v>
                </c:pt>
                <c:pt idx="396" formatCode="0.00">
                  <c:v>776245.52773288777</c:v>
                </c:pt>
                <c:pt idx="397" formatCode="0.00">
                  <c:v>778826.19807479368</c:v>
                </c:pt>
                <c:pt idx="398" formatCode="0.00">
                  <c:v>781371.46844095038</c:v>
                </c:pt>
                <c:pt idx="399" formatCode="0.00">
                  <c:v>783884.35390701436</c:v>
                </c:pt>
                <c:pt idx="400" formatCode="0.00">
                  <c:v>786367.47535170452</c:v>
                </c:pt>
                <c:pt idx="401" formatCode="0.00">
                  <c:v>788823.1278080428</c:v>
                </c:pt>
                <c:pt idx="402" formatCode="0.00">
                  <c:v>791253.33430856885</c:v>
                </c:pt>
                <c:pt idx="403" formatCode="0.00">
                  <c:v>793659.88881683897</c:v>
                </c:pt>
                <c:pt idx="404" formatCode="0.00">
                  <c:v>796044.39083150716</c:v>
                </c:pt>
                <c:pt idx="405" formatCode="0.00">
                  <c:v>798408.27355492557</c:v>
                </c:pt>
                <c:pt idx="406" formatCode="0.00">
                  <c:v>800752.82703042345</c:v>
                </c:pt>
                <c:pt idx="407" formatCode="0.00">
                  <c:v>803079.21730421134</c:v>
                </c:pt>
              </c:numCache>
            </c:numRef>
          </c:val>
          <c:smooth val="0"/>
          <c:extLst>
            <c:ext xmlns:c16="http://schemas.microsoft.com/office/drawing/2014/chart" uri="{C3380CC4-5D6E-409C-BE32-E72D297353CC}">
              <c16:uniqueId val="{00000003-A6C9-452E-B69B-46347CD2D1C8}"/>
            </c:ext>
          </c:extLst>
        </c:ser>
        <c:dLbls>
          <c:showLegendKey val="0"/>
          <c:showVal val="0"/>
          <c:showCatName val="0"/>
          <c:showSerName val="0"/>
          <c:showPercent val="0"/>
          <c:showBubbleSize val="0"/>
        </c:dLbls>
        <c:smooth val="0"/>
        <c:axId val="1534050159"/>
        <c:axId val="1534057839"/>
      </c:lineChart>
      <c:catAx>
        <c:axId val="153405015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7839"/>
        <c:crosses val="autoZero"/>
        <c:auto val="1"/>
        <c:lblAlgn val="ctr"/>
        <c:lblOffset val="100"/>
        <c:noMultiLvlLbl val="0"/>
      </c:catAx>
      <c:valAx>
        <c:axId val="153405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Total_Retail_CS_Forecast_Output!$B$1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551436.5</c:v>
                </c:pt>
                <c:pt idx="327">
                  <c:v>554152</c:v>
                </c:pt>
                <c:pt idx="328">
                  <c:v>555011.5</c:v>
                </c:pt>
                <c:pt idx="329">
                  <c:v>558600.5</c:v>
                </c:pt>
                <c:pt idx="330">
                  <c:v>555454</c:v>
                </c:pt>
                <c:pt idx="331">
                  <c:v>559047</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2555-4D77-AC86-F265E846724E}"/>
            </c:ext>
          </c:extLst>
        </c:ser>
        <c:ser>
          <c:idx val="1"/>
          <c:order val="1"/>
          <c:tx>
            <c:strRef>
              <c:f>Total_Retail_CS_Forecast_Output!$C$1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Total_Retail_CS_Forecast_Output!$C$2:$C$409</c:f>
              <c:numCache>
                <c:formatCode>General</c:formatCode>
                <c:ptCount val="408"/>
                <c:pt idx="383">
                  <c:v>717662</c:v>
                </c:pt>
                <c:pt idx="384">
                  <c:v>718900.45971911983</c:v>
                </c:pt>
                <c:pt idx="385">
                  <c:v>720138.91943823965</c:v>
                </c:pt>
                <c:pt idx="386">
                  <c:v>721377.37915735948</c:v>
                </c:pt>
                <c:pt idx="387">
                  <c:v>722615.83887647931</c:v>
                </c:pt>
                <c:pt idx="388">
                  <c:v>723854.29859559913</c:v>
                </c:pt>
                <c:pt idx="389">
                  <c:v>725092.75831471884</c:v>
                </c:pt>
                <c:pt idx="390">
                  <c:v>726331.21803383867</c:v>
                </c:pt>
                <c:pt idx="391">
                  <c:v>727569.67775295849</c:v>
                </c:pt>
                <c:pt idx="392">
                  <c:v>728808.13747207832</c:v>
                </c:pt>
                <c:pt idx="393">
                  <c:v>730046.59719119815</c:v>
                </c:pt>
                <c:pt idx="394">
                  <c:v>731285.05691031797</c:v>
                </c:pt>
                <c:pt idx="395">
                  <c:v>732523.5166294378</c:v>
                </c:pt>
                <c:pt idx="396">
                  <c:v>733761.97634855763</c:v>
                </c:pt>
                <c:pt idx="397">
                  <c:v>735000.43606767745</c:v>
                </c:pt>
                <c:pt idx="398">
                  <c:v>736238.89578679728</c:v>
                </c:pt>
                <c:pt idx="399">
                  <c:v>737477.3555059171</c:v>
                </c:pt>
                <c:pt idx="400">
                  <c:v>738715.81522503693</c:v>
                </c:pt>
                <c:pt idx="401">
                  <c:v>739954.27494415664</c:v>
                </c:pt>
                <c:pt idx="402">
                  <c:v>741192.73466327647</c:v>
                </c:pt>
                <c:pt idx="403">
                  <c:v>742431.19438239629</c:v>
                </c:pt>
                <c:pt idx="404">
                  <c:v>743669.65410151612</c:v>
                </c:pt>
                <c:pt idx="405">
                  <c:v>744908.11382063595</c:v>
                </c:pt>
                <c:pt idx="406">
                  <c:v>746146.57353975577</c:v>
                </c:pt>
                <c:pt idx="407">
                  <c:v>747385.0332588756</c:v>
                </c:pt>
              </c:numCache>
            </c:numRef>
          </c:val>
          <c:smooth val="0"/>
          <c:extLst>
            <c:ext xmlns:c16="http://schemas.microsoft.com/office/drawing/2014/chart" uri="{C3380CC4-5D6E-409C-BE32-E72D297353CC}">
              <c16:uniqueId val="{00000001-2555-4D77-AC86-F265E846724E}"/>
            </c:ext>
          </c:extLst>
        </c:ser>
        <c:ser>
          <c:idx val="2"/>
          <c:order val="2"/>
          <c:tx>
            <c:strRef>
              <c:f>Total_Retail_CS_Forecast_Output!$D$1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Total_Retail_CS_Forecast_Output!$D$2:$D$409</c:f>
              <c:numCache>
                <c:formatCode>General</c:formatCode>
                <c:ptCount val="408"/>
                <c:pt idx="383" formatCode="0.00">
                  <c:v>717662</c:v>
                </c:pt>
                <c:pt idx="384" formatCode="0.00">
                  <c:v>706773.60348186211</c:v>
                </c:pt>
                <c:pt idx="385" formatCode="0.00">
                  <c:v>706575.25435642141</c:v>
                </c:pt>
                <c:pt idx="386" formatCode="0.00">
                  <c:v>706510.20455932361</c:v>
                </c:pt>
                <c:pt idx="387" formatCode="0.00">
                  <c:v>706545.97432973713</c:v>
                </c:pt>
                <c:pt idx="388" formatCode="0.00">
                  <c:v>706661.38428069919</c:v>
                </c:pt>
                <c:pt idx="389" formatCode="0.00">
                  <c:v>706841.71881236939</c:v>
                </c:pt>
                <c:pt idx="390" formatCode="0.00">
                  <c:v>707076.2638271309</c:v>
                </c:pt>
                <c:pt idx="391" formatCode="0.00">
                  <c:v>707356.93294877489</c:v>
                </c:pt>
                <c:pt idx="392" formatCode="0.00">
                  <c:v>707677.44628396223</c:v>
                </c:pt>
                <c:pt idx="393" formatCode="0.00">
                  <c:v>708032.81222974462</c:v>
                </c:pt>
                <c:pt idx="394" formatCode="0.00">
                  <c:v>708418.98594556528</c:v>
                </c:pt>
                <c:pt idx="395" formatCode="0.00">
                  <c:v>708832.6360354881</c:v>
                </c:pt>
                <c:pt idx="396" formatCode="0.00">
                  <c:v>709270.98028254544</c:v>
                </c:pt>
                <c:pt idx="397" formatCode="0.00">
                  <c:v>709731.66699492035</c:v>
                </c:pt>
                <c:pt idx="398" formatCode="0.00">
                  <c:v>710212.68738298316</c:v>
                </c:pt>
                <c:pt idx="399" formatCode="0.00">
                  <c:v>710712.30959327158</c:v>
                </c:pt>
                <c:pt idx="400" formatCode="0.00">
                  <c:v>711229.02819826</c:v>
                </c:pt>
                <c:pt idx="401" formatCode="0.00">
                  <c:v>711761.52493554354</c:v>
                </c:pt>
                <c:pt idx="402" formatCode="0.00">
                  <c:v>712308.63777925412</c:v>
                </c:pt>
                <c:pt idx="403" formatCode="0.00">
                  <c:v>712869.33628029143</c:v>
                </c:pt>
                <c:pt idx="404" formatCode="0.00">
                  <c:v>713442.70168980875</c:v>
                </c:pt>
                <c:pt idx="405" formatCode="0.00">
                  <c:v>714027.91077922448</c:v>
                </c:pt>
                <c:pt idx="406" formatCode="0.00">
                  <c:v>714624.22255021532</c:v>
                </c:pt>
                <c:pt idx="407" formatCode="0.00">
                  <c:v>715230.96722815628</c:v>
                </c:pt>
              </c:numCache>
            </c:numRef>
          </c:val>
          <c:smooth val="0"/>
          <c:extLst>
            <c:ext xmlns:c16="http://schemas.microsoft.com/office/drawing/2014/chart" uri="{C3380CC4-5D6E-409C-BE32-E72D297353CC}">
              <c16:uniqueId val="{00000002-2555-4D77-AC86-F265E846724E}"/>
            </c:ext>
          </c:extLst>
        </c:ser>
        <c:ser>
          <c:idx val="3"/>
          <c:order val="3"/>
          <c:tx>
            <c:strRef>
              <c:f>Total_Retail_CS_Forecast_Output!$E$1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Total_Retail_CS_Forecast_Output!$E$2:$E$409</c:f>
              <c:numCache>
                <c:formatCode>General</c:formatCode>
                <c:ptCount val="408"/>
                <c:pt idx="383" formatCode="0.00">
                  <c:v>717662</c:v>
                </c:pt>
                <c:pt idx="384" formatCode="0.00">
                  <c:v>731027.31595637754</c:v>
                </c:pt>
                <c:pt idx="385" formatCode="0.00">
                  <c:v>733702.58452005789</c:v>
                </c:pt>
                <c:pt idx="386" formatCode="0.00">
                  <c:v>736244.55375539535</c:v>
                </c:pt>
                <c:pt idx="387" formatCode="0.00">
                  <c:v>738685.70342322148</c:v>
                </c:pt>
                <c:pt idx="388" formatCode="0.00">
                  <c:v>741047.21291049907</c:v>
                </c:pt>
                <c:pt idx="389" formatCode="0.00">
                  <c:v>743343.79781706829</c:v>
                </c:pt>
                <c:pt idx="390" formatCode="0.00">
                  <c:v>745586.17224054644</c:v>
                </c:pt>
                <c:pt idx="391" formatCode="0.00">
                  <c:v>747782.4225571421</c:v>
                </c:pt>
                <c:pt idx="392" formatCode="0.00">
                  <c:v>749938.82866019441</c:v>
                </c:pt>
                <c:pt idx="393" formatCode="0.00">
                  <c:v>752060.38215265167</c:v>
                </c:pt>
                <c:pt idx="394" formatCode="0.00">
                  <c:v>754151.12787507067</c:v>
                </c:pt>
                <c:pt idx="395" formatCode="0.00">
                  <c:v>756214.3972233875</c:v>
                </c:pt>
                <c:pt idx="396" formatCode="0.00">
                  <c:v>758252.97241456981</c:v>
                </c:pt>
                <c:pt idx="397" formatCode="0.00">
                  <c:v>760269.20514043455</c:v>
                </c:pt>
                <c:pt idx="398" formatCode="0.00">
                  <c:v>762265.1041906114</c:v>
                </c:pt>
                <c:pt idx="399" formatCode="0.00">
                  <c:v>764242.40141856263</c:v>
                </c:pt>
                <c:pt idx="400" formatCode="0.00">
                  <c:v>766202.60225181386</c:v>
                </c:pt>
                <c:pt idx="401" formatCode="0.00">
                  <c:v>768147.02495276975</c:v>
                </c:pt>
                <c:pt idx="402" formatCode="0.00">
                  <c:v>770076.83154729882</c:v>
                </c:pt>
                <c:pt idx="403" formatCode="0.00">
                  <c:v>771993.05248450115</c:v>
                </c:pt>
                <c:pt idx="404" formatCode="0.00">
                  <c:v>773896.60651322349</c:v>
                </c:pt>
                <c:pt idx="405" formatCode="0.00">
                  <c:v>775788.31686204742</c:v>
                </c:pt>
                <c:pt idx="406" formatCode="0.00">
                  <c:v>777668.92452929623</c:v>
                </c:pt>
                <c:pt idx="407" formatCode="0.00">
                  <c:v>779539.09928959492</c:v>
                </c:pt>
              </c:numCache>
            </c:numRef>
          </c:val>
          <c:smooth val="0"/>
          <c:extLst>
            <c:ext xmlns:c16="http://schemas.microsoft.com/office/drawing/2014/chart" uri="{C3380CC4-5D6E-409C-BE32-E72D297353CC}">
              <c16:uniqueId val="{00000003-2555-4D77-AC86-F265E846724E}"/>
            </c:ext>
          </c:extLst>
        </c:ser>
        <c:dLbls>
          <c:showLegendKey val="0"/>
          <c:showVal val="0"/>
          <c:showCatName val="0"/>
          <c:showSerName val="0"/>
          <c:showPercent val="0"/>
          <c:showBubbleSize val="0"/>
        </c:dLbls>
        <c:smooth val="0"/>
        <c:axId val="96481983"/>
        <c:axId val="96479103"/>
      </c:lineChart>
      <c:catAx>
        <c:axId val="96481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9103"/>
        <c:crosses val="autoZero"/>
        <c:auto val="1"/>
        <c:lblAlgn val="ctr"/>
        <c:lblOffset val="100"/>
        <c:noMultiLvlLbl val="0"/>
      </c:catAx>
      <c:valAx>
        <c:axId val="96479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Regression Residual Analysis</a:t>
            </a:r>
          </a:p>
          <a:p>
            <a:pPr>
              <a:defRPr/>
            </a:pPr>
            <a:r>
              <a:rPr lang="en-US" sz="1100"/>
              <a:t>Clothing Sales vs. Department Store and Food Service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791624697185511E-2"/>
          <c:y val="0.14580086580086579"/>
          <c:w val="0.87281831162301871"/>
          <c:h val="0.70701298701298709"/>
        </c:manualLayout>
      </c:layout>
      <c:scatterChart>
        <c:scatterStyle val="lineMarker"/>
        <c:varyColors val="0"/>
        <c:ser>
          <c:idx val="0"/>
          <c:order val="0"/>
          <c:tx>
            <c:strRef>
              <c:f>Regression!$D$27</c:f>
              <c:strCache>
                <c:ptCount val="1"/>
                <c:pt idx="0">
                  <c:v>Residuals</c:v>
                </c:pt>
              </c:strCache>
            </c:strRef>
          </c:tx>
          <c:spPr>
            <a:ln w="25400" cap="rnd">
              <a:noFill/>
              <a:round/>
            </a:ln>
            <a:effectLst/>
          </c:spPr>
          <c:marker>
            <c:symbol val="circle"/>
            <c:size val="5"/>
            <c:spPr>
              <a:solidFill>
                <a:schemeClr val="accent1"/>
              </a:solidFill>
              <a:ln w="9525">
                <a:solidFill>
                  <a:schemeClr val="accent1"/>
                </a:solidFill>
              </a:ln>
              <a:effectLst/>
            </c:spPr>
          </c:marker>
          <c:xVal>
            <c:numRef>
              <c:f>Regression!$C$28:$C$411</c:f>
              <c:numCache>
                <c:formatCode>General</c:formatCode>
                <c:ptCount val="384"/>
                <c:pt idx="0">
                  <c:v>7866.3884017401151</c:v>
                </c:pt>
                <c:pt idx="1">
                  <c:v>7813.5498577036142</c:v>
                </c:pt>
                <c:pt idx="2">
                  <c:v>7858.8830285272743</c:v>
                </c:pt>
                <c:pt idx="3">
                  <c:v>7981.605591020485</c:v>
                </c:pt>
                <c:pt idx="4">
                  <c:v>8037.0813506959457</c:v>
                </c:pt>
                <c:pt idx="5">
                  <c:v>8133.0280669041131</c:v>
                </c:pt>
                <c:pt idx="6">
                  <c:v>8316.7643696606956</c:v>
                </c:pt>
                <c:pt idx="7">
                  <c:v>8187.7974825984502</c:v>
                </c:pt>
                <c:pt idx="8">
                  <c:v>8375.9285705736111</c:v>
                </c:pt>
                <c:pt idx="9">
                  <c:v>8354.9483109035391</c:v>
                </c:pt>
                <c:pt idx="10">
                  <c:v>8441.216895690819</c:v>
                </c:pt>
                <c:pt idx="11">
                  <c:v>8520.9716633161479</c:v>
                </c:pt>
                <c:pt idx="12">
                  <c:v>8615.478085519364</c:v>
                </c:pt>
                <c:pt idx="13">
                  <c:v>8808.2571072779683</c:v>
                </c:pt>
                <c:pt idx="14">
                  <c:v>8983.9078364882535</c:v>
                </c:pt>
                <c:pt idx="15">
                  <c:v>9130.7936640287862</c:v>
                </c:pt>
                <c:pt idx="16">
                  <c:v>9156.5652064275509</c:v>
                </c:pt>
                <c:pt idx="17">
                  <c:v>9435.9644991432651</c:v>
                </c:pt>
                <c:pt idx="18">
                  <c:v>9481.2035898241575</c:v>
                </c:pt>
                <c:pt idx="19">
                  <c:v>9627.3091701798439</c:v>
                </c:pt>
                <c:pt idx="20">
                  <c:v>9807.793021817648</c:v>
                </c:pt>
                <c:pt idx="21">
                  <c:v>9991.050633487197</c:v>
                </c:pt>
                <c:pt idx="22">
                  <c:v>10138.01036423145</c:v>
                </c:pt>
                <c:pt idx="23">
                  <c:v>10319.653755266634</c:v>
                </c:pt>
                <c:pt idx="24">
                  <c:v>10357.902684788811</c:v>
                </c:pt>
                <c:pt idx="25">
                  <c:v>10279.281336338889</c:v>
                </c:pt>
                <c:pt idx="26">
                  <c:v>10307.287653583571</c:v>
                </c:pt>
                <c:pt idx="27">
                  <c:v>10235.912586498696</c:v>
                </c:pt>
                <c:pt idx="28">
                  <c:v>10492.591879813503</c:v>
                </c:pt>
                <c:pt idx="29">
                  <c:v>10573.477094972777</c:v>
                </c:pt>
                <c:pt idx="30">
                  <c:v>10505.75989144119</c:v>
                </c:pt>
                <c:pt idx="31">
                  <c:v>10809.305243906643</c:v>
                </c:pt>
                <c:pt idx="32">
                  <c:v>10840.474389589534</c:v>
                </c:pt>
                <c:pt idx="33">
                  <c:v>10873.419795970352</c:v>
                </c:pt>
                <c:pt idx="34">
                  <c:v>11047.038144276374</c:v>
                </c:pt>
                <c:pt idx="35">
                  <c:v>11111.925514421271</c:v>
                </c:pt>
                <c:pt idx="36">
                  <c:v>10998.068772659208</c:v>
                </c:pt>
                <c:pt idx="37">
                  <c:v>11070.581716381683</c:v>
                </c:pt>
                <c:pt idx="38">
                  <c:v>11269.925309925451</c:v>
                </c:pt>
                <c:pt idx="39">
                  <c:v>11304.538038654118</c:v>
                </c:pt>
                <c:pt idx="40">
                  <c:v>11378.819813970869</c:v>
                </c:pt>
                <c:pt idx="41">
                  <c:v>11288.279615971216</c:v>
                </c:pt>
                <c:pt idx="42">
                  <c:v>11160.545546958878</c:v>
                </c:pt>
                <c:pt idx="43">
                  <c:v>11349.665219343467</c:v>
                </c:pt>
                <c:pt idx="44">
                  <c:v>11403.805165901864</c:v>
                </c:pt>
                <c:pt idx="45">
                  <c:v>11464.297750828184</c:v>
                </c:pt>
                <c:pt idx="46">
                  <c:v>11403.555850247994</c:v>
                </c:pt>
                <c:pt idx="47">
                  <c:v>11227.651972472842</c:v>
                </c:pt>
                <c:pt idx="48">
                  <c:v>11119.802126191795</c:v>
                </c:pt>
                <c:pt idx="49">
                  <c:v>11465.402078140156</c:v>
                </c:pt>
                <c:pt idx="50">
                  <c:v>11545.672057819611</c:v>
                </c:pt>
                <c:pt idx="51">
                  <c:v>11651.956952268771</c:v>
                </c:pt>
                <c:pt idx="52">
                  <c:v>11574.55567403337</c:v>
                </c:pt>
                <c:pt idx="53">
                  <c:v>11547.451290159002</c:v>
                </c:pt>
                <c:pt idx="54">
                  <c:v>11748.628703576378</c:v>
                </c:pt>
                <c:pt idx="55">
                  <c:v>11815.167676592271</c:v>
                </c:pt>
                <c:pt idx="56">
                  <c:v>11775.409007323617</c:v>
                </c:pt>
                <c:pt idx="57">
                  <c:v>11884.184796825026</c:v>
                </c:pt>
                <c:pt idx="58">
                  <c:v>11917.648386901437</c:v>
                </c:pt>
                <c:pt idx="59">
                  <c:v>11908.757931769051</c:v>
                </c:pt>
                <c:pt idx="60">
                  <c:v>12132.095321192921</c:v>
                </c:pt>
                <c:pt idx="61">
                  <c:v>12141.090257213193</c:v>
                </c:pt>
                <c:pt idx="62">
                  <c:v>12113.054848105076</c:v>
                </c:pt>
                <c:pt idx="63">
                  <c:v>12214.939014052736</c:v>
                </c:pt>
                <c:pt idx="64">
                  <c:v>12284.855096014344</c:v>
                </c:pt>
                <c:pt idx="65">
                  <c:v>12404.251304185053</c:v>
                </c:pt>
                <c:pt idx="66">
                  <c:v>12572.583334647301</c:v>
                </c:pt>
                <c:pt idx="67">
                  <c:v>12729.360088295498</c:v>
                </c:pt>
                <c:pt idx="68">
                  <c:v>12569.821461181404</c:v>
                </c:pt>
                <c:pt idx="69">
                  <c:v>12629.584553546092</c:v>
                </c:pt>
                <c:pt idx="70">
                  <c:v>12590.795777568548</c:v>
                </c:pt>
                <c:pt idx="71">
                  <c:v>12700.628111400183</c:v>
                </c:pt>
                <c:pt idx="72">
                  <c:v>12734.281347582857</c:v>
                </c:pt>
                <c:pt idx="73">
                  <c:v>12846.710543175361</c:v>
                </c:pt>
                <c:pt idx="74">
                  <c:v>12985.247247859608</c:v>
                </c:pt>
                <c:pt idx="75">
                  <c:v>13155.582567362682</c:v>
                </c:pt>
                <c:pt idx="76">
                  <c:v>13275.359553566657</c:v>
                </c:pt>
                <c:pt idx="77">
                  <c:v>13252.051924728632</c:v>
                </c:pt>
                <c:pt idx="78">
                  <c:v>13546.05506561479</c:v>
                </c:pt>
                <c:pt idx="79">
                  <c:v>13295.254177043067</c:v>
                </c:pt>
                <c:pt idx="80">
                  <c:v>13612.945724800513</c:v>
                </c:pt>
                <c:pt idx="81">
                  <c:v>13588.979534963117</c:v>
                </c:pt>
                <c:pt idx="82">
                  <c:v>13320.47101477915</c:v>
                </c:pt>
                <c:pt idx="83">
                  <c:v>14012.411048700969</c:v>
                </c:pt>
                <c:pt idx="84">
                  <c:v>13680.573930202723</c:v>
                </c:pt>
                <c:pt idx="85">
                  <c:v>13838.47370228121</c:v>
                </c:pt>
                <c:pt idx="86">
                  <c:v>13995.729147016442</c:v>
                </c:pt>
                <c:pt idx="87">
                  <c:v>14378.767203617967</c:v>
                </c:pt>
                <c:pt idx="88">
                  <c:v>13962.00795091297</c:v>
                </c:pt>
                <c:pt idx="89">
                  <c:v>13758.306954387255</c:v>
                </c:pt>
                <c:pt idx="90">
                  <c:v>13788.424013202115</c:v>
                </c:pt>
                <c:pt idx="91">
                  <c:v>13879.408491693634</c:v>
                </c:pt>
                <c:pt idx="92">
                  <c:v>14064.28267108782</c:v>
                </c:pt>
                <c:pt idx="93">
                  <c:v>13884.099750996635</c:v>
                </c:pt>
                <c:pt idx="94">
                  <c:v>13773.754552201144</c:v>
                </c:pt>
                <c:pt idx="95">
                  <c:v>13895.080146208958</c:v>
                </c:pt>
                <c:pt idx="96">
                  <c:v>13855.040722332731</c:v>
                </c:pt>
                <c:pt idx="97">
                  <c:v>13901.941192078544</c:v>
                </c:pt>
                <c:pt idx="98">
                  <c:v>13808.898212460788</c:v>
                </c:pt>
                <c:pt idx="99">
                  <c:v>13739.549582997251</c:v>
                </c:pt>
                <c:pt idx="100">
                  <c:v>13702.920192841173</c:v>
                </c:pt>
                <c:pt idx="101">
                  <c:v>13857.098598907771</c:v>
                </c:pt>
                <c:pt idx="102">
                  <c:v>13905.053265893539</c:v>
                </c:pt>
                <c:pt idx="103">
                  <c:v>14049.430368533045</c:v>
                </c:pt>
                <c:pt idx="104">
                  <c:v>13789.679355281336</c:v>
                </c:pt>
                <c:pt idx="105">
                  <c:v>14062.831351786552</c:v>
                </c:pt>
                <c:pt idx="106">
                  <c:v>14441.861344485695</c:v>
                </c:pt>
                <c:pt idx="107">
                  <c:v>14819.26734035654</c:v>
                </c:pt>
                <c:pt idx="108">
                  <c:v>14394.862337134917</c:v>
                </c:pt>
                <c:pt idx="109">
                  <c:v>14508.17180333796</c:v>
                </c:pt>
                <c:pt idx="110">
                  <c:v>14586.749826268326</c:v>
                </c:pt>
                <c:pt idx="111">
                  <c:v>14396.994741464872</c:v>
                </c:pt>
                <c:pt idx="112">
                  <c:v>14587.954177005993</c:v>
                </c:pt>
                <c:pt idx="113">
                  <c:v>14536.706705023351</c:v>
                </c:pt>
                <c:pt idx="114">
                  <c:v>14424.643429256799</c:v>
                </c:pt>
                <c:pt idx="115">
                  <c:v>14405.291623877216</c:v>
                </c:pt>
                <c:pt idx="116">
                  <c:v>14216.504946544146</c:v>
                </c:pt>
                <c:pt idx="117">
                  <c:v>14394.297856278312</c:v>
                </c:pt>
                <c:pt idx="118">
                  <c:v>14363.449819081085</c:v>
                </c:pt>
                <c:pt idx="119">
                  <c:v>14348.216501774703</c:v>
                </c:pt>
                <c:pt idx="120">
                  <c:v>14313.936143546356</c:v>
                </c:pt>
                <c:pt idx="121">
                  <c:v>14171.911044476044</c:v>
                </c:pt>
                <c:pt idx="122">
                  <c:v>14218.090936584615</c:v>
                </c:pt>
                <c:pt idx="123">
                  <c:v>14360.39976190396</c:v>
                </c:pt>
                <c:pt idx="124">
                  <c:v>14504.176487270963</c:v>
                </c:pt>
                <c:pt idx="125">
                  <c:v>14647.594097364476</c:v>
                </c:pt>
                <c:pt idx="126">
                  <c:v>14884.966396639988</c:v>
                </c:pt>
                <c:pt idx="127">
                  <c:v>15199.793700415577</c:v>
                </c:pt>
                <c:pt idx="128">
                  <c:v>15109.654457388237</c:v>
                </c:pt>
                <c:pt idx="129">
                  <c:v>15263.408759902013</c:v>
                </c:pt>
                <c:pt idx="130">
                  <c:v>15281.512889024372</c:v>
                </c:pt>
                <c:pt idx="131">
                  <c:v>15343.951203815845</c:v>
                </c:pt>
                <c:pt idx="132">
                  <c:v>15538.081758168366</c:v>
                </c:pt>
                <c:pt idx="133">
                  <c:v>15377.547742092383</c:v>
                </c:pt>
                <c:pt idx="134">
                  <c:v>15560.574729226377</c:v>
                </c:pt>
                <c:pt idx="135">
                  <c:v>15720.531516610366</c:v>
                </c:pt>
                <c:pt idx="136">
                  <c:v>15877.140286912074</c:v>
                </c:pt>
                <c:pt idx="137">
                  <c:v>15899.34804590032</c:v>
                </c:pt>
                <c:pt idx="138">
                  <c:v>16011.354623760733</c:v>
                </c:pt>
                <c:pt idx="139">
                  <c:v>15952.533818644455</c:v>
                </c:pt>
                <c:pt idx="140">
                  <c:v>16277.656836411023</c:v>
                </c:pt>
                <c:pt idx="141">
                  <c:v>16260.528543862702</c:v>
                </c:pt>
                <c:pt idx="142">
                  <c:v>16301.604335130105</c:v>
                </c:pt>
                <c:pt idx="143">
                  <c:v>16377.416027132382</c:v>
                </c:pt>
                <c:pt idx="144">
                  <c:v>16539.263332296116</c:v>
                </c:pt>
                <c:pt idx="145">
                  <c:v>16836.532296687634</c:v>
                </c:pt>
                <c:pt idx="146">
                  <c:v>16910.340699649085</c:v>
                </c:pt>
                <c:pt idx="147">
                  <c:v>17024.279634988066</c:v>
                </c:pt>
                <c:pt idx="148">
                  <c:v>16911.916913495632</c:v>
                </c:pt>
                <c:pt idx="149">
                  <c:v>17102.193153636134</c:v>
                </c:pt>
                <c:pt idx="150">
                  <c:v>17114.065706024849</c:v>
                </c:pt>
                <c:pt idx="151">
                  <c:v>17172.460921767575</c:v>
                </c:pt>
                <c:pt idx="152">
                  <c:v>17375.240669253461</c:v>
                </c:pt>
                <c:pt idx="153">
                  <c:v>17552.926751009472</c:v>
                </c:pt>
                <c:pt idx="154">
                  <c:v>17369.297276231046</c:v>
                </c:pt>
                <c:pt idx="155">
                  <c:v>17438.118807074607</c:v>
                </c:pt>
                <c:pt idx="156">
                  <c:v>18005.749427193208</c:v>
                </c:pt>
                <c:pt idx="157">
                  <c:v>17735.315354083137</c:v>
                </c:pt>
                <c:pt idx="158">
                  <c:v>17824.371932558286</c:v>
                </c:pt>
                <c:pt idx="159">
                  <c:v>17840.110685724867</c:v>
                </c:pt>
                <c:pt idx="160">
                  <c:v>17837.836418270395</c:v>
                </c:pt>
                <c:pt idx="161">
                  <c:v>17862.538043952351</c:v>
                </c:pt>
                <c:pt idx="162">
                  <c:v>17901.921878470668</c:v>
                </c:pt>
                <c:pt idx="163">
                  <c:v>17973.647145904641</c:v>
                </c:pt>
                <c:pt idx="164">
                  <c:v>17937.455231687967</c:v>
                </c:pt>
                <c:pt idx="165">
                  <c:v>17798.245107797033</c:v>
                </c:pt>
                <c:pt idx="166">
                  <c:v>18079.729021860952</c:v>
                </c:pt>
                <c:pt idx="167">
                  <c:v>18643.685434398223</c:v>
                </c:pt>
                <c:pt idx="168">
                  <c:v>18242.728437318408</c:v>
                </c:pt>
                <c:pt idx="169">
                  <c:v>18219.640407719624</c:v>
                </c:pt>
                <c:pt idx="170">
                  <c:v>18068.762235753558</c:v>
                </c:pt>
                <c:pt idx="171">
                  <c:v>17978.701353392131</c:v>
                </c:pt>
                <c:pt idx="172">
                  <c:v>18172.820645729997</c:v>
                </c:pt>
                <c:pt idx="173">
                  <c:v>18147.945093418621</c:v>
                </c:pt>
                <c:pt idx="174">
                  <c:v>18258.329160271474</c:v>
                </c:pt>
                <c:pt idx="175">
                  <c:v>18499.133780578108</c:v>
                </c:pt>
                <c:pt idx="176">
                  <c:v>18471.426909059312</c:v>
                </c:pt>
                <c:pt idx="177">
                  <c:v>18633.413105706095</c:v>
                </c:pt>
                <c:pt idx="178">
                  <c:v>19052.855871211075</c:v>
                </c:pt>
                <c:pt idx="179">
                  <c:v>18953.79262372572</c:v>
                </c:pt>
                <c:pt idx="180">
                  <c:v>18676.080830296902</c:v>
                </c:pt>
                <c:pt idx="181">
                  <c:v>18641.9399881028</c:v>
                </c:pt>
                <c:pt idx="182">
                  <c:v>18705.835802196809</c:v>
                </c:pt>
                <c:pt idx="183">
                  <c:v>18946.795033463346</c:v>
                </c:pt>
                <c:pt idx="184">
                  <c:v>19290.123689598699</c:v>
                </c:pt>
                <c:pt idx="185">
                  <c:v>19051.889810830962</c:v>
                </c:pt>
                <c:pt idx="186">
                  <c:v>19150.39835365364</c:v>
                </c:pt>
                <c:pt idx="187">
                  <c:v>18981.489955768931</c:v>
                </c:pt>
                <c:pt idx="188">
                  <c:v>18336.290698619632</c:v>
                </c:pt>
                <c:pt idx="189">
                  <c:v>18175.763487096112</c:v>
                </c:pt>
                <c:pt idx="190">
                  <c:v>18145.778515211841</c:v>
                </c:pt>
                <c:pt idx="191">
                  <c:v>17430.224838891991</c:v>
                </c:pt>
                <c:pt idx="192">
                  <c:v>18442.170180634286</c:v>
                </c:pt>
                <c:pt idx="193">
                  <c:v>18228.945426929247</c:v>
                </c:pt>
                <c:pt idx="194">
                  <c:v>17112.446015544236</c:v>
                </c:pt>
                <c:pt idx="195">
                  <c:v>17096.653536112979</c:v>
                </c:pt>
                <c:pt idx="196">
                  <c:v>17034.662473454839</c:v>
                </c:pt>
                <c:pt idx="197">
                  <c:v>17098.135669816758</c:v>
                </c:pt>
                <c:pt idx="198">
                  <c:v>16988.056991972717</c:v>
                </c:pt>
                <c:pt idx="199">
                  <c:v>17066.870958170366</c:v>
                </c:pt>
                <c:pt idx="200">
                  <c:v>17053.650706098739</c:v>
                </c:pt>
                <c:pt idx="201">
                  <c:v>16955.415488779978</c:v>
                </c:pt>
                <c:pt idx="202">
                  <c:v>17400.257933574841</c:v>
                </c:pt>
                <c:pt idx="203">
                  <c:v>17324.435840827446</c:v>
                </c:pt>
                <c:pt idx="204">
                  <c:v>17524.373007091257</c:v>
                </c:pt>
                <c:pt idx="205">
                  <c:v>18112.878781440842</c:v>
                </c:pt>
                <c:pt idx="206">
                  <c:v>17477.501004657683</c:v>
                </c:pt>
                <c:pt idx="207">
                  <c:v>17663.491397929691</c:v>
                </c:pt>
                <c:pt idx="208">
                  <c:v>17812.528320918493</c:v>
                </c:pt>
                <c:pt idx="209">
                  <c:v>17908.598209132866</c:v>
                </c:pt>
                <c:pt idx="210">
                  <c:v>17731.903683427747</c:v>
                </c:pt>
                <c:pt idx="211">
                  <c:v>17765.569667445812</c:v>
                </c:pt>
                <c:pt idx="212">
                  <c:v>17972.880119991867</c:v>
                </c:pt>
                <c:pt idx="213">
                  <c:v>17691.161748481391</c:v>
                </c:pt>
                <c:pt idx="214">
                  <c:v>17565.967843323786</c:v>
                </c:pt>
                <c:pt idx="215">
                  <c:v>17890.704764325354</c:v>
                </c:pt>
                <c:pt idx="216">
                  <c:v>17958.274161449499</c:v>
                </c:pt>
                <c:pt idx="217">
                  <c:v>18233.495921095608</c:v>
                </c:pt>
                <c:pt idx="218">
                  <c:v>18396.572211398248</c:v>
                </c:pt>
                <c:pt idx="219">
                  <c:v>18648.637981524778</c:v>
                </c:pt>
                <c:pt idx="220">
                  <c:v>18371.858699150438</c:v>
                </c:pt>
                <c:pt idx="221">
                  <c:v>18542.969808376165</c:v>
                </c:pt>
                <c:pt idx="222">
                  <c:v>18744.106867915449</c:v>
                </c:pt>
                <c:pt idx="223">
                  <c:v>18865.530999528222</c:v>
                </c:pt>
                <c:pt idx="224">
                  <c:v>18654.718780209514</c:v>
                </c:pt>
                <c:pt idx="225">
                  <c:v>19166.103169661736</c:v>
                </c:pt>
                <c:pt idx="226">
                  <c:v>18933.295986041561</c:v>
                </c:pt>
                <c:pt idx="227">
                  <c:v>18688.293655726276</c:v>
                </c:pt>
                <c:pt idx="228">
                  <c:v>18849.547388169965</c:v>
                </c:pt>
                <c:pt idx="229">
                  <c:v>18918.872869052997</c:v>
                </c:pt>
                <c:pt idx="230">
                  <c:v>19284.207751504473</c:v>
                </c:pt>
                <c:pt idx="231">
                  <c:v>19122.521000583572</c:v>
                </c:pt>
                <c:pt idx="232">
                  <c:v>19324.885559441031</c:v>
                </c:pt>
                <c:pt idx="233">
                  <c:v>19212.424300343628</c:v>
                </c:pt>
                <c:pt idx="234">
                  <c:v>19379.51162619012</c:v>
                </c:pt>
                <c:pt idx="235">
                  <c:v>19231.275127325207</c:v>
                </c:pt>
                <c:pt idx="236">
                  <c:v>19269.073833072591</c:v>
                </c:pt>
                <c:pt idx="237">
                  <c:v>18859.239128695779</c:v>
                </c:pt>
                <c:pt idx="238">
                  <c:v>19314.327157409603</c:v>
                </c:pt>
                <c:pt idx="239">
                  <c:v>19554.564325218169</c:v>
                </c:pt>
                <c:pt idx="240">
                  <c:v>19532.219160567598</c:v>
                </c:pt>
                <c:pt idx="241">
                  <c:v>19769.870728629947</c:v>
                </c:pt>
                <c:pt idx="242">
                  <c:v>19388.12664544666</c:v>
                </c:pt>
                <c:pt idx="243">
                  <c:v>19313.926202437291</c:v>
                </c:pt>
                <c:pt idx="244">
                  <c:v>19461.250367186767</c:v>
                </c:pt>
                <c:pt idx="245">
                  <c:v>19469.722662049258</c:v>
                </c:pt>
                <c:pt idx="246">
                  <c:v>19437.599342552108</c:v>
                </c:pt>
                <c:pt idx="247">
                  <c:v>19480.894189188577</c:v>
                </c:pt>
                <c:pt idx="248">
                  <c:v>19417.229860899661</c:v>
                </c:pt>
                <c:pt idx="249">
                  <c:v>19571.076757735475</c:v>
                </c:pt>
                <c:pt idx="250">
                  <c:v>19507.858195759156</c:v>
                </c:pt>
                <c:pt idx="251">
                  <c:v>19484.557371473595</c:v>
                </c:pt>
                <c:pt idx="252">
                  <c:v>19596.705812458524</c:v>
                </c:pt>
                <c:pt idx="253">
                  <c:v>19621.837484976233</c:v>
                </c:pt>
                <c:pt idx="254">
                  <c:v>19700.483467827391</c:v>
                </c:pt>
                <c:pt idx="255">
                  <c:v>19742.570992084737</c:v>
                </c:pt>
                <c:pt idx="256">
                  <c:v>19621.324620012376</c:v>
                </c:pt>
                <c:pt idx="257">
                  <c:v>19598.378453538106</c:v>
                </c:pt>
                <c:pt idx="258">
                  <c:v>19762.606854134468</c:v>
                </c:pt>
                <c:pt idx="259">
                  <c:v>19921.690800011573</c:v>
                </c:pt>
                <c:pt idx="260">
                  <c:v>20161.878699017656</c:v>
                </c:pt>
                <c:pt idx="261">
                  <c:v>20189.101797436029</c:v>
                </c:pt>
                <c:pt idx="262">
                  <c:v>20657.991764375671</c:v>
                </c:pt>
                <c:pt idx="263">
                  <c:v>20489.529132803564</c:v>
                </c:pt>
                <c:pt idx="264">
                  <c:v>20313.778380167587</c:v>
                </c:pt>
                <c:pt idx="265">
                  <c:v>20138.052261932848</c:v>
                </c:pt>
                <c:pt idx="266">
                  <c:v>19806.590214903285</c:v>
                </c:pt>
                <c:pt idx="267">
                  <c:v>19982.057241290229</c:v>
                </c:pt>
                <c:pt idx="268">
                  <c:v>20052.940244901489</c:v>
                </c:pt>
                <c:pt idx="269">
                  <c:v>20207.28069103165</c:v>
                </c:pt>
                <c:pt idx="270">
                  <c:v>20030.96100007687</c:v>
                </c:pt>
                <c:pt idx="271">
                  <c:v>20013.879004689567</c:v>
                </c:pt>
                <c:pt idx="272">
                  <c:v>20002.296121832813</c:v>
                </c:pt>
                <c:pt idx="273">
                  <c:v>19809.916569225788</c:v>
                </c:pt>
                <c:pt idx="274">
                  <c:v>19801.981149177202</c:v>
                </c:pt>
                <c:pt idx="275">
                  <c:v>19635.273115543248</c:v>
                </c:pt>
                <c:pt idx="276">
                  <c:v>19449.231967648026</c:v>
                </c:pt>
                <c:pt idx="277">
                  <c:v>19594.4908267188</c:v>
                </c:pt>
                <c:pt idx="278">
                  <c:v>19243.830724000025</c:v>
                </c:pt>
                <c:pt idx="279">
                  <c:v>19404.438643279733</c:v>
                </c:pt>
                <c:pt idx="280">
                  <c:v>19499.173579646573</c:v>
                </c:pt>
                <c:pt idx="281">
                  <c:v>19542.016716687522</c:v>
                </c:pt>
                <c:pt idx="282">
                  <c:v>19546.507067869599</c:v>
                </c:pt>
                <c:pt idx="283">
                  <c:v>19704.363514428529</c:v>
                </c:pt>
                <c:pt idx="284">
                  <c:v>19385.207899534427</c:v>
                </c:pt>
                <c:pt idx="285">
                  <c:v>19314.695273211313</c:v>
                </c:pt>
                <c:pt idx="286">
                  <c:v>19184.251571177025</c:v>
                </c:pt>
                <c:pt idx="287">
                  <c:v>19352.134863685209</c:v>
                </c:pt>
                <c:pt idx="288">
                  <c:v>19519.550727121019</c:v>
                </c:pt>
                <c:pt idx="289">
                  <c:v>19496.086376951163</c:v>
                </c:pt>
                <c:pt idx="290">
                  <c:v>19865.600278292979</c:v>
                </c:pt>
                <c:pt idx="291">
                  <c:v>20037.568509548735</c:v>
                </c:pt>
                <c:pt idx="292">
                  <c:v>19822.200950768616</c:v>
                </c:pt>
                <c:pt idx="293">
                  <c:v>19672.200077771628</c:v>
                </c:pt>
                <c:pt idx="294">
                  <c:v>19563.726705637564</c:v>
                </c:pt>
                <c:pt idx="295">
                  <c:v>19640.52549622854</c:v>
                </c:pt>
                <c:pt idx="296">
                  <c:v>19886.647873332648</c:v>
                </c:pt>
                <c:pt idx="297">
                  <c:v>20022.512327231576</c:v>
                </c:pt>
                <c:pt idx="298">
                  <c:v>20313.222663120858</c:v>
                </c:pt>
                <c:pt idx="299">
                  <c:v>20332.532004250421</c:v>
                </c:pt>
                <c:pt idx="300">
                  <c:v>20257.979875071222</c:v>
                </c:pt>
                <c:pt idx="301">
                  <c:v>20480.088279356183</c:v>
                </c:pt>
                <c:pt idx="302">
                  <c:v>20411.134661582029</c:v>
                </c:pt>
                <c:pt idx="303">
                  <c:v>20546.317405901071</c:v>
                </c:pt>
                <c:pt idx="304">
                  <c:v>20519.131689719325</c:v>
                </c:pt>
                <c:pt idx="305">
                  <c:v>20530.014171877883</c:v>
                </c:pt>
                <c:pt idx="306">
                  <c:v>20476.606689522581</c:v>
                </c:pt>
                <c:pt idx="307">
                  <c:v>20520.854224152579</c:v>
                </c:pt>
                <c:pt idx="308">
                  <c:v>20401.469277996526</c:v>
                </c:pt>
                <c:pt idx="309">
                  <c:v>20505.40748760823</c:v>
                </c:pt>
                <c:pt idx="310">
                  <c:v>20495.846584910614</c:v>
                </c:pt>
                <c:pt idx="311">
                  <c:v>20346.880593484071</c:v>
                </c:pt>
                <c:pt idx="312">
                  <c:v>20646.489674878932</c:v>
                </c:pt>
                <c:pt idx="313">
                  <c:v>20217.412728023817</c:v>
                </c:pt>
                <c:pt idx="314">
                  <c:v>20533.747661173962</c:v>
                </c:pt>
                <c:pt idx="315">
                  <c:v>20308.03895251139</c:v>
                </c:pt>
                <c:pt idx="316">
                  <c:v>20549.244527790332</c:v>
                </c:pt>
                <c:pt idx="317">
                  <c:v>20586.281677471186</c:v>
                </c:pt>
                <c:pt idx="318">
                  <c:v>20745.780811976721</c:v>
                </c:pt>
                <c:pt idx="319">
                  <c:v>20728.646576145475</c:v>
                </c:pt>
                <c:pt idx="320">
                  <c:v>20592.035424387337</c:v>
                </c:pt>
                <c:pt idx="321">
                  <c:v>20461.57303123473</c:v>
                </c:pt>
                <c:pt idx="322">
                  <c:v>20548.498691200653</c:v>
                </c:pt>
                <c:pt idx="323">
                  <c:v>20676.052890300649</c:v>
                </c:pt>
                <c:pt idx="324">
                  <c:v>20319.782389610973</c:v>
                </c:pt>
                <c:pt idx="325">
                  <c:v>20217.085912973569</c:v>
                </c:pt>
                <c:pt idx="326">
                  <c:v>22285.171437300691</c:v>
                </c:pt>
                <c:pt idx="327">
                  <c:v>15879.064308599925</c:v>
                </c:pt>
                <c:pt idx="328">
                  <c:v>17293.044854512038</c:v>
                </c:pt>
                <c:pt idx="329">
                  <c:v>19481.147121128255</c:v>
                </c:pt>
                <c:pt idx="330">
                  <c:v>20714.1636384948</c:v>
                </c:pt>
                <c:pt idx="331">
                  <c:v>20644.931376485001</c:v>
                </c:pt>
                <c:pt idx="332">
                  <c:v>20345.986174821242</c:v>
                </c:pt>
                <c:pt idx="333">
                  <c:v>20868.827928033745</c:v>
                </c:pt>
                <c:pt idx="334">
                  <c:v>20661.959645607629</c:v>
                </c:pt>
                <c:pt idx="335">
                  <c:v>20184.156074955092</c:v>
                </c:pt>
                <c:pt idx="336">
                  <c:v>21696.769821516813</c:v>
                </c:pt>
                <c:pt idx="337">
                  <c:v>21346.070226189484</c:v>
                </c:pt>
                <c:pt idx="338">
                  <c:v>23216.097432091869</c:v>
                </c:pt>
                <c:pt idx="339">
                  <c:v>23392.328361635613</c:v>
                </c:pt>
                <c:pt idx="340">
                  <c:v>23309.820010917581</c:v>
                </c:pt>
                <c:pt idx="341">
                  <c:v>24061.68134435665</c:v>
                </c:pt>
                <c:pt idx="342">
                  <c:v>23652.126533317874</c:v>
                </c:pt>
                <c:pt idx="343">
                  <c:v>23661.027625913724</c:v>
                </c:pt>
                <c:pt idx="344">
                  <c:v>23554.815148847556</c:v>
                </c:pt>
                <c:pt idx="345">
                  <c:v>24345.058984560124</c:v>
                </c:pt>
                <c:pt idx="346">
                  <c:v>23080.790503382581</c:v>
                </c:pt>
                <c:pt idx="347">
                  <c:v>23080.331364683399</c:v>
                </c:pt>
                <c:pt idx="348">
                  <c:v>23297.195290823409</c:v>
                </c:pt>
                <c:pt idx="349">
                  <c:v>23578.748650628855</c:v>
                </c:pt>
                <c:pt idx="350">
                  <c:v>24736.689773107224</c:v>
                </c:pt>
                <c:pt idx="351">
                  <c:v>25056.988583370658</c:v>
                </c:pt>
                <c:pt idx="352">
                  <c:v>24609.929430296994</c:v>
                </c:pt>
                <c:pt idx="353">
                  <c:v>24657.265265610287</c:v>
                </c:pt>
                <c:pt idx="354">
                  <c:v>24592.599605076557</c:v>
                </c:pt>
                <c:pt idx="355">
                  <c:v>24666.278892748876</c:v>
                </c:pt>
                <c:pt idx="356">
                  <c:v>24705.29766871078</c:v>
                </c:pt>
                <c:pt idx="357">
                  <c:v>24776.327854178286</c:v>
                </c:pt>
                <c:pt idx="358">
                  <c:v>23953.38730318757</c:v>
                </c:pt>
                <c:pt idx="359">
                  <c:v>23646.590985424067</c:v>
                </c:pt>
                <c:pt idx="360">
                  <c:v>25083.112909927131</c:v>
                </c:pt>
                <c:pt idx="361">
                  <c:v>24884.531733719432</c:v>
                </c:pt>
                <c:pt idx="362">
                  <c:v>24779.06657906367</c:v>
                </c:pt>
                <c:pt idx="363">
                  <c:v>24542.06762871777</c:v>
                </c:pt>
                <c:pt idx="364">
                  <c:v>24561.50757095719</c:v>
                </c:pt>
                <c:pt idx="365">
                  <c:v>24649.456850478906</c:v>
                </c:pt>
                <c:pt idx="366">
                  <c:v>24437.034867988023</c:v>
                </c:pt>
                <c:pt idx="367">
                  <c:v>24763.482436856997</c:v>
                </c:pt>
                <c:pt idx="368">
                  <c:v>24905.769599416562</c:v>
                </c:pt>
                <c:pt idx="369">
                  <c:v>24878.961689626623</c:v>
                </c:pt>
                <c:pt idx="370">
                  <c:v>24535.341878138577</c:v>
                </c:pt>
                <c:pt idx="371">
                  <c:v>24134.039138171858</c:v>
                </c:pt>
                <c:pt idx="372">
                  <c:v>24949.403384387479</c:v>
                </c:pt>
                <c:pt idx="373">
                  <c:v>25046.030324354797</c:v>
                </c:pt>
                <c:pt idx="374">
                  <c:v>24678.336870500003</c:v>
                </c:pt>
                <c:pt idx="375">
                  <c:v>25123.262994692515</c:v>
                </c:pt>
                <c:pt idx="376">
                  <c:v>25239.949569841276</c:v>
                </c:pt>
                <c:pt idx="377">
                  <c:v>25128.378357548339</c:v>
                </c:pt>
                <c:pt idx="378">
                  <c:v>25318.081201907848</c:v>
                </c:pt>
                <c:pt idx="379">
                  <c:v>24937.64149288792</c:v>
                </c:pt>
                <c:pt idx="380">
                  <c:v>24837.502385402833</c:v>
                </c:pt>
                <c:pt idx="381">
                  <c:v>25163.863303232691</c:v>
                </c:pt>
                <c:pt idx="382">
                  <c:v>25164.788385183521</c:v>
                </c:pt>
                <c:pt idx="383">
                  <c:v>25377.848127183534</c:v>
                </c:pt>
              </c:numCache>
            </c:numRef>
          </c:xVal>
          <c:yVal>
            <c:numRef>
              <c:f>Regression!$D$28:$D$411</c:f>
              <c:numCache>
                <c:formatCode>General</c:formatCode>
                <c:ptCount val="384"/>
                <c:pt idx="0">
                  <c:v>2411.6115982598849</c:v>
                </c:pt>
                <c:pt idx="1">
                  <c:v>2075.4501422963858</c:v>
                </c:pt>
                <c:pt idx="2">
                  <c:v>1742.1169714727257</c:v>
                </c:pt>
                <c:pt idx="3">
                  <c:v>2035.394408979515</c:v>
                </c:pt>
                <c:pt idx="4">
                  <c:v>2051.9186493040543</c:v>
                </c:pt>
                <c:pt idx="5">
                  <c:v>1937.9719330958869</c:v>
                </c:pt>
                <c:pt idx="6">
                  <c:v>1973.2356303393044</c:v>
                </c:pt>
                <c:pt idx="7">
                  <c:v>1906.2025174015498</c:v>
                </c:pt>
                <c:pt idx="8">
                  <c:v>1887.0714294263889</c:v>
                </c:pt>
                <c:pt idx="9">
                  <c:v>1807.0516890964609</c:v>
                </c:pt>
                <c:pt idx="10">
                  <c:v>1732.783104309181</c:v>
                </c:pt>
                <c:pt idx="11">
                  <c:v>1687.0283366838521</c:v>
                </c:pt>
                <c:pt idx="12">
                  <c:v>1549.521914480636</c:v>
                </c:pt>
                <c:pt idx="13">
                  <c:v>1505.7428927220317</c:v>
                </c:pt>
                <c:pt idx="14">
                  <c:v>1518.0921635117465</c:v>
                </c:pt>
                <c:pt idx="15">
                  <c:v>1084.2063359712138</c:v>
                </c:pt>
                <c:pt idx="16">
                  <c:v>954.43479357244905</c:v>
                </c:pt>
                <c:pt idx="17">
                  <c:v>888.03550085673487</c:v>
                </c:pt>
                <c:pt idx="18">
                  <c:v>895.79641017584254</c:v>
                </c:pt>
                <c:pt idx="19">
                  <c:v>917.69082982015607</c:v>
                </c:pt>
                <c:pt idx="20">
                  <c:v>595.20697818235203</c:v>
                </c:pt>
                <c:pt idx="21">
                  <c:v>709.94936651280295</c:v>
                </c:pt>
                <c:pt idx="22">
                  <c:v>502.98963576855022</c:v>
                </c:pt>
                <c:pt idx="23">
                  <c:v>342.34624473336589</c:v>
                </c:pt>
                <c:pt idx="24">
                  <c:v>243.0973152111892</c:v>
                </c:pt>
                <c:pt idx="25">
                  <c:v>40.71866366111135</c:v>
                </c:pt>
                <c:pt idx="26">
                  <c:v>250.71234641642877</c:v>
                </c:pt>
                <c:pt idx="27">
                  <c:v>240.08741350130367</c:v>
                </c:pt>
                <c:pt idx="28">
                  <c:v>153.4081201864974</c:v>
                </c:pt>
                <c:pt idx="29">
                  <c:v>80.522905027222805</c:v>
                </c:pt>
                <c:pt idx="30">
                  <c:v>21.240108558809879</c:v>
                </c:pt>
                <c:pt idx="31">
                  <c:v>-326.30524390664323</c:v>
                </c:pt>
                <c:pt idx="32">
                  <c:v>61.52561041046647</c:v>
                </c:pt>
                <c:pt idx="33">
                  <c:v>-332.41979597035242</c:v>
                </c:pt>
                <c:pt idx="34">
                  <c:v>-67.038144276373714</c:v>
                </c:pt>
                <c:pt idx="35">
                  <c:v>-272.92551442127115</c:v>
                </c:pt>
                <c:pt idx="36">
                  <c:v>-208.06877265920775</c:v>
                </c:pt>
                <c:pt idx="37">
                  <c:v>-25.581716381682782</c:v>
                </c:pt>
                <c:pt idx="38">
                  <c:v>-234.92530992545107</c:v>
                </c:pt>
                <c:pt idx="39">
                  <c:v>-248.53803865411828</c:v>
                </c:pt>
                <c:pt idx="40">
                  <c:v>-165.81981397086929</c:v>
                </c:pt>
                <c:pt idx="41">
                  <c:v>-308.27961597121612</c:v>
                </c:pt>
                <c:pt idx="42">
                  <c:v>-170.54554695887782</c:v>
                </c:pt>
                <c:pt idx="43">
                  <c:v>-272.66521934346747</c:v>
                </c:pt>
                <c:pt idx="44">
                  <c:v>-165.8051659018638</c:v>
                </c:pt>
                <c:pt idx="45">
                  <c:v>-258.29775082818378</c:v>
                </c:pt>
                <c:pt idx="46">
                  <c:v>-367.55585024799439</c:v>
                </c:pt>
                <c:pt idx="47">
                  <c:v>-146.65197247284232</c:v>
                </c:pt>
                <c:pt idx="48">
                  <c:v>123.19787380820526</c:v>
                </c:pt>
                <c:pt idx="49">
                  <c:v>-301.40207814015594</c:v>
                </c:pt>
                <c:pt idx="50">
                  <c:v>-165.67205781961093</c:v>
                </c:pt>
                <c:pt idx="51">
                  <c:v>-936.95695226877069</c:v>
                </c:pt>
                <c:pt idx="52">
                  <c:v>-486.55567403337045</c:v>
                </c:pt>
                <c:pt idx="53">
                  <c:v>-237.45129015900238</c:v>
                </c:pt>
                <c:pt idx="54">
                  <c:v>-383.62870357637803</c:v>
                </c:pt>
                <c:pt idx="55">
                  <c:v>-288.16767659227116</c:v>
                </c:pt>
                <c:pt idx="56">
                  <c:v>-268.40900732361661</c:v>
                </c:pt>
                <c:pt idx="57">
                  <c:v>-256.18479682502584</c:v>
                </c:pt>
                <c:pt idx="58">
                  <c:v>-323.64838690143733</c:v>
                </c:pt>
                <c:pt idx="59">
                  <c:v>-119.75793176905063</c:v>
                </c:pt>
                <c:pt idx="60">
                  <c:v>-309.09532119292089</c:v>
                </c:pt>
                <c:pt idx="61">
                  <c:v>-257.09025721319267</c:v>
                </c:pt>
                <c:pt idx="62">
                  <c:v>-374.05484810507551</c:v>
                </c:pt>
                <c:pt idx="63">
                  <c:v>-78.939014052735729</c:v>
                </c:pt>
                <c:pt idx="64">
                  <c:v>-331.85509601434387</c:v>
                </c:pt>
                <c:pt idx="65">
                  <c:v>-335.2513041850525</c:v>
                </c:pt>
                <c:pt idx="66">
                  <c:v>-283.58333464730094</c:v>
                </c:pt>
                <c:pt idx="67">
                  <c:v>-569.36008829549792</c:v>
                </c:pt>
                <c:pt idx="68">
                  <c:v>-722.82146118140372</c:v>
                </c:pt>
                <c:pt idx="69">
                  <c:v>-387.58455354609214</c:v>
                </c:pt>
                <c:pt idx="70">
                  <c:v>-147.79577756854815</c:v>
                </c:pt>
                <c:pt idx="71">
                  <c:v>-325.62811140018312</c:v>
                </c:pt>
                <c:pt idx="72">
                  <c:v>-169.28134758285705</c:v>
                </c:pt>
                <c:pt idx="73">
                  <c:v>-233.71054317536073</c:v>
                </c:pt>
                <c:pt idx="74">
                  <c:v>-228.24724785960825</c:v>
                </c:pt>
                <c:pt idx="75">
                  <c:v>-390.58256736268231</c:v>
                </c:pt>
                <c:pt idx="76">
                  <c:v>-259.35955356665727</c:v>
                </c:pt>
                <c:pt idx="77">
                  <c:v>-292.051924728632</c:v>
                </c:pt>
                <c:pt idx="78">
                  <c:v>-601.05506561478978</c:v>
                </c:pt>
                <c:pt idx="79">
                  <c:v>-266.2541770430671</c:v>
                </c:pt>
                <c:pt idx="80">
                  <c:v>-484.94572480051283</c:v>
                </c:pt>
                <c:pt idx="81">
                  <c:v>-534.97953496311675</c:v>
                </c:pt>
                <c:pt idx="82">
                  <c:v>-259.47101477915021</c:v>
                </c:pt>
                <c:pt idx="83">
                  <c:v>-709.41104870096933</c:v>
                </c:pt>
                <c:pt idx="84">
                  <c:v>-694.5739302027232</c:v>
                </c:pt>
                <c:pt idx="85">
                  <c:v>-686.47370228120963</c:v>
                </c:pt>
                <c:pt idx="86">
                  <c:v>-518.72914701644186</c:v>
                </c:pt>
                <c:pt idx="87">
                  <c:v>-950.76720361796652</c:v>
                </c:pt>
                <c:pt idx="88">
                  <c:v>-318.00795091297005</c:v>
                </c:pt>
                <c:pt idx="89">
                  <c:v>-201.30695438725525</c:v>
                </c:pt>
                <c:pt idx="90">
                  <c:v>-409.42401320211502</c:v>
                </c:pt>
                <c:pt idx="91">
                  <c:v>-189.40849169363355</c:v>
                </c:pt>
                <c:pt idx="92">
                  <c:v>55.717328912180164</c:v>
                </c:pt>
                <c:pt idx="93">
                  <c:v>-77.099750996634612</c:v>
                </c:pt>
                <c:pt idx="94">
                  <c:v>173.24544779885582</c:v>
                </c:pt>
                <c:pt idx="95">
                  <c:v>-145.08014620895847</c:v>
                </c:pt>
                <c:pt idx="96">
                  <c:v>-83.040722332731093</c:v>
                </c:pt>
                <c:pt idx="97">
                  <c:v>-61.941192078544191</c:v>
                </c:pt>
                <c:pt idx="98">
                  <c:v>-416.89821246078827</c:v>
                </c:pt>
                <c:pt idx="99">
                  <c:v>180.45041700274851</c:v>
                </c:pt>
                <c:pt idx="100">
                  <c:v>-178.92019284117305</c:v>
                </c:pt>
                <c:pt idx="101">
                  <c:v>-381.09859890777079</c:v>
                </c:pt>
                <c:pt idx="102">
                  <c:v>-315.05326589353899</c:v>
                </c:pt>
                <c:pt idx="103">
                  <c:v>-136.43036853304511</c:v>
                </c:pt>
                <c:pt idx="104">
                  <c:v>-797.67935528133603</c:v>
                </c:pt>
                <c:pt idx="105">
                  <c:v>-469.83135178655175</c:v>
                </c:pt>
                <c:pt idx="106">
                  <c:v>-805.86134448569464</c:v>
                </c:pt>
                <c:pt idx="107">
                  <c:v>-1024.2673403565404</c:v>
                </c:pt>
                <c:pt idx="108">
                  <c:v>-599.86233713491674</c:v>
                </c:pt>
                <c:pt idx="109">
                  <c:v>-505.17180333796023</c:v>
                </c:pt>
                <c:pt idx="110">
                  <c:v>-477.74982626832571</c:v>
                </c:pt>
                <c:pt idx="111">
                  <c:v>-471.99474146487228</c:v>
                </c:pt>
                <c:pt idx="112">
                  <c:v>-687.95417700599319</c:v>
                </c:pt>
                <c:pt idx="113">
                  <c:v>-585.70670502335088</c:v>
                </c:pt>
                <c:pt idx="114">
                  <c:v>-572.64342925679921</c:v>
                </c:pt>
                <c:pt idx="115">
                  <c:v>-379.2916238772159</c:v>
                </c:pt>
                <c:pt idx="116">
                  <c:v>-495.50494654414615</c:v>
                </c:pt>
                <c:pt idx="117">
                  <c:v>-230.29785627831188</c:v>
                </c:pt>
                <c:pt idx="118">
                  <c:v>-237.44981908108457</c:v>
                </c:pt>
                <c:pt idx="119">
                  <c:v>-66.21650177470292</c:v>
                </c:pt>
                <c:pt idx="120">
                  <c:v>-68.936143546356107</c:v>
                </c:pt>
                <c:pt idx="121">
                  <c:v>-383.91104447604448</c:v>
                </c:pt>
                <c:pt idx="122">
                  <c:v>-192.09093658461461</c:v>
                </c:pt>
                <c:pt idx="123">
                  <c:v>-294.3997619039601</c:v>
                </c:pt>
                <c:pt idx="124">
                  <c:v>-210.17648727096275</c:v>
                </c:pt>
                <c:pt idx="125">
                  <c:v>-99.594097364475601</c:v>
                </c:pt>
                <c:pt idx="126">
                  <c:v>-169.96639663998758</c:v>
                </c:pt>
                <c:pt idx="127">
                  <c:v>-462.7937004155774</c:v>
                </c:pt>
                <c:pt idx="128">
                  <c:v>-296.65445738823655</c:v>
                </c:pt>
                <c:pt idx="129">
                  <c:v>-534.40875990201312</c:v>
                </c:pt>
                <c:pt idx="130">
                  <c:v>-354.51288902437227</c:v>
                </c:pt>
                <c:pt idx="131">
                  <c:v>-292.95120381584456</c:v>
                </c:pt>
                <c:pt idx="132">
                  <c:v>-396.08175816836592</c:v>
                </c:pt>
                <c:pt idx="133">
                  <c:v>-93.547742092383487</c:v>
                </c:pt>
                <c:pt idx="134">
                  <c:v>-51.574729226376803</c:v>
                </c:pt>
                <c:pt idx="135">
                  <c:v>-426.53151661036645</c:v>
                </c:pt>
                <c:pt idx="136">
                  <c:v>-526.14028691207386</c:v>
                </c:pt>
                <c:pt idx="137">
                  <c:v>-789.34804590032036</c:v>
                </c:pt>
                <c:pt idx="138">
                  <c:v>-717.35462376073338</c:v>
                </c:pt>
                <c:pt idx="139">
                  <c:v>-719.5338186444551</c:v>
                </c:pt>
                <c:pt idx="140">
                  <c:v>-829.6568364110226</c:v>
                </c:pt>
                <c:pt idx="141">
                  <c:v>-622.52854386270155</c:v>
                </c:pt>
                <c:pt idx="142">
                  <c:v>-626.60433513010503</c:v>
                </c:pt>
                <c:pt idx="143">
                  <c:v>-545.41602713238171</c:v>
                </c:pt>
                <c:pt idx="144">
                  <c:v>-777.26333229611555</c:v>
                </c:pt>
                <c:pt idx="145">
                  <c:v>-557.53229668763379</c:v>
                </c:pt>
                <c:pt idx="146">
                  <c:v>-1041.3406996490849</c:v>
                </c:pt>
                <c:pt idx="147">
                  <c:v>-776.27963498806639</c:v>
                </c:pt>
                <c:pt idx="148">
                  <c:v>-840.91691349563189</c:v>
                </c:pt>
                <c:pt idx="149">
                  <c:v>-678.1931536361335</c:v>
                </c:pt>
                <c:pt idx="150">
                  <c:v>-1042.0657060248486</c:v>
                </c:pt>
                <c:pt idx="151">
                  <c:v>-826.4609217675752</c:v>
                </c:pt>
                <c:pt idx="152">
                  <c:v>-1333.2406692534605</c:v>
                </c:pt>
                <c:pt idx="153">
                  <c:v>-808.92675100947235</c:v>
                </c:pt>
                <c:pt idx="154">
                  <c:v>-669.29727623104554</c:v>
                </c:pt>
                <c:pt idx="155">
                  <c:v>-639.11880707460659</c:v>
                </c:pt>
                <c:pt idx="156">
                  <c:v>-1103.7494271932082</c:v>
                </c:pt>
                <c:pt idx="157">
                  <c:v>-751.31535408313721</c:v>
                </c:pt>
                <c:pt idx="158">
                  <c:v>-877.37193255828606</c:v>
                </c:pt>
                <c:pt idx="159">
                  <c:v>-644.11068572486693</c:v>
                </c:pt>
                <c:pt idx="160">
                  <c:v>-768.83641827039537</c:v>
                </c:pt>
                <c:pt idx="161">
                  <c:v>-578.53804395235056</c:v>
                </c:pt>
                <c:pt idx="162">
                  <c:v>-581.92187847066816</c:v>
                </c:pt>
                <c:pt idx="163">
                  <c:v>-795.64714590464064</c:v>
                </c:pt>
                <c:pt idx="164">
                  <c:v>-79.455231687967171</c:v>
                </c:pt>
                <c:pt idx="165">
                  <c:v>-122.24510779703269</c:v>
                </c:pt>
                <c:pt idx="166">
                  <c:v>-574.72902186095234</c:v>
                </c:pt>
                <c:pt idx="167">
                  <c:v>-566.68543439822315</c:v>
                </c:pt>
                <c:pt idx="168">
                  <c:v>-189.7284373184084</c:v>
                </c:pt>
                <c:pt idx="169">
                  <c:v>-522.64040771962391</c:v>
                </c:pt>
                <c:pt idx="170">
                  <c:v>105.23776424644166</c:v>
                </c:pt>
                <c:pt idx="171">
                  <c:v>-189.70135339213084</c:v>
                </c:pt>
                <c:pt idx="172">
                  <c:v>-135.82064572999661</c:v>
                </c:pt>
                <c:pt idx="173">
                  <c:v>-177.94509341862067</c:v>
                </c:pt>
                <c:pt idx="174">
                  <c:v>-278.32916027147439</c:v>
                </c:pt>
                <c:pt idx="175">
                  <c:v>-440.13378057810769</c:v>
                </c:pt>
                <c:pt idx="176">
                  <c:v>-507.42690905931158</c:v>
                </c:pt>
                <c:pt idx="177">
                  <c:v>-669.41310570609494</c:v>
                </c:pt>
                <c:pt idx="178">
                  <c:v>-796.85587121107528</c:v>
                </c:pt>
                <c:pt idx="179">
                  <c:v>-833.79262372571975</c:v>
                </c:pt>
                <c:pt idx="180">
                  <c:v>-611.08083029690169</c:v>
                </c:pt>
                <c:pt idx="181">
                  <c:v>-807.93998810280027</c:v>
                </c:pt>
                <c:pt idx="182">
                  <c:v>-768.8358021968088</c:v>
                </c:pt>
                <c:pt idx="183">
                  <c:v>-1081.795033463346</c:v>
                </c:pt>
                <c:pt idx="184">
                  <c:v>-1090.1236895986985</c:v>
                </c:pt>
                <c:pt idx="185">
                  <c:v>-773.88981083096223</c:v>
                </c:pt>
                <c:pt idx="186">
                  <c:v>-1021.3983536536398</c:v>
                </c:pt>
                <c:pt idx="187">
                  <c:v>-860.4899557689314</c:v>
                </c:pt>
                <c:pt idx="188">
                  <c:v>-1217.2906986196322</c:v>
                </c:pt>
                <c:pt idx="189">
                  <c:v>-1246.7634870961119</c:v>
                </c:pt>
                <c:pt idx="190">
                  <c:v>-1380.7785152118413</c:v>
                </c:pt>
                <c:pt idx="191">
                  <c:v>-1003.2248388919907</c:v>
                </c:pt>
                <c:pt idx="192">
                  <c:v>-1668.1701806342862</c:v>
                </c:pt>
                <c:pt idx="193">
                  <c:v>-1232.9454269292473</c:v>
                </c:pt>
                <c:pt idx="194">
                  <c:v>-1069.4460155442357</c:v>
                </c:pt>
                <c:pt idx="195">
                  <c:v>-569.65353611297905</c:v>
                </c:pt>
                <c:pt idx="196">
                  <c:v>-402.66247345483862</c:v>
                </c:pt>
                <c:pt idx="197">
                  <c:v>-716.13566981675831</c:v>
                </c:pt>
                <c:pt idx="198">
                  <c:v>-371.05699197271679</c:v>
                </c:pt>
                <c:pt idx="199">
                  <c:v>-203.87095817036607</c:v>
                </c:pt>
                <c:pt idx="200">
                  <c:v>-324.65070609873874</c:v>
                </c:pt>
                <c:pt idx="201">
                  <c:v>-56.41548877997775</c:v>
                </c:pt>
                <c:pt idx="202">
                  <c:v>-738.25793357484145</c:v>
                </c:pt>
                <c:pt idx="203">
                  <c:v>-709.43584082744565</c:v>
                </c:pt>
                <c:pt idx="204">
                  <c:v>-607.37300709125702</c:v>
                </c:pt>
                <c:pt idx="205">
                  <c:v>-1156.8787814408424</c:v>
                </c:pt>
                <c:pt idx="206">
                  <c:v>-31.501004657682643</c:v>
                </c:pt>
                <c:pt idx="207">
                  <c:v>-377.49139792969072</c:v>
                </c:pt>
                <c:pt idx="208">
                  <c:v>-583.52832091849268</c:v>
                </c:pt>
                <c:pt idx="209">
                  <c:v>-838.59820913286603</c:v>
                </c:pt>
                <c:pt idx="210">
                  <c:v>-577.90368342774673</c:v>
                </c:pt>
                <c:pt idx="211">
                  <c:v>-547.56966744581223</c:v>
                </c:pt>
                <c:pt idx="212">
                  <c:v>-683.8801199918671</c:v>
                </c:pt>
                <c:pt idx="213">
                  <c:v>-92.161748481390532</c:v>
                </c:pt>
                <c:pt idx="214">
                  <c:v>421.03215667621407</c:v>
                </c:pt>
                <c:pt idx="215">
                  <c:v>-130.70476432535361</c:v>
                </c:pt>
                <c:pt idx="216">
                  <c:v>-30.274161449498934</c:v>
                </c:pt>
                <c:pt idx="217">
                  <c:v>-86.495921095607628</c:v>
                </c:pt>
                <c:pt idx="218">
                  <c:v>-193.57221139824833</c:v>
                </c:pt>
                <c:pt idx="219">
                  <c:v>-115.6379815247783</c:v>
                </c:pt>
                <c:pt idx="220">
                  <c:v>0.14130084956195788</c:v>
                </c:pt>
                <c:pt idx="221">
                  <c:v>192.03019162383498</c:v>
                </c:pt>
                <c:pt idx="222">
                  <c:v>-180.10686791544867</c:v>
                </c:pt>
                <c:pt idx="223">
                  <c:v>-417.53099952822231</c:v>
                </c:pt>
                <c:pt idx="224">
                  <c:v>384.28121979048592</c:v>
                </c:pt>
                <c:pt idx="225">
                  <c:v>-469.10316966173559</c:v>
                </c:pt>
                <c:pt idx="226">
                  <c:v>-101.29598604156126</c:v>
                </c:pt>
                <c:pt idx="227">
                  <c:v>352.70634427372352</c:v>
                </c:pt>
                <c:pt idx="228">
                  <c:v>269.45261183003458</c:v>
                </c:pt>
                <c:pt idx="229">
                  <c:v>898.12713094700302</c:v>
                </c:pt>
                <c:pt idx="230">
                  <c:v>308.79224849552702</c:v>
                </c:pt>
                <c:pt idx="231">
                  <c:v>-13.521000583572459</c:v>
                </c:pt>
                <c:pt idx="232">
                  <c:v>-164.88555944103064</c:v>
                </c:pt>
                <c:pt idx="233">
                  <c:v>219.57569965637231</c:v>
                </c:pt>
                <c:pt idx="234">
                  <c:v>-141.5116261901203</c:v>
                </c:pt>
                <c:pt idx="235">
                  <c:v>261.724872674793</c:v>
                </c:pt>
                <c:pt idx="236">
                  <c:v>366.92616692740921</c:v>
                </c:pt>
                <c:pt idx="237">
                  <c:v>567.76087130422093</c:v>
                </c:pt>
                <c:pt idx="238">
                  <c:v>183.67284259039661</c:v>
                </c:pt>
                <c:pt idx="239">
                  <c:v>152.43567478183104</c:v>
                </c:pt>
                <c:pt idx="240">
                  <c:v>438.78083943240199</c:v>
                </c:pt>
                <c:pt idx="241">
                  <c:v>73.129271370053175</c:v>
                </c:pt>
                <c:pt idx="242">
                  <c:v>489.8733545533396</c:v>
                </c:pt>
                <c:pt idx="243">
                  <c:v>665.07379756270893</c:v>
                </c:pt>
                <c:pt idx="244">
                  <c:v>470.74963281323289</c:v>
                </c:pt>
                <c:pt idx="245">
                  <c:v>420.27733795074164</c:v>
                </c:pt>
                <c:pt idx="246">
                  <c:v>646.40065744789172</c:v>
                </c:pt>
                <c:pt idx="247">
                  <c:v>376.105810811423</c:v>
                </c:pt>
                <c:pt idx="248">
                  <c:v>415.77013910033929</c:v>
                </c:pt>
                <c:pt idx="249">
                  <c:v>678.92324226452547</c:v>
                </c:pt>
                <c:pt idx="250">
                  <c:v>305.14180424084407</c:v>
                </c:pt>
                <c:pt idx="251">
                  <c:v>531.44262852640531</c:v>
                </c:pt>
                <c:pt idx="252">
                  <c:v>496.29418754147628</c:v>
                </c:pt>
                <c:pt idx="253">
                  <c:v>422.1625150237669</c:v>
                </c:pt>
                <c:pt idx="254">
                  <c:v>451.516532172609</c:v>
                </c:pt>
                <c:pt idx="255">
                  <c:v>907.42900791526336</c:v>
                </c:pt>
                <c:pt idx="256">
                  <c:v>648.67537998762418</c:v>
                </c:pt>
                <c:pt idx="257">
                  <c:v>709.62154646189447</c:v>
                </c:pt>
                <c:pt idx="258">
                  <c:v>617.39314586553155</c:v>
                </c:pt>
                <c:pt idx="259">
                  <c:v>622.30919998842728</c:v>
                </c:pt>
                <c:pt idx="260">
                  <c:v>117.12130098234411</c:v>
                </c:pt>
                <c:pt idx="261">
                  <c:v>439.8982025639707</c:v>
                </c:pt>
                <c:pt idx="262">
                  <c:v>169.00823562432925</c:v>
                </c:pt>
                <c:pt idx="263">
                  <c:v>232.4708671964363</c:v>
                </c:pt>
                <c:pt idx="264">
                  <c:v>293.22161983241313</c:v>
                </c:pt>
                <c:pt idx="265">
                  <c:v>630.94773806715239</c:v>
                </c:pt>
                <c:pt idx="266">
                  <c:v>1005.4097850967155</c:v>
                </c:pt>
                <c:pt idx="267">
                  <c:v>934.94275870977071</c:v>
                </c:pt>
                <c:pt idx="268">
                  <c:v>1027.0597550985112</c:v>
                </c:pt>
                <c:pt idx="269">
                  <c:v>601.71930896834965</c:v>
                </c:pt>
                <c:pt idx="270">
                  <c:v>1002.0389999231302</c:v>
                </c:pt>
                <c:pt idx="271">
                  <c:v>1063.1209953104335</c:v>
                </c:pt>
                <c:pt idx="272">
                  <c:v>874.70387816718721</c:v>
                </c:pt>
                <c:pt idx="273">
                  <c:v>939.08343077421159</c:v>
                </c:pt>
                <c:pt idx="274">
                  <c:v>977.01885082279841</c:v>
                </c:pt>
                <c:pt idx="275">
                  <c:v>1282.7268844567516</c:v>
                </c:pt>
                <c:pt idx="276">
                  <c:v>1380.7680323519744</c:v>
                </c:pt>
                <c:pt idx="277">
                  <c:v>1792.5091732811998</c:v>
                </c:pt>
                <c:pt idx="278">
                  <c:v>1674.1692759999751</c:v>
                </c:pt>
                <c:pt idx="279">
                  <c:v>1450.5613567202672</c:v>
                </c:pt>
                <c:pt idx="280">
                  <c:v>1465.8264203534272</c:v>
                </c:pt>
                <c:pt idx="281">
                  <c:v>1556.9832833124783</c:v>
                </c:pt>
                <c:pt idx="282">
                  <c:v>1356.4929321304007</c:v>
                </c:pt>
                <c:pt idx="283">
                  <c:v>1510.636485571471</c:v>
                </c:pt>
                <c:pt idx="284">
                  <c:v>1961.7921004655727</c:v>
                </c:pt>
                <c:pt idx="285">
                  <c:v>1850.3047267886868</c:v>
                </c:pt>
                <c:pt idx="286">
                  <c:v>1742.7484288229753</c:v>
                </c:pt>
                <c:pt idx="287">
                  <c:v>2021.865136314791</c:v>
                </c:pt>
                <c:pt idx="288">
                  <c:v>1968.449272878981</c:v>
                </c:pt>
                <c:pt idx="289">
                  <c:v>1604.9136230488366</c:v>
                </c:pt>
                <c:pt idx="290">
                  <c:v>1380.3997217070209</c:v>
                </c:pt>
                <c:pt idx="291">
                  <c:v>1254.4314904512648</c:v>
                </c:pt>
                <c:pt idx="292">
                  <c:v>1234.7990492313838</c:v>
                </c:pt>
                <c:pt idx="293">
                  <c:v>1528.7999222283725</c:v>
                </c:pt>
                <c:pt idx="294">
                  <c:v>1509.273294362436</c:v>
                </c:pt>
                <c:pt idx="295">
                  <c:v>1545.4745037714601</c:v>
                </c:pt>
                <c:pt idx="296">
                  <c:v>1407.3521266673524</c:v>
                </c:pt>
                <c:pt idx="297">
                  <c:v>1174.4876727684241</c:v>
                </c:pt>
                <c:pt idx="298">
                  <c:v>1133.7773368791422</c:v>
                </c:pt>
                <c:pt idx="299">
                  <c:v>880.46799574957913</c:v>
                </c:pt>
                <c:pt idx="300">
                  <c:v>987.02012492877839</c:v>
                </c:pt>
                <c:pt idx="301">
                  <c:v>1290.9117206438168</c:v>
                </c:pt>
                <c:pt idx="302">
                  <c:v>732.86533841797063</c:v>
                </c:pt>
                <c:pt idx="303">
                  <c:v>911.68259409892926</c:v>
                </c:pt>
                <c:pt idx="304">
                  <c:v>1652.8683102806754</c:v>
                </c:pt>
                <c:pt idx="305">
                  <c:v>1097.9858281221168</c:v>
                </c:pt>
                <c:pt idx="306">
                  <c:v>1470.3933104774187</c:v>
                </c:pt>
                <c:pt idx="307">
                  <c:v>995.14577584742074</c:v>
                </c:pt>
                <c:pt idx="308">
                  <c:v>1003.5307220034738</c:v>
                </c:pt>
                <c:pt idx="309">
                  <c:v>1335.5925123917696</c:v>
                </c:pt>
                <c:pt idx="310">
                  <c:v>1399.1534150893858</c:v>
                </c:pt>
                <c:pt idx="311">
                  <c:v>1218.1194065159289</c:v>
                </c:pt>
                <c:pt idx="312">
                  <c:v>816.51032512106758</c:v>
                </c:pt>
                <c:pt idx="313">
                  <c:v>1286.5872719761828</c:v>
                </c:pt>
                <c:pt idx="314">
                  <c:v>1299.2523388260379</c:v>
                </c:pt>
                <c:pt idx="315">
                  <c:v>1462.9610474886103</c:v>
                </c:pt>
                <c:pt idx="316">
                  <c:v>1030.7554722096684</c:v>
                </c:pt>
                <c:pt idx="317">
                  <c:v>995.71832252881359</c:v>
                </c:pt>
                <c:pt idx="318">
                  <c:v>1116.2191880232785</c:v>
                </c:pt>
                <c:pt idx="319">
                  <c:v>1153.3534238545253</c:v>
                </c:pt>
                <c:pt idx="320">
                  <c:v>1052.9645756126629</c:v>
                </c:pt>
                <c:pt idx="321">
                  <c:v>1231.4269687652704</c:v>
                </c:pt>
                <c:pt idx="322">
                  <c:v>1125.5013087993466</c:v>
                </c:pt>
                <c:pt idx="323">
                  <c:v>1798.9471096993511</c:v>
                </c:pt>
                <c:pt idx="324">
                  <c:v>1878.217610389027</c:v>
                </c:pt>
                <c:pt idx="325">
                  <c:v>1821.9140870264309</c:v>
                </c:pt>
                <c:pt idx="326">
                  <c:v>-11211.171437300691</c:v>
                </c:pt>
                <c:pt idx="327">
                  <c:v>-13146.064308599925</c:v>
                </c:pt>
                <c:pt idx="328">
                  <c:v>-9242.044854512038</c:v>
                </c:pt>
                <c:pt idx="329">
                  <c:v>-2756.1471211282551</c:v>
                </c:pt>
                <c:pt idx="330">
                  <c:v>-3335.1636384947997</c:v>
                </c:pt>
                <c:pt idx="331">
                  <c:v>-2952.9313764850012</c:v>
                </c:pt>
                <c:pt idx="332">
                  <c:v>-298.98617482124246</c:v>
                </c:pt>
                <c:pt idx="333">
                  <c:v>-1303.8279280337447</c:v>
                </c:pt>
                <c:pt idx="334">
                  <c:v>-2065.9596456076288</c:v>
                </c:pt>
                <c:pt idx="335">
                  <c:v>-802.15607495509175</c:v>
                </c:pt>
                <c:pt idx="336">
                  <c:v>-1597.769821516813</c:v>
                </c:pt>
                <c:pt idx="337">
                  <c:v>-2192.0702261894839</c:v>
                </c:pt>
                <c:pt idx="338">
                  <c:v>289.90256790813146</c:v>
                </c:pt>
                <c:pt idx="339">
                  <c:v>60.671638364387036</c:v>
                </c:pt>
                <c:pt idx="340">
                  <c:v>734.17998908241861</c:v>
                </c:pt>
                <c:pt idx="341">
                  <c:v>917.31865564335021</c:v>
                </c:pt>
                <c:pt idx="342">
                  <c:v>662.87346668212558</c:v>
                </c:pt>
                <c:pt idx="343">
                  <c:v>243.97237408627552</c:v>
                </c:pt>
                <c:pt idx="344">
                  <c:v>673.18485115244403</c:v>
                </c:pt>
                <c:pt idx="345">
                  <c:v>66.941015439875628</c:v>
                </c:pt>
                <c:pt idx="346">
                  <c:v>1931.2094966174191</c:v>
                </c:pt>
                <c:pt idx="347">
                  <c:v>857.66863531660056</c:v>
                </c:pt>
                <c:pt idx="348">
                  <c:v>-134.19529082340887</c:v>
                </c:pt>
                <c:pt idx="349">
                  <c:v>331.2513493711449</c:v>
                </c:pt>
                <c:pt idx="350">
                  <c:v>319.31022689277597</c:v>
                </c:pt>
                <c:pt idx="351">
                  <c:v>46.01141662934242</c:v>
                </c:pt>
                <c:pt idx="352">
                  <c:v>-79.929430296993814</c:v>
                </c:pt>
                <c:pt idx="353">
                  <c:v>16.734734389712685</c:v>
                </c:pt>
                <c:pt idx="354">
                  <c:v>-456.59960507655705</c:v>
                </c:pt>
                <c:pt idx="355">
                  <c:v>-167.27889274887639</c:v>
                </c:pt>
                <c:pt idx="356">
                  <c:v>-12.297668710780272</c:v>
                </c:pt>
                <c:pt idx="357">
                  <c:v>-63.327854178285634</c:v>
                </c:pt>
                <c:pt idx="358">
                  <c:v>558.61269681242993</c:v>
                </c:pt>
                <c:pt idx="359">
                  <c:v>372.40901457593282</c:v>
                </c:pt>
                <c:pt idx="360">
                  <c:v>-133.11290992713111</c:v>
                </c:pt>
                <c:pt idx="361">
                  <c:v>-224.53173371943194</c:v>
                </c:pt>
                <c:pt idx="362">
                  <c:v>-369.06657906367036</c:v>
                </c:pt>
                <c:pt idx="363">
                  <c:v>-174.06762871777028</c:v>
                </c:pt>
                <c:pt idx="364">
                  <c:v>-271.50757095719018</c:v>
                </c:pt>
                <c:pt idx="365">
                  <c:v>-247.45685047890584</c:v>
                </c:pt>
                <c:pt idx="366">
                  <c:v>280.9651320119774</c:v>
                </c:pt>
                <c:pt idx="367">
                  <c:v>340.51756314300292</c:v>
                </c:pt>
                <c:pt idx="368">
                  <c:v>-94.769599416562414</c:v>
                </c:pt>
                <c:pt idx="369">
                  <c:v>-195.96168962662341</c:v>
                </c:pt>
                <c:pt idx="370">
                  <c:v>302.65812186142284</c:v>
                </c:pt>
                <c:pt idx="371">
                  <c:v>1006.9608618281418</c:v>
                </c:pt>
                <c:pt idx="372">
                  <c:v>-111.40338438747858</c:v>
                </c:pt>
                <c:pt idx="373">
                  <c:v>75.969675645203097</c:v>
                </c:pt>
                <c:pt idx="374">
                  <c:v>-437.33687050000299</c:v>
                </c:pt>
                <c:pt idx="375">
                  <c:v>-200.26299469251535</c:v>
                </c:pt>
                <c:pt idx="376">
                  <c:v>-27.949569841275661</c:v>
                </c:pt>
                <c:pt idx="377">
                  <c:v>118.62164245166059</c:v>
                </c:pt>
                <c:pt idx="378">
                  <c:v>-39.081201907847571</c:v>
                </c:pt>
                <c:pt idx="379">
                  <c:v>168.35850711207968</c:v>
                </c:pt>
                <c:pt idx="380">
                  <c:v>554.49761459716683</c:v>
                </c:pt>
                <c:pt idx="381">
                  <c:v>430.13669676730933</c:v>
                </c:pt>
                <c:pt idx="382">
                  <c:v>388.21161481647869</c:v>
                </c:pt>
                <c:pt idx="383">
                  <c:v>458.15187281646649</c:v>
                </c:pt>
              </c:numCache>
            </c:numRef>
          </c:yVal>
          <c:smooth val="0"/>
          <c:extLst>
            <c:ext xmlns:c16="http://schemas.microsoft.com/office/drawing/2014/chart" uri="{C3380CC4-5D6E-409C-BE32-E72D297353CC}">
              <c16:uniqueId val="{00000000-86A3-4FA4-B57D-51F6B6B5C3A0}"/>
            </c:ext>
          </c:extLst>
        </c:ser>
        <c:dLbls>
          <c:showLegendKey val="0"/>
          <c:showVal val="0"/>
          <c:showCatName val="0"/>
          <c:showSerName val="0"/>
          <c:showPercent val="0"/>
          <c:showBubbleSize val="0"/>
        </c:dLbls>
        <c:axId val="149815296"/>
        <c:axId val="149817216"/>
      </c:scatterChart>
      <c:valAx>
        <c:axId val="149815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7216"/>
        <c:crosses val="autoZero"/>
        <c:crossBetween val="midCat"/>
      </c:valAx>
      <c:valAx>
        <c:axId val="1498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152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Clothing Sales Forecast Including COVID Impact (1993–2026)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Clothing_Forecast_Output!$C$1</c:f>
              <c:strCache>
                <c:ptCount val="1"/>
                <c:pt idx="0">
                  <c:v>clothing_and_accessories_sales</c:v>
                </c:pt>
              </c:strCache>
            </c:strRef>
          </c:tx>
          <c:spPr>
            <a:ln w="28575" cap="rnd">
              <a:solidFill>
                <a:schemeClr val="accent1"/>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Clothing_Forecast_Output!$C$2:$C$409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11074</c:v>
                </c:pt>
                <c:pt idx="327">
                  <c:v>2733</c:v>
                </c:pt>
                <c:pt idx="328">
                  <c:v>8051</c:v>
                </c:pt>
                <c:pt idx="329">
                  <c:v>16725</c:v>
                </c:pt>
                <c:pt idx="330">
                  <c:v>17379</c:v>
                </c:pt>
                <c:pt idx="331">
                  <c:v>17692</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A01C-436C-963E-72E94A192F68}"/>
            </c:ext>
          </c:extLst>
        </c:ser>
        <c:ser>
          <c:idx val="1"/>
          <c:order val="1"/>
          <c:tx>
            <c:strRef>
              <c:f>Clothing_Forecast_Output!$D$1</c:f>
              <c:strCache>
                <c:ptCount val="1"/>
                <c:pt idx="0">
                  <c:v>Forecast(clothing_and_accessories_sales)</c:v>
                </c:pt>
              </c:strCache>
            </c:strRef>
          </c:tx>
          <c:spPr>
            <a:ln w="25400" cap="rnd">
              <a:solidFill>
                <a:schemeClr val="accent2"/>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Clothing_Forecast_Output!$D$2:$D$409</c:f>
              <c:numCache>
                <c:formatCode>General</c:formatCode>
                <c:ptCount val="408"/>
                <c:pt idx="383">
                  <c:v>25836</c:v>
                </c:pt>
                <c:pt idx="384">
                  <c:v>26022.699057267062</c:v>
                </c:pt>
                <c:pt idx="385">
                  <c:v>26174.236704807168</c:v>
                </c:pt>
                <c:pt idx="386">
                  <c:v>25471.962141913347</c:v>
                </c:pt>
                <c:pt idx="387">
                  <c:v>25970.496439405306</c:v>
                </c:pt>
                <c:pt idx="388">
                  <c:v>25819.629364724384</c:v>
                </c:pt>
                <c:pt idx="389">
                  <c:v>25663.850445235337</c:v>
                </c:pt>
                <c:pt idx="390">
                  <c:v>25830.97184339643</c:v>
                </c:pt>
                <c:pt idx="391">
                  <c:v>26111.360242167306</c:v>
                </c:pt>
                <c:pt idx="392">
                  <c:v>25580.595037874449</c:v>
                </c:pt>
                <c:pt idx="393">
                  <c:v>25958.594301257675</c:v>
                </c:pt>
                <c:pt idx="394">
                  <c:v>25857.836724391072</c:v>
                </c:pt>
                <c:pt idx="395">
                  <c:v>25910.495866622106</c:v>
                </c:pt>
                <c:pt idx="396">
                  <c:v>26061.317522963822</c:v>
                </c:pt>
                <c:pt idx="397">
                  <c:v>26183.929521837988</c:v>
                </c:pt>
                <c:pt idx="398">
                  <c:v>26474.908388991393</c:v>
                </c:pt>
                <c:pt idx="399">
                  <c:v>26299.387740973641</c:v>
                </c:pt>
                <c:pt idx="400">
                  <c:v>26255.044415623455</c:v>
                </c:pt>
                <c:pt idx="401">
                  <c:v>26196.813114819073</c:v>
                </c:pt>
                <c:pt idx="402">
                  <c:v>26188.757990369402</c:v>
                </c:pt>
                <c:pt idx="403">
                  <c:v>26303.472064610381</c:v>
                </c:pt>
                <c:pt idx="404">
                  <c:v>26184.923219844644</c:v>
                </c:pt>
                <c:pt idx="405">
                  <c:v>26558.83487862565</c:v>
                </c:pt>
                <c:pt idx="406">
                  <c:v>26730.994124628538</c:v>
                </c:pt>
                <c:pt idx="407">
                  <c:v>26696.047837726528</c:v>
                </c:pt>
              </c:numCache>
            </c:numRef>
          </c:val>
          <c:smooth val="0"/>
          <c:extLst>
            <c:ext xmlns:c16="http://schemas.microsoft.com/office/drawing/2014/chart" uri="{C3380CC4-5D6E-409C-BE32-E72D297353CC}">
              <c16:uniqueId val="{00000001-A01C-436C-963E-72E94A192F68}"/>
            </c:ext>
          </c:extLst>
        </c:ser>
        <c:ser>
          <c:idx val="2"/>
          <c:order val="2"/>
          <c:tx>
            <c:strRef>
              <c:f>Clothing_Forecast_Output!$E$1</c:f>
              <c:strCache>
                <c:ptCount val="1"/>
                <c:pt idx="0">
                  <c:v>Lower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Clothing_Forecast_Output!$E$2:$E$409</c:f>
              <c:numCache>
                <c:formatCode>General</c:formatCode>
                <c:ptCount val="408"/>
                <c:pt idx="383" formatCode="0.00">
                  <c:v>25836</c:v>
                </c:pt>
                <c:pt idx="384" formatCode="0.00">
                  <c:v>23983.977864572262</c:v>
                </c:pt>
                <c:pt idx="385" formatCode="0.00">
                  <c:v>23292.490777202369</c:v>
                </c:pt>
                <c:pt idx="386" formatCode="0.00">
                  <c:v>21941.970117445053</c:v>
                </c:pt>
                <c:pt idx="387" formatCode="0.00">
                  <c:v>21893.053034655233</c:v>
                </c:pt>
                <c:pt idx="388" formatCode="0.00">
                  <c:v>21259.084333434228</c:v>
                </c:pt>
                <c:pt idx="389" formatCode="0.00">
                  <c:v>20665.857768566588</c:v>
                </c:pt>
                <c:pt idx="390" formatCode="0.00">
                  <c:v>20430.080021434496</c:v>
                </c:pt>
                <c:pt idx="391" formatCode="0.00">
                  <c:v>20334.883433186231</c:v>
                </c:pt>
                <c:pt idx="392" formatCode="0.00">
                  <c:v>19450.823862268848</c:v>
                </c:pt>
                <c:pt idx="393" formatCode="0.00">
                  <c:v>19494.163018687585</c:v>
                </c:pt>
                <c:pt idx="394" formatCode="0.00">
                  <c:v>19074.620373512909</c:v>
                </c:pt>
                <c:pt idx="395" formatCode="0.00">
                  <c:v>18822.226702340617</c:v>
                </c:pt>
                <c:pt idx="396" formatCode="0.00">
                  <c:v>18680.024467726977</c:v>
                </c:pt>
                <c:pt idx="397" formatCode="0.00">
                  <c:v>18520.261037258242</c:v>
                </c:pt>
                <c:pt idx="398" formatCode="0.00">
                  <c:v>18538.37574048352</c:v>
                </c:pt>
                <c:pt idx="399" formatCode="0.00">
                  <c:v>18098.552234884788</c:v>
                </c:pt>
                <c:pt idx="400" formatCode="0.00">
                  <c:v>17797.664176708</c:v>
                </c:pt>
                <c:pt idx="401" formatCode="0.00">
                  <c:v>17489.959991180796</c:v>
                </c:pt>
                <c:pt idx="402" formatCode="0.00">
                  <c:v>17238.911972491107</c:v>
                </c:pt>
                <c:pt idx="403" formatCode="0.00">
                  <c:v>17116.598488701507</c:v>
                </c:pt>
                <c:pt idx="404" formatCode="0.00">
                  <c:v>16766.536590629425</c:v>
                </c:pt>
                <c:pt idx="405" formatCode="0.00">
                  <c:v>16914.052151708354</c:v>
                </c:pt>
                <c:pt idx="406" formatCode="0.00">
                  <c:v>16864.579584954692</c:v>
                </c:pt>
                <c:pt idx="407" formatCode="0.00">
                  <c:v>16612.451204189267</c:v>
                </c:pt>
              </c:numCache>
            </c:numRef>
          </c:val>
          <c:smooth val="0"/>
          <c:extLst>
            <c:ext xmlns:c16="http://schemas.microsoft.com/office/drawing/2014/chart" uri="{C3380CC4-5D6E-409C-BE32-E72D297353CC}">
              <c16:uniqueId val="{00000002-A01C-436C-963E-72E94A192F68}"/>
            </c:ext>
          </c:extLst>
        </c:ser>
        <c:ser>
          <c:idx val="3"/>
          <c:order val="3"/>
          <c:tx>
            <c:strRef>
              <c:f>Clothing_Forecast_Output!$F$1</c:f>
              <c:strCache>
                <c:ptCount val="1"/>
                <c:pt idx="0">
                  <c:v>Upper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Clothing_Forecast_Output!$F$2:$F$409</c:f>
              <c:numCache>
                <c:formatCode>General</c:formatCode>
                <c:ptCount val="408"/>
                <c:pt idx="383" formatCode="0.00">
                  <c:v>25836</c:v>
                </c:pt>
                <c:pt idx="384" formatCode="0.00">
                  <c:v>28061.420249961862</c:v>
                </c:pt>
                <c:pt idx="385" formatCode="0.00">
                  <c:v>29055.982632411968</c:v>
                </c:pt>
                <c:pt idx="386" formatCode="0.00">
                  <c:v>29001.954166381642</c:v>
                </c:pt>
                <c:pt idx="387" formatCode="0.00">
                  <c:v>30047.939844155379</c:v>
                </c:pt>
                <c:pt idx="388" formatCode="0.00">
                  <c:v>30380.17439601454</c:v>
                </c:pt>
                <c:pt idx="389" formatCode="0.00">
                  <c:v>30661.843121904087</c:v>
                </c:pt>
                <c:pt idx="390" formatCode="0.00">
                  <c:v>31231.863665358364</c:v>
                </c:pt>
                <c:pt idx="391" formatCode="0.00">
                  <c:v>31887.837051148381</c:v>
                </c:pt>
                <c:pt idx="392" formatCode="0.00">
                  <c:v>31710.366213480051</c:v>
                </c:pt>
                <c:pt idx="393" formatCode="0.00">
                  <c:v>32423.025583827766</c:v>
                </c:pt>
                <c:pt idx="394" formatCode="0.00">
                  <c:v>32641.053075269236</c:v>
                </c:pt>
                <c:pt idx="395" formatCode="0.00">
                  <c:v>32998.765030903596</c:v>
                </c:pt>
                <c:pt idx="396" formatCode="0.00">
                  <c:v>33442.610578200671</c:v>
                </c:pt>
                <c:pt idx="397" formatCode="0.00">
                  <c:v>33847.598006417735</c:v>
                </c:pt>
                <c:pt idx="398" formatCode="0.00">
                  <c:v>34411.441037499266</c:v>
                </c:pt>
                <c:pt idx="399" formatCode="0.00">
                  <c:v>34500.223247062495</c:v>
                </c:pt>
                <c:pt idx="400" formatCode="0.00">
                  <c:v>34712.424654538911</c:v>
                </c:pt>
                <c:pt idx="401" formatCode="0.00">
                  <c:v>34903.66623845735</c:v>
                </c:pt>
                <c:pt idx="402" formatCode="0.00">
                  <c:v>35138.604008247697</c:v>
                </c:pt>
                <c:pt idx="403" formatCode="0.00">
                  <c:v>35490.345640519256</c:v>
                </c:pt>
                <c:pt idx="404" formatCode="0.00">
                  <c:v>35603.309849059864</c:v>
                </c:pt>
                <c:pt idx="405" formatCode="0.00">
                  <c:v>36203.617605542946</c:v>
                </c:pt>
                <c:pt idx="406" formatCode="0.00">
                  <c:v>36597.408664302384</c:v>
                </c:pt>
                <c:pt idx="407" formatCode="0.00">
                  <c:v>36779.644471263789</c:v>
                </c:pt>
              </c:numCache>
            </c:numRef>
          </c:val>
          <c:smooth val="0"/>
          <c:extLst>
            <c:ext xmlns:c16="http://schemas.microsoft.com/office/drawing/2014/chart" uri="{C3380CC4-5D6E-409C-BE32-E72D297353CC}">
              <c16:uniqueId val="{00000003-A01C-436C-963E-72E94A192F68}"/>
            </c:ext>
          </c:extLst>
        </c:ser>
        <c:dLbls>
          <c:showLegendKey val="0"/>
          <c:showVal val="0"/>
          <c:showCatName val="0"/>
          <c:showSerName val="0"/>
          <c:showPercent val="0"/>
          <c:showBubbleSize val="0"/>
        </c:dLbls>
        <c:smooth val="0"/>
        <c:axId val="360367696"/>
        <c:axId val="360360496"/>
      </c:lineChart>
      <c:catAx>
        <c:axId val="36036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0496"/>
        <c:crosses val="autoZero"/>
        <c:auto val="1"/>
        <c:lblAlgn val="ctr"/>
        <c:lblOffset val="100"/>
        <c:noMultiLvlLbl val="0"/>
      </c:catAx>
      <c:valAx>
        <c:axId val="36036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Clothing_CS_Forecast_Output!$B$1</c:f>
              <c:strCache>
                <c:ptCount val="1"/>
                <c:pt idx="0">
                  <c:v>clothing_and_accessories_sales</c:v>
                </c:pt>
              </c:strCache>
            </c:strRef>
          </c:tx>
          <c:spPr>
            <a:ln w="28575" cap="rnd">
              <a:solidFill>
                <a:schemeClr val="accent1"/>
              </a:solidFill>
              <a:round/>
            </a:ln>
            <a:effectLst/>
          </c:spPr>
          <c:marker>
            <c:symbol val="none"/>
          </c:marker>
          <c:val>
            <c:numRef>
              <c:f>Clothing_CS_Forecast_Output!$B$2:$B$409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22669.5</c:v>
                </c:pt>
                <c:pt idx="327">
                  <c:v>22612</c:v>
                </c:pt>
                <c:pt idx="328">
                  <c:v>22812</c:v>
                </c:pt>
                <c:pt idx="329">
                  <c:v>23280.5</c:v>
                </c:pt>
                <c:pt idx="330">
                  <c:v>23088.5</c:v>
                </c:pt>
                <c:pt idx="331">
                  <c:v>22893.5</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CD23-4109-BA13-BC40B4694845}"/>
            </c:ext>
          </c:extLst>
        </c:ser>
        <c:ser>
          <c:idx val="1"/>
          <c:order val="1"/>
          <c:tx>
            <c:strRef>
              <c:f>Clothing_CS_Forecast_Output!$C$1</c:f>
              <c:strCache>
                <c:ptCount val="1"/>
                <c:pt idx="0">
                  <c:v>Forecast(clothing_and_accessories_sales)</c:v>
                </c:pt>
              </c:strCache>
            </c:strRef>
          </c:tx>
          <c:spPr>
            <a:ln w="25400" cap="rnd">
              <a:solidFill>
                <a:schemeClr val="accent2"/>
              </a:solidFill>
              <a:round/>
            </a:ln>
            <a:effectLst/>
          </c:spPr>
          <c:marker>
            <c:symbol val="none"/>
          </c:marker>
          <c:cat>
            <c:numRef>
              <c:f>Clothing_CS_Forecast_Output!$A$2:$A$409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Clothing_CS_Forecast_Output!$C$2:$C$409</c:f>
              <c:numCache>
                <c:formatCode>General</c:formatCode>
                <c:ptCount val="408"/>
                <c:pt idx="383">
                  <c:v>25836</c:v>
                </c:pt>
                <c:pt idx="384">
                  <c:v>25681.407519414999</c:v>
                </c:pt>
                <c:pt idx="385">
                  <c:v>25835.729014447719</c:v>
                </c:pt>
                <c:pt idx="386">
                  <c:v>25135.599497591065</c:v>
                </c:pt>
                <c:pt idx="387">
                  <c:v>25638.415562871556</c:v>
                </c:pt>
                <c:pt idx="388">
                  <c:v>25489.968966088458</c:v>
                </c:pt>
                <c:pt idx="389">
                  <c:v>25337.383382290376</c:v>
                </c:pt>
                <c:pt idx="390">
                  <c:v>25507.859647172842</c:v>
                </c:pt>
                <c:pt idx="391">
                  <c:v>25790.96662294001</c:v>
                </c:pt>
                <c:pt idx="392">
                  <c:v>25262.760621054433</c:v>
                </c:pt>
                <c:pt idx="393">
                  <c:v>25644.997687498137</c:v>
                </c:pt>
                <c:pt idx="394">
                  <c:v>25546.268346379278</c:v>
                </c:pt>
                <c:pt idx="395">
                  <c:v>25602.446427724641</c:v>
                </c:pt>
                <c:pt idx="396">
                  <c:v>25756.007676157093</c:v>
                </c:pt>
                <c:pt idx="397">
                  <c:v>25881.4823855082</c:v>
                </c:pt>
                <c:pt idx="398">
                  <c:v>26175.952797970247</c:v>
                </c:pt>
                <c:pt idx="399">
                  <c:v>26002.658480654918</c:v>
                </c:pt>
                <c:pt idx="400">
                  <c:v>25961.931482072359</c:v>
                </c:pt>
                <c:pt idx="401">
                  <c:v>25907.306639053291</c:v>
                </c:pt>
                <c:pt idx="402">
                  <c:v>25901.942344052397</c:v>
                </c:pt>
                <c:pt idx="403">
                  <c:v>26019.955064710201</c:v>
                </c:pt>
                <c:pt idx="404">
                  <c:v>25903.94558778717</c:v>
                </c:pt>
                <c:pt idx="405">
                  <c:v>26280.968281576985</c:v>
                </c:pt>
                <c:pt idx="406">
                  <c:v>26456.209455089858</c:v>
                </c:pt>
                <c:pt idx="407">
                  <c:v>26424.078879460496</c:v>
                </c:pt>
              </c:numCache>
            </c:numRef>
          </c:val>
          <c:smooth val="0"/>
          <c:extLst>
            <c:ext xmlns:c16="http://schemas.microsoft.com/office/drawing/2014/chart" uri="{C3380CC4-5D6E-409C-BE32-E72D297353CC}">
              <c16:uniqueId val="{00000001-CD23-4109-BA13-BC40B4694845}"/>
            </c:ext>
          </c:extLst>
        </c:ser>
        <c:ser>
          <c:idx val="2"/>
          <c:order val="2"/>
          <c:tx>
            <c:strRef>
              <c:f>Clothing_CS_Forecast_Output!$D$1</c:f>
              <c:strCache>
                <c:ptCount val="1"/>
                <c:pt idx="0">
                  <c:v>Lower Confidence Bound</c:v>
                </c:pt>
              </c:strCache>
            </c:strRef>
          </c:tx>
          <c:spPr>
            <a:ln w="12700" cap="rnd">
              <a:solidFill>
                <a:srgbClr val="E97132"/>
              </a:solidFill>
              <a:prstDash val="solid"/>
              <a:round/>
            </a:ln>
            <a:effectLst/>
          </c:spPr>
          <c:marker>
            <c:symbol val="none"/>
          </c:marker>
          <c:cat>
            <c:numRef>
              <c:f>Clothing_CS_Forecast_Output!$A$2:$A$409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Clothing_CS_Forecast_Output!$D$2:$D$409</c:f>
              <c:numCache>
                <c:formatCode>General</c:formatCode>
                <c:ptCount val="408"/>
                <c:pt idx="383" formatCode="0.00">
                  <c:v>25836</c:v>
                </c:pt>
                <c:pt idx="384" formatCode="0.00">
                  <c:v>24833.022319808224</c:v>
                </c:pt>
                <c:pt idx="385" formatCode="0.00">
                  <c:v>24886.445493805233</c:v>
                </c:pt>
                <c:pt idx="386" formatCode="0.00">
                  <c:v>24094.809262025265</c:v>
                </c:pt>
                <c:pt idx="387" formatCode="0.00">
                  <c:v>24513.215926325283</c:v>
                </c:pt>
                <c:pt idx="388" formatCode="0.00">
                  <c:v>24285.963000578919</c:v>
                </c:pt>
                <c:pt idx="389" formatCode="0.00">
                  <c:v>24059.136855731405</c:v>
                </c:pt>
                <c:pt idx="390" formatCode="0.00">
                  <c:v>24159.183587241729</c:v>
                </c:pt>
                <c:pt idx="391" formatCode="0.00">
                  <c:v>24375.102716905549</c:v>
                </c:pt>
                <c:pt idx="392" formatCode="0.00">
                  <c:v>23782.508588623965</c:v>
                </c:pt>
                <c:pt idx="393" formatCode="0.00">
                  <c:v>24102.806067933208</c:v>
                </c:pt>
                <c:pt idx="394" formatCode="0.00">
                  <c:v>23944.301188241709</c:v>
                </c:pt>
                <c:pt idx="395" formatCode="0.00">
                  <c:v>23942.633525041143</c:v>
                </c:pt>
                <c:pt idx="396" formatCode="0.00">
                  <c:v>24040.083225762803</c:v>
                </c:pt>
                <c:pt idx="397" formatCode="0.00">
                  <c:v>24111.015283892</c:v>
                </c:pt>
                <c:pt idx="398" formatCode="0.00">
                  <c:v>24352.37076615417</c:v>
                </c:pt>
                <c:pt idx="399" formatCode="0.00">
                  <c:v>24127.26754393068</c:v>
                </c:pt>
                <c:pt idx="400" formatCode="0.00">
                  <c:v>24035.93189386497</c:v>
                </c:pt>
                <c:pt idx="401" formatCode="0.00">
                  <c:v>23931.806041493219</c:v>
                </c:pt>
                <c:pt idx="402" formatCode="0.00">
                  <c:v>23877.966752149714</c:v>
                </c:pt>
                <c:pt idx="403" formatCode="0.00">
                  <c:v>23948.458115578302</c:v>
                </c:pt>
                <c:pt idx="404" formatCode="0.00">
                  <c:v>23785.816391678025</c:v>
                </c:pt>
                <c:pt idx="405" formatCode="0.00">
                  <c:v>24117.038134928465</c:v>
                </c:pt>
                <c:pt idx="406" formatCode="0.00">
                  <c:v>24247.257618976033</c:v>
                </c:pt>
                <c:pt idx="407" formatCode="0.00">
                  <c:v>24170.837584123066</c:v>
                </c:pt>
              </c:numCache>
            </c:numRef>
          </c:val>
          <c:smooth val="0"/>
          <c:extLst>
            <c:ext xmlns:c16="http://schemas.microsoft.com/office/drawing/2014/chart" uri="{C3380CC4-5D6E-409C-BE32-E72D297353CC}">
              <c16:uniqueId val="{00000002-CD23-4109-BA13-BC40B4694845}"/>
            </c:ext>
          </c:extLst>
        </c:ser>
        <c:ser>
          <c:idx val="3"/>
          <c:order val="3"/>
          <c:tx>
            <c:strRef>
              <c:f>Clothing_CS_Forecast_Output!$E$1</c:f>
              <c:strCache>
                <c:ptCount val="1"/>
                <c:pt idx="0">
                  <c:v>Upper Confidence Bound</c:v>
                </c:pt>
              </c:strCache>
            </c:strRef>
          </c:tx>
          <c:spPr>
            <a:ln w="12700" cap="rnd">
              <a:solidFill>
                <a:srgbClr val="E97132"/>
              </a:solidFill>
              <a:prstDash val="solid"/>
              <a:round/>
            </a:ln>
            <a:effectLst/>
          </c:spPr>
          <c:marker>
            <c:symbol val="none"/>
          </c:marker>
          <c:cat>
            <c:numRef>
              <c:f>Clothing_CS_Forecast_Output!$A$2:$A$409</c:f>
              <c:numCache>
                <c:formatCode>m/d/yyyy</c:formatCode>
                <c:ptCount val="408"/>
                <c:pt idx="0">
                  <c:v>33970</c:v>
                </c:pt>
                <c:pt idx="1">
                  <c:v>34001</c:v>
                </c:pt>
                <c:pt idx="2">
                  <c:v>34029</c:v>
                </c:pt>
                <c:pt idx="3">
                  <c:v>34060</c:v>
                </c:pt>
                <c:pt idx="4">
                  <c:v>34090</c:v>
                </c:pt>
                <c:pt idx="5">
                  <c:v>34121</c:v>
                </c:pt>
                <c:pt idx="6">
                  <c:v>34151</c:v>
                </c:pt>
                <c:pt idx="7">
                  <c:v>34182</c:v>
                </c:pt>
                <c:pt idx="8">
                  <c:v>34213</c:v>
                </c:pt>
                <c:pt idx="9">
                  <c:v>34243</c:v>
                </c:pt>
                <c:pt idx="10">
                  <c:v>34274</c:v>
                </c:pt>
                <c:pt idx="11">
                  <c:v>34304</c:v>
                </c:pt>
                <c:pt idx="12">
                  <c:v>34335</c:v>
                </c:pt>
                <c:pt idx="13">
                  <c:v>34366</c:v>
                </c:pt>
                <c:pt idx="14">
                  <c:v>34394</c:v>
                </c:pt>
                <c:pt idx="15">
                  <c:v>34425</c:v>
                </c:pt>
                <c:pt idx="16">
                  <c:v>34455</c:v>
                </c:pt>
                <c:pt idx="17">
                  <c:v>34486</c:v>
                </c:pt>
                <c:pt idx="18">
                  <c:v>34516</c:v>
                </c:pt>
                <c:pt idx="19">
                  <c:v>34547</c:v>
                </c:pt>
                <c:pt idx="20">
                  <c:v>34578</c:v>
                </c:pt>
                <c:pt idx="21">
                  <c:v>34608</c:v>
                </c:pt>
                <c:pt idx="22">
                  <c:v>34639</c:v>
                </c:pt>
                <c:pt idx="23">
                  <c:v>34669</c:v>
                </c:pt>
                <c:pt idx="24">
                  <c:v>34700</c:v>
                </c:pt>
                <c:pt idx="25">
                  <c:v>34731</c:v>
                </c:pt>
                <c:pt idx="26">
                  <c:v>34759</c:v>
                </c:pt>
                <c:pt idx="27">
                  <c:v>34790</c:v>
                </c:pt>
                <c:pt idx="28">
                  <c:v>34820</c:v>
                </c:pt>
                <c:pt idx="29">
                  <c:v>34851</c:v>
                </c:pt>
                <c:pt idx="30">
                  <c:v>34881</c:v>
                </c:pt>
                <c:pt idx="31">
                  <c:v>34912</c:v>
                </c:pt>
                <c:pt idx="32">
                  <c:v>34943</c:v>
                </c:pt>
                <c:pt idx="33">
                  <c:v>34973</c:v>
                </c:pt>
                <c:pt idx="34">
                  <c:v>35004</c:v>
                </c:pt>
                <c:pt idx="35">
                  <c:v>35034</c:v>
                </c:pt>
                <c:pt idx="36">
                  <c:v>35065</c:v>
                </c:pt>
                <c:pt idx="37">
                  <c:v>35096</c:v>
                </c:pt>
                <c:pt idx="38">
                  <c:v>35125</c:v>
                </c:pt>
                <c:pt idx="39">
                  <c:v>35156</c:v>
                </c:pt>
                <c:pt idx="40">
                  <c:v>35186</c:v>
                </c:pt>
                <c:pt idx="41">
                  <c:v>35217</c:v>
                </c:pt>
                <c:pt idx="42">
                  <c:v>35247</c:v>
                </c:pt>
                <c:pt idx="43">
                  <c:v>35278</c:v>
                </c:pt>
                <c:pt idx="44">
                  <c:v>35309</c:v>
                </c:pt>
                <c:pt idx="45">
                  <c:v>35339</c:v>
                </c:pt>
                <c:pt idx="46">
                  <c:v>35370</c:v>
                </c:pt>
                <c:pt idx="47">
                  <c:v>35400</c:v>
                </c:pt>
                <c:pt idx="48">
                  <c:v>35431</c:v>
                </c:pt>
                <c:pt idx="49">
                  <c:v>35462</c:v>
                </c:pt>
                <c:pt idx="50">
                  <c:v>35490</c:v>
                </c:pt>
                <c:pt idx="51">
                  <c:v>35521</c:v>
                </c:pt>
                <c:pt idx="52">
                  <c:v>35551</c:v>
                </c:pt>
                <c:pt idx="53">
                  <c:v>35582</c:v>
                </c:pt>
                <c:pt idx="54">
                  <c:v>35612</c:v>
                </c:pt>
                <c:pt idx="55">
                  <c:v>35643</c:v>
                </c:pt>
                <c:pt idx="56">
                  <c:v>35674</c:v>
                </c:pt>
                <c:pt idx="57">
                  <c:v>35704</c:v>
                </c:pt>
                <c:pt idx="58">
                  <c:v>35735</c:v>
                </c:pt>
                <c:pt idx="59">
                  <c:v>35765</c:v>
                </c:pt>
                <c:pt idx="60">
                  <c:v>35796</c:v>
                </c:pt>
                <c:pt idx="61">
                  <c:v>35827</c:v>
                </c:pt>
                <c:pt idx="62">
                  <c:v>35855</c:v>
                </c:pt>
                <c:pt idx="63">
                  <c:v>35886</c:v>
                </c:pt>
                <c:pt idx="64">
                  <c:v>35916</c:v>
                </c:pt>
                <c:pt idx="65">
                  <c:v>35947</c:v>
                </c:pt>
                <c:pt idx="66">
                  <c:v>35977</c:v>
                </c:pt>
                <c:pt idx="67">
                  <c:v>36008</c:v>
                </c:pt>
                <c:pt idx="68">
                  <c:v>36039</c:v>
                </c:pt>
                <c:pt idx="69">
                  <c:v>36069</c:v>
                </c:pt>
                <c:pt idx="70">
                  <c:v>36100</c:v>
                </c:pt>
                <c:pt idx="71">
                  <c:v>36130</c:v>
                </c:pt>
                <c:pt idx="72">
                  <c:v>36161</c:v>
                </c:pt>
                <c:pt idx="73">
                  <c:v>36192</c:v>
                </c:pt>
                <c:pt idx="74">
                  <c:v>36220</c:v>
                </c:pt>
                <c:pt idx="75">
                  <c:v>36251</c:v>
                </c:pt>
                <c:pt idx="76">
                  <c:v>36281</c:v>
                </c:pt>
                <c:pt idx="77">
                  <c:v>36312</c:v>
                </c:pt>
                <c:pt idx="78">
                  <c:v>36342</c:v>
                </c:pt>
                <c:pt idx="79">
                  <c:v>36373</c:v>
                </c:pt>
                <c:pt idx="80">
                  <c:v>36404</c:v>
                </c:pt>
                <c:pt idx="81">
                  <c:v>36434</c:v>
                </c:pt>
                <c:pt idx="82">
                  <c:v>36465</c:v>
                </c:pt>
                <c:pt idx="83">
                  <c:v>36495</c:v>
                </c:pt>
                <c:pt idx="84">
                  <c:v>36526</c:v>
                </c:pt>
                <c:pt idx="85">
                  <c:v>36557</c:v>
                </c:pt>
                <c:pt idx="86">
                  <c:v>36586</c:v>
                </c:pt>
                <c:pt idx="87">
                  <c:v>36617</c:v>
                </c:pt>
                <c:pt idx="88">
                  <c:v>36647</c:v>
                </c:pt>
                <c:pt idx="89">
                  <c:v>36678</c:v>
                </c:pt>
                <c:pt idx="90">
                  <c:v>36708</c:v>
                </c:pt>
                <c:pt idx="91">
                  <c:v>36739</c:v>
                </c:pt>
                <c:pt idx="92">
                  <c:v>36770</c:v>
                </c:pt>
                <c:pt idx="93">
                  <c:v>36800</c:v>
                </c:pt>
                <c:pt idx="94">
                  <c:v>36831</c:v>
                </c:pt>
                <c:pt idx="95">
                  <c:v>36861</c:v>
                </c:pt>
                <c:pt idx="96">
                  <c:v>36892</c:v>
                </c:pt>
                <c:pt idx="97">
                  <c:v>36923</c:v>
                </c:pt>
                <c:pt idx="98">
                  <c:v>36951</c:v>
                </c:pt>
                <c:pt idx="99">
                  <c:v>36982</c:v>
                </c:pt>
                <c:pt idx="100">
                  <c:v>37012</c:v>
                </c:pt>
                <c:pt idx="101">
                  <c:v>37043</c:v>
                </c:pt>
                <c:pt idx="102">
                  <c:v>37073</c:v>
                </c:pt>
                <c:pt idx="103">
                  <c:v>37104</c:v>
                </c:pt>
                <c:pt idx="104">
                  <c:v>37135</c:v>
                </c:pt>
                <c:pt idx="105">
                  <c:v>37165</c:v>
                </c:pt>
                <c:pt idx="106">
                  <c:v>37196</c:v>
                </c:pt>
                <c:pt idx="107">
                  <c:v>37226</c:v>
                </c:pt>
                <c:pt idx="108">
                  <c:v>37257</c:v>
                </c:pt>
                <c:pt idx="109">
                  <c:v>37288</c:v>
                </c:pt>
                <c:pt idx="110">
                  <c:v>37316</c:v>
                </c:pt>
                <c:pt idx="111">
                  <c:v>37347</c:v>
                </c:pt>
                <c:pt idx="112">
                  <c:v>37377</c:v>
                </c:pt>
                <c:pt idx="113">
                  <c:v>37408</c:v>
                </c:pt>
                <c:pt idx="114">
                  <c:v>37438</c:v>
                </c:pt>
                <c:pt idx="115">
                  <c:v>37469</c:v>
                </c:pt>
                <c:pt idx="116">
                  <c:v>37500</c:v>
                </c:pt>
                <c:pt idx="117">
                  <c:v>37530</c:v>
                </c:pt>
                <c:pt idx="118">
                  <c:v>37561</c:v>
                </c:pt>
                <c:pt idx="119">
                  <c:v>37591</c:v>
                </c:pt>
                <c:pt idx="120">
                  <c:v>37622</c:v>
                </c:pt>
                <c:pt idx="121">
                  <c:v>37653</c:v>
                </c:pt>
                <c:pt idx="122">
                  <c:v>37681</c:v>
                </c:pt>
                <c:pt idx="123">
                  <c:v>37712</c:v>
                </c:pt>
                <c:pt idx="124">
                  <c:v>37742</c:v>
                </c:pt>
                <c:pt idx="125">
                  <c:v>37773</c:v>
                </c:pt>
                <c:pt idx="126">
                  <c:v>37803</c:v>
                </c:pt>
                <c:pt idx="127">
                  <c:v>37834</c:v>
                </c:pt>
                <c:pt idx="128">
                  <c:v>37865</c:v>
                </c:pt>
                <c:pt idx="129">
                  <c:v>37895</c:v>
                </c:pt>
                <c:pt idx="130">
                  <c:v>37926</c:v>
                </c:pt>
                <c:pt idx="131">
                  <c:v>37956</c:v>
                </c:pt>
                <c:pt idx="132">
                  <c:v>37987</c:v>
                </c:pt>
                <c:pt idx="133">
                  <c:v>38018</c:v>
                </c:pt>
                <c:pt idx="134">
                  <c:v>38047</c:v>
                </c:pt>
                <c:pt idx="135">
                  <c:v>38078</c:v>
                </c:pt>
                <c:pt idx="136">
                  <c:v>38108</c:v>
                </c:pt>
                <c:pt idx="137">
                  <c:v>38139</c:v>
                </c:pt>
                <c:pt idx="138">
                  <c:v>38169</c:v>
                </c:pt>
                <c:pt idx="139">
                  <c:v>38200</c:v>
                </c:pt>
                <c:pt idx="140">
                  <c:v>38231</c:v>
                </c:pt>
                <c:pt idx="141">
                  <c:v>38261</c:v>
                </c:pt>
                <c:pt idx="142">
                  <c:v>38292</c:v>
                </c:pt>
                <c:pt idx="143">
                  <c:v>38322</c:v>
                </c:pt>
                <c:pt idx="144">
                  <c:v>38353</c:v>
                </c:pt>
                <c:pt idx="145">
                  <c:v>38384</c:v>
                </c:pt>
                <c:pt idx="146">
                  <c:v>38412</c:v>
                </c:pt>
                <c:pt idx="147">
                  <c:v>38443</c:v>
                </c:pt>
                <c:pt idx="148">
                  <c:v>38473</c:v>
                </c:pt>
                <c:pt idx="149">
                  <c:v>38504</c:v>
                </c:pt>
                <c:pt idx="150">
                  <c:v>38534</c:v>
                </c:pt>
                <c:pt idx="151">
                  <c:v>38565</c:v>
                </c:pt>
                <c:pt idx="152">
                  <c:v>38596</c:v>
                </c:pt>
                <c:pt idx="153">
                  <c:v>38626</c:v>
                </c:pt>
                <c:pt idx="154">
                  <c:v>38657</c:v>
                </c:pt>
                <c:pt idx="155">
                  <c:v>38687</c:v>
                </c:pt>
                <c:pt idx="156">
                  <c:v>38718</c:v>
                </c:pt>
                <c:pt idx="157">
                  <c:v>38749</c:v>
                </c:pt>
                <c:pt idx="158">
                  <c:v>38777</c:v>
                </c:pt>
                <c:pt idx="159">
                  <c:v>38808</c:v>
                </c:pt>
                <c:pt idx="160">
                  <c:v>38838</c:v>
                </c:pt>
                <c:pt idx="161">
                  <c:v>38869</c:v>
                </c:pt>
                <c:pt idx="162">
                  <c:v>38899</c:v>
                </c:pt>
                <c:pt idx="163">
                  <c:v>38930</c:v>
                </c:pt>
                <c:pt idx="164">
                  <c:v>38961</c:v>
                </c:pt>
                <c:pt idx="165">
                  <c:v>38991</c:v>
                </c:pt>
                <c:pt idx="166">
                  <c:v>39022</c:v>
                </c:pt>
                <c:pt idx="167">
                  <c:v>39052</c:v>
                </c:pt>
                <c:pt idx="168">
                  <c:v>39083</c:v>
                </c:pt>
                <c:pt idx="169">
                  <c:v>39114</c:v>
                </c:pt>
                <c:pt idx="170">
                  <c:v>39142</c:v>
                </c:pt>
                <c:pt idx="171">
                  <c:v>39173</c:v>
                </c:pt>
                <c:pt idx="172">
                  <c:v>39203</c:v>
                </c:pt>
                <c:pt idx="173">
                  <c:v>39234</c:v>
                </c:pt>
                <c:pt idx="174">
                  <c:v>39264</c:v>
                </c:pt>
                <c:pt idx="175">
                  <c:v>39295</c:v>
                </c:pt>
                <c:pt idx="176">
                  <c:v>39326</c:v>
                </c:pt>
                <c:pt idx="177">
                  <c:v>39356</c:v>
                </c:pt>
                <c:pt idx="178">
                  <c:v>39387</c:v>
                </c:pt>
                <c:pt idx="179">
                  <c:v>39417</c:v>
                </c:pt>
                <c:pt idx="180">
                  <c:v>39448</c:v>
                </c:pt>
                <c:pt idx="181">
                  <c:v>39479</c:v>
                </c:pt>
                <c:pt idx="182">
                  <c:v>39508</c:v>
                </c:pt>
                <c:pt idx="183">
                  <c:v>39539</c:v>
                </c:pt>
                <c:pt idx="184">
                  <c:v>39569</c:v>
                </c:pt>
                <c:pt idx="185">
                  <c:v>39600</c:v>
                </c:pt>
                <c:pt idx="186">
                  <c:v>39630</c:v>
                </c:pt>
                <c:pt idx="187">
                  <c:v>39661</c:v>
                </c:pt>
                <c:pt idx="188">
                  <c:v>39692</c:v>
                </c:pt>
                <c:pt idx="189">
                  <c:v>39722</c:v>
                </c:pt>
                <c:pt idx="190">
                  <c:v>39753</c:v>
                </c:pt>
                <c:pt idx="191">
                  <c:v>39783</c:v>
                </c:pt>
                <c:pt idx="192">
                  <c:v>39814</c:v>
                </c:pt>
                <c:pt idx="193">
                  <c:v>39845</c:v>
                </c:pt>
                <c:pt idx="194">
                  <c:v>39873</c:v>
                </c:pt>
                <c:pt idx="195">
                  <c:v>39904</c:v>
                </c:pt>
                <c:pt idx="196">
                  <c:v>39934</c:v>
                </c:pt>
                <c:pt idx="197">
                  <c:v>39965</c:v>
                </c:pt>
                <c:pt idx="198">
                  <c:v>39995</c:v>
                </c:pt>
                <c:pt idx="199">
                  <c:v>40026</c:v>
                </c:pt>
                <c:pt idx="200">
                  <c:v>40057</c:v>
                </c:pt>
                <c:pt idx="201">
                  <c:v>40087</c:v>
                </c:pt>
                <c:pt idx="202">
                  <c:v>40118</c:v>
                </c:pt>
                <c:pt idx="203">
                  <c:v>40148</c:v>
                </c:pt>
                <c:pt idx="204">
                  <c:v>40179</c:v>
                </c:pt>
                <c:pt idx="205">
                  <c:v>40210</c:v>
                </c:pt>
                <c:pt idx="206">
                  <c:v>40238</c:v>
                </c:pt>
                <c:pt idx="207">
                  <c:v>40269</c:v>
                </c:pt>
                <c:pt idx="208">
                  <c:v>40299</c:v>
                </c:pt>
                <c:pt idx="209">
                  <c:v>40330</c:v>
                </c:pt>
                <c:pt idx="210">
                  <c:v>40360</c:v>
                </c:pt>
                <c:pt idx="211">
                  <c:v>40391</c:v>
                </c:pt>
                <c:pt idx="212">
                  <c:v>40422</c:v>
                </c:pt>
                <c:pt idx="213">
                  <c:v>40452</c:v>
                </c:pt>
                <c:pt idx="214">
                  <c:v>40483</c:v>
                </c:pt>
                <c:pt idx="215">
                  <c:v>40513</c:v>
                </c:pt>
                <c:pt idx="216">
                  <c:v>40544</c:v>
                </c:pt>
                <c:pt idx="217">
                  <c:v>40575</c:v>
                </c:pt>
                <c:pt idx="218">
                  <c:v>40603</c:v>
                </c:pt>
                <c:pt idx="219">
                  <c:v>40634</c:v>
                </c:pt>
                <c:pt idx="220">
                  <c:v>40664</c:v>
                </c:pt>
                <c:pt idx="221">
                  <c:v>40695</c:v>
                </c:pt>
                <c:pt idx="222">
                  <c:v>40725</c:v>
                </c:pt>
                <c:pt idx="223">
                  <c:v>40756</c:v>
                </c:pt>
                <c:pt idx="224">
                  <c:v>40787</c:v>
                </c:pt>
                <c:pt idx="225">
                  <c:v>40817</c:v>
                </c:pt>
                <c:pt idx="226">
                  <c:v>40848</c:v>
                </c:pt>
                <c:pt idx="227">
                  <c:v>40878</c:v>
                </c:pt>
                <c:pt idx="228">
                  <c:v>40909</c:v>
                </c:pt>
                <c:pt idx="229">
                  <c:v>40940</c:v>
                </c:pt>
                <c:pt idx="230">
                  <c:v>40969</c:v>
                </c:pt>
                <c:pt idx="231">
                  <c:v>41000</c:v>
                </c:pt>
                <c:pt idx="232">
                  <c:v>41030</c:v>
                </c:pt>
                <c:pt idx="233">
                  <c:v>41061</c:v>
                </c:pt>
                <c:pt idx="234">
                  <c:v>41091</c:v>
                </c:pt>
                <c:pt idx="235">
                  <c:v>41122</c:v>
                </c:pt>
                <c:pt idx="236">
                  <c:v>41153</c:v>
                </c:pt>
                <c:pt idx="237">
                  <c:v>41183</c:v>
                </c:pt>
                <c:pt idx="238">
                  <c:v>41214</c:v>
                </c:pt>
                <c:pt idx="239">
                  <c:v>41244</c:v>
                </c:pt>
                <c:pt idx="240">
                  <c:v>41275</c:v>
                </c:pt>
                <c:pt idx="241">
                  <c:v>41306</c:v>
                </c:pt>
                <c:pt idx="242">
                  <c:v>41334</c:v>
                </c:pt>
                <c:pt idx="243">
                  <c:v>41365</c:v>
                </c:pt>
                <c:pt idx="244">
                  <c:v>41395</c:v>
                </c:pt>
                <c:pt idx="245">
                  <c:v>41426</c:v>
                </c:pt>
                <c:pt idx="246">
                  <c:v>41456</c:v>
                </c:pt>
                <c:pt idx="247">
                  <c:v>41487</c:v>
                </c:pt>
                <c:pt idx="248">
                  <c:v>41518</c:v>
                </c:pt>
                <c:pt idx="249">
                  <c:v>41548</c:v>
                </c:pt>
                <c:pt idx="250">
                  <c:v>41579</c:v>
                </c:pt>
                <c:pt idx="251">
                  <c:v>41609</c:v>
                </c:pt>
                <c:pt idx="252">
                  <c:v>41640</c:v>
                </c:pt>
                <c:pt idx="253">
                  <c:v>41671</c:v>
                </c:pt>
                <c:pt idx="254">
                  <c:v>41699</c:v>
                </c:pt>
                <c:pt idx="255">
                  <c:v>41730</c:v>
                </c:pt>
                <c:pt idx="256">
                  <c:v>41760</c:v>
                </c:pt>
                <c:pt idx="257">
                  <c:v>41791</c:v>
                </c:pt>
                <c:pt idx="258">
                  <c:v>41821</c:v>
                </c:pt>
                <c:pt idx="259">
                  <c:v>41852</c:v>
                </c:pt>
                <c:pt idx="260">
                  <c:v>41883</c:v>
                </c:pt>
                <c:pt idx="261">
                  <c:v>41913</c:v>
                </c:pt>
                <c:pt idx="262">
                  <c:v>41944</c:v>
                </c:pt>
                <c:pt idx="263">
                  <c:v>41974</c:v>
                </c:pt>
                <c:pt idx="264">
                  <c:v>42005</c:v>
                </c:pt>
                <c:pt idx="265">
                  <c:v>42036</c:v>
                </c:pt>
                <c:pt idx="266">
                  <c:v>42064</c:v>
                </c:pt>
                <c:pt idx="267">
                  <c:v>42095</c:v>
                </c:pt>
                <c:pt idx="268">
                  <c:v>42125</c:v>
                </c:pt>
                <c:pt idx="269">
                  <c:v>42156</c:v>
                </c:pt>
                <c:pt idx="270">
                  <c:v>42186</c:v>
                </c:pt>
                <c:pt idx="271">
                  <c:v>42217</c:v>
                </c:pt>
                <c:pt idx="272">
                  <c:v>42248</c:v>
                </c:pt>
                <c:pt idx="273">
                  <c:v>42278</c:v>
                </c:pt>
                <c:pt idx="274">
                  <c:v>42309</c:v>
                </c:pt>
                <c:pt idx="275">
                  <c:v>42339</c:v>
                </c:pt>
                <c:pt idx="276">
                  <c:v>42370</c:v>
                </c:pt>
                <c:pt idx="277">
                  <c:v>42401</c:v>
                </c:pt>
                <c:pt idx="278">
                  <c:v>42430</c:v>
                </c:pt>
                <c:pt idx="279">
                  <c:v>42461</c:v>
                </c:pt>
                <c:pt idx="280">
                  <c:v>42491</c:v>
                </c:pt>
                <c:pt idx="281">
                  <c:v>42522</c:v>
                </c:pt>
                <c:pt idx="282">
                  <c:v>42552</c:v>
                </c:pt>
                <c:pt idx="283">
                  <c:v>42583</c:v>
                </c:pt>
                <c:pt idx="284">
                  <c:v>42614</c:v>
                </c:pt>
                <c:pt idx="285">
                  <c:v>42644</c:v>
                </c:pt>
                <c:pt idx="286">
                  <c:v>42675</c:v>
                </c:pt>
                <c:pt idx="287">
                  <c:v>42705</c:v>
                </c:pt>
                <c:pt idx="288">
                  <c:v>42736</c:v>
                </c:pt>
                <c:pt idx="289">
                  <c:v>42767</c:v>
                </c:pt>
                <c:pt idx="290">
                  <c:v>42795</c:v>
                </c:pt>
                <c:pt idx="291">
                  <c:v>42826</c:v>
                </c:pt>
                <c:pt idx="292">
                  <c:v>42856</c:v>
                </c:pt>
                <c:pt idx="293">
                  <c:v>42887</c:v>
                </c:pt>
                <c:pt idx="294">
                  <c:v>42917</c:v>
                </c:pt>
                <c:pt idx="295">
                  <c:v>42948</c:v>
                </c:pt>
                <c:pt idx="296">
                  <c:v>42979</c:v>
                </c:pt>
                <c:pt idx="297">
                  <c:v>43009</c:v>
                </c:pt>
                <c:pt idx="298">
                  <c:v>43040</c:v>
                </c:pt>
                <c:pt idx="299">
                  <c:v>43070</c:v>
                </c:pt>
                <c:pt idx="300">
                  <c:v>43101</c:v>
                </c:pt>
                <c:pt idx="301">
                  <c:v>43132</c:v>
                </c:pt>
                <c:pt idx="302">
                  <c:v>43160</c:v>
                </c:pt>
                <c:pt idx="303">
                  <c:v>43191</c:v>
                </c:pt>
                <c:pt idx="304">
                  <c:v>43221</c:v>
                </c:pt>
                <c:pt idx="305">
                  <c:v>43252</c:v>
                </c:pt>
                <c:pt idx="306">
                  <c:v>43282</c:v>
                </c:pt>
                <c:pt idx="307">
                  <c:v>43313</c:v>
                </c:pt>
                <c:pt idx="308">
                  <c:v>43344</c:v>
                </c:pt>
                <c:pt idx="309">
                  <c:v>43374</c:v>
                </c:pt>
                <c:pt idx="310">
                  <c:v>43405</c:v>
                </c:pt>
                <c:pt idx="311">
                  <c:v>43435</c:v>
                </c:pt>
                <c:pt idx="312">
                  <c:v>43466</c:v>
                </c:pt>
                <c:pt idx="313">
                  <c:v>43497</c:v>
                </c:pt>
                <c:pt idx="314">
                  <c:v>43525</c:v>
                </c:pt>
                <c:pt idx="315">
                  <c:v>43556</c:v>
                </c:pt>
                <c:pt idx="316">
                  <c:v>43586</c:v>
                </c:pt>
                <c:pt idx="317">
                  <c:v>43617</c:v>
                </c:pt>
                <c:pt idx="318">
                  <c:v>43647</c:v>
                </c:pt>
                <c:pt idx="319">
                  <c:v>43678</c:v>
                </c:pt>
                <c:pt idx="320">
                  <c:v>43709</c:v>
                </c:pt>
                <c:pt idx="321">
                  <c:v>43739</c:v>
                </c:pt>
                <c:pt idx="322">
                  <c:v>43770</c:v>
                </c:pt>
                <c:pt idx="323">
                  <c:v>43800</c:v>
                </c:pt>
                <c:pt idx="324">
                  <c:v>43831</c:v>
                </c:pt>
                <c:pt idx="325">
                  <c:v>43862</c:v>
                </c:pt>
                <c:pt idx="326">
                  <c:v>43891</c:v>
                </c:pt>
                <c:pt idx="327">
                  <c:v>43922</c:v>
                </c:pt>
                <c:pt idx="328">
                  <c:v>43952</c:v>
                </c:pt>
                <c:pt idx="329">
                  <c:v>43983</c:v>
                </c:pt>
                <c:pt idx="330">
                  <c:v>44013</c:v>
                </c:pt>
                <c:pt idx="331">
                  <c:v>44044</c:v>
                </c:pt>
                <c:pt idx="332">
                  <c:v>44075</c:v>
                </c:pt>
                <c:pt idx="333">
                  <c:v>44105</c:v>
                </c:pt>
                <c:pt idx="334">
                  <c:v>44136</c:v>
                </c:pt>
                <c:pt idx="335">
                  <c:v>44166</c:v>
                </c:pt>
                <c:pt idx="336">
                  <c:v>44197</c:v>
                </c:pt>
                <c:pt idx="337">
                  <c:v>44228</c:v>
                </c:pt>
                <c:pt idx="338">
                  <c:v>44256</c:v>
                </c:pt>
                <c:pt idx="339">
                  <c:v>44287</c:v>
                </c:pt>
                <c:pt idx="340">
                  <c:v>44317</c:v>
                </c:pt>
                <c:pt idx="341">
                  <c:v>44348</c:v>
                </c:pt>
                <c:pt idx="342">
                  <c:v>44378</c:v>
                </c:pt>
                <c:pt idx="343">
                  <c:v>44409</c:v>
                </c:pt>
                <c:pt idx="344">
                  <c:v>44440</c:v>
                </c:pt>
                <c:pt idx="345">
                  <c:v>44470</c:v>
                </c:pt>
                <c:pt idx="346">
                  <c:v>44501</c:v>
                </c:pt>
                <c:pt idx="347">
                  <c:v>44531</c:v>
                </c:pt>
                <c:pt idx="348">
                  <c:v>44562</c:v>
                </c:pt>
                <c:pt idx="349">
                  <c:v>44593</c:v>
                </c:pt>
                <c:pt idx="350">
                  <c:v>44621</c:v>
                </c:pt>
                <c:pt idx="351">
                  <c:v>44652</c:v>
                </c:pt>
                <c:pt idx="352">
                  <c:v>44682</c:v>
                </c:pt>
                <c:pt idx="353">
                  <c:v>44713</c:v>
                </c:pt>
                <c:pt idx="354">
                  <c:v>44743</c:v>
                </c:pt>
                <c:pt idx="355">
                  <c:v>44774</c:v>
                </c:pt>
                <c:pt idx="356">
                  <c:v>44805</c:v>
                </c:pt>
                <c:pt idx="357">
                  <c:v>44835</c:v>
                </c:pt>
                <c:pt idx="358">
                  <c:v>44866</c:v>
                </c:pt>
                <c:pt idx="359">
                  <c:v>44896</c:v>
                </c:pt>
                <c:pt idx="360">
                  <c:v>44927</c:v>
                </c:pt>
                <c:pt idx="361">
                  <c:v>44958</c:v>
                </c:pt>
                <c:pt idx="362">
                  <c:v>44986</c:v>
                </c:pt>
                <c:pt idx="363">
                  <c:v>45017</c:v>
                </c:pt>
                <c:pt idx="364">
                  <c:v>45047</c:v>
                </c:pt>
                <c:pt idx="365">
                  <c:v>45078</c:v>
                </c:pt>
                <c:pt idx="366">
                  <c:v>45108</c:v>
                </c:pt>
                <c:pt idx="367">
                  <c:v>45139</c:v>
                </c:pt>
                <c:pt idx="368">
                  <c:v>45170</c:v>
                </c:pt>
                <c:pt idx="369">
                  <c:v>45200</c:v>
                </c:pt>
                <c:pt idx="370">
                  <c:v>45231</c:v>
                </c:pt>
                <c:pt idx="371">
                  <c:v>45261</c:v>
                </c:pt>
                <c:pt idx="372">
                  <c:v>45292</c:v>
                </c:pt>
                <c:pt idx="373">
                  <c:v>45323</c:v>
                </c:pt>
                <c:pt idx="374">
                  <c:v>45352</c:v>
                </c:pt>
                <c:pt idx="375">
                  <c:v>45383</c:v>
                </c:pt>
                <c:pt idx="376">
                  <c:v>45413</c:v>
                </c:pt>
                <c:pt idx="377">
                  <c:v>45444</c:v>
                </c:pt>
                <c:pt idx="378">
                  <c:v>45474</c:v>
                </c:pt>
                <c:pt idx="379">
                  <c:v>45505</c:v>
                </c:pt>
                <c:pt idx="380">
                  <c:v>45536</c:v>
                </c:pt>
                <c:pt idx="381">
                  <c:v>45566</c:v>
                </c:pt>
                <c:pt idx="382">
                  <c:v>45597</c:v>
                </c:pt>
                <c:pt idx="383">
                  <c:v>45627</c:v>
                </c:pt>
                <c:pt idx="384">
                  <c:v>45658</c:v>
                </c:pt>
                <c:pt idx="385">
                  <c:v>45689</c:v>
                </c:pt>
                <c:pt idx="386">
                  <c:v>45717</c:v>
                </c:pt>
                <c:pt idx="387">
                  <c:v>45748</c:v>
                </c:pt>
                <c:pt idx="388">
                  <c:v>45778</c:v>
                </c:pt>
                <c:pt idx="389">
                  <c:v>45809</c:v>
                </c:pt>
                <c:pt idx="390">
                  <c:v>45839</c:v>
                </c:pt>
                <c:pt idx="391">
                  <c:v>45870</c:v>
                </c:pt>
                <c:pt idx="392">
                  <c:v>45901</c:v>
                </c:pt>
                <c:pt idx="393">
                  <c:v>45931</c:v>
                </c:pt>
                <c:pt idx="394">
                  <c:v>45962</c:v>
                </c:pt>
                <c:pt idx="395">
                  <c:v>45992</c:v>
                </c:pt>
                <c:pt idx="396">
                  <c:v>46023</c:v>
                </c:pt>
                <c:pt idx="397">
                  <c:v>46054</c:v>
                </c:pt>
                <c:pt idx="398">
                  <c:v>46082</c:v>
                </c:pt>
                <c:pt idx="399">
                  <c:v>46113</c:v>
                </c:pt>
                <c:pt idx="400">
                  <c:v>46143</c:v>
                </c:pt>
                <c:pt idx="401">
                  <c:v>46174</c:v>
                </c:pt>
                <c:pt idx="402">
                  <c:v>46204</c:v>
                </c:pt>
                <c:pt idx="403">
                  <c:v>46235</c:v>
                </c:pt>
                <c:pt idx="404">
                  <c:v>46266</c:v>
                </c:pt>
                <c:pt idx="405">
                  <c:v>46296</c:v>
                </c:pt>
                <c:pt idx="406">
                  <c:v>46327</c:v>
                </c:pt>
                <c:pt idx="407">
                  <c:v>46357</c:v>
                </c:pt>
              </c:numCache>
            </c:numRef>
          </c:cat>
          <c:val>
            <c:numRef>
              <c:f>Clothing_CS_Forecast_Output!$E$2:$E$409</c:f>
              <c:numCache>
                <c:formatCode>General</c:formatCode>
                <c:ptCount val="408"/>
                <c:pt idx="383" formatCode="0.00">
                  <c:v>25836</c:v>
                </c:pt>
                <c:pt idx="384" formatCode="0.00">
                  <c:v>26529.792719021774</c:v>
                </c:pt>
                <c:pt idx="385" formatCode="0.00">
                  <c:v>26785.012535090205</c:v>
                </c:pt>
                <c:pt idx="386" formatCode="0.00">
                  <c:v>26176.389733156866</c:v>
                </c:pt>
                <c:pt idx="387" formatCode="0.00">
                  <c:v>26763.615199417829</c:v>
                </c:pt>
                <c:pt idx="388" formatCode="0.00">
                  <c:v>26693.974931597997</c:v>
                </c:pt>
                <c:pt idx="389" formatCode="0.00">
                  <c:v>26615.629908849347</c:v>
                </c:pt>
                <c:pt idx="390" formatCode="0.00">
                  <c:v>26856.535707103954</c:v>
                </c:pt>
                <c:pt idx="391" formatCode="0.00">
                  <c:v>27206.830528974471</c:v>
                </c:pt>
                <c:pt idx="392" formatCode="0.00">
                  <c:v>26743.012653484901</c:v>
                </c:pt>
                <c:pt idx="393" formatCode="0.00">
                  <c:v>27187.189307063065</c:v>
                </c:pt>
                <c:pt idx="394" formatCode="0.00">
                  <c:v>27148.235504516848</c:v>
                </c:pt>
                <c:pt idx="395" formatCode="0.00">
                  <c:v>27262.259330408138</c:v>
                </c:pt>
                <c:pt idx="396" formatCode="0.00">
                  <c:v>27471.932126551383</c:v>
                </c:pt>
                <c:pt idx="397" formatCode="0.00">
                  <c:v>27651.949487124399</c:v>
                </c:pt>
                <c:pt idx="398" formatCode="0.00">
                  <c:v>27999.534829786324</c:v>
                </c:pt>
                <c:pt idx="399" formatCode="0.00">
                  <c:v>27878.049417379156</c:v>
                </c:pt>
                <c:pt idx="400" formatCode="0.00">
                  <c:v>27887.931070279748</c:v>
                </c:pt>
                <c:pt idx="401" formatCode="0.00">
                  <c:v>27882.807236613364</c:v>
                </c:pt>
                <c:pt idx="402" formatCode="0.00">
                  <c:v>27925.91793595508</c:v>
                </c:pt>
                <c:pt idx="403" formatCode="0.00">
                  <c:v>28091.452013842099</c:v>
                </c:pt>
                <c:pt idx="404" formatCode="0.00">
                  <c:v>28022.074783896314</c:v>
                </c:pt>
                <c:pt idx="405" formatCode="0.00">
                  <c:v>28444.898428225504</c:v>
                </c:pt>
                <c:pt idx="406" formatCode="0.00">
                  <c:v>28665.161291203684</c:v>
                </c:pt>
                <c:pt idx="407" formatCode="0.00">
                  <c:v>28677.320174797926</c:v>
                </c:pt>
              </c:numCache>
            </c:numRef>
          </c:val>
          <c:smooth val="0"/>
          <c:extLst>
            <c:ext xmlns:c16="http://schemas.microsoft.com/office/drawing/2014/chart" uri="{C3380CC4-5D6E-409C-BE32-E72D297353CC}">
              <c16:uniqueId val="{00000003-CD23-4109-BA13-BC40B4694845}"/>
            </c:ext>
          </c:extLst>
        </c:ser>
        <c:dLbls>
          <c:showLegendKey val="0"/>
          <c:showVal val="0"/>
          <c:showCatName val="0"/>
          <c:showSerName val="0"/>
          <c:showPercent val="0"/>
          <c:showBubbleSize val="0"/>
        </c:dLbls>
        <c:smooth val="0"/>
        <c:axId val="340027536"/>
        <c:axId val="340019376"/>
      </c:lineChart>
      <c:catAx>
        <c:axId val="340027536"/>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19376"/>
        <c:crosses val="autoZero"/>
        <c:auto val="1"/>
        <c:lblAlgn val="ctr"/>
        <c:lblOffset val="100"/>
        <c:noMultiLvlLbl val="0"/>
      </c:catAx>
      <c:valAx>
        <c:axId val="340019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27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a:t>
            </a:r>
            <a:r>
              <a:rPr lang="en-US" sz="1400" b="1" i="0" u="none" strike="noStrike" kern="1200" spc="0" baseline="0">
                <a:solidFill>
                  <a:sysClr val="windowText" lastClr="000000">
                    <a:lumMod val="65000"/>
                    <a:lumOff val="35000"/>
                  </a:sysClr>
                </a:solidFill>
              </a:rPr>
              <a:t>Including COVID Impact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468324</c:v>
                </c:pt>
                <c:pt idx="327">
                  <c:v>401028</c:v>
                </c:pt>
                <c:pt idx="328">
                  <c:v>478449</c:v>
                </c:pt>
                <c:pt idx="329">
                  <c:v>518038</c:v>
                </c:pt>
                <c:pt idx="330">
                  <c:v>526304</c:v>
                </c:pt>
                <c:pt idx="331">
                  <c:v>530735</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E8ED-4149-B38D-C67052A083F5}"/>
            </c:ext>
          </c:extLst>
        </c:ser>
        <c:ser>
          <c:idx val="1"/>
          <c:order val="1"/>
          <c:tx>
            <c:strRef>
              <c:f>Total_Retail_Forecast_Output!$C$1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Total_Retail_Forecast_Output!$C$2:$C$409</c:f>
              <c:numCache>
                <c:formatCode>General</c:formatCode>
                <c:ptCount val="408"/>
                <c:pt idx="383">
                  <c:v>717662</c:v>
                </c:pt>
                <c:pt idx="384">
                  <c:v>718888.60401372449</c:v>
                </c:pt>
                <c:pt idx="385">
                  <c:v>720115.20802744909</c:v>
                </c:pt>
                <c:pt idx="386">
                  <c:v>721341.81204117357</c:v>
                </c:pt>
                <c:pt idx="387">
                  <c:v>722568.41605489806</c:v>
                </c:pt>
                <c:pt idx="388">
                  <c:v>723795.02006862266</c:v>
                </c:pt>
                <c:pt idx="389">
                  <c:v>725021.62408234715</c:v>
                </c:pt>
                <c:pt idx="390">
                  <c:v>726248.22809607163</c:v>
                </c:pt>
                <c:pt idx="391">
                  <c:v>727474.83210979623</c:v>
                </c:pt>
                <c:pt idx="392">
                  <c:v>728701.43612352072</c:v>
                </c:pt>
                <c:pt idx="393">
                  <c:v>729928.04013724532</c:v>
                </c:pt>
                <c:pt idx="394">
                  <c:v>731154.64415096981</c:v>
                </c:pt>
                <c:pt idx="395">
                  <c:v>732381.24816469429</c:v>
                </c:pt>
                <c:pt idx="396">
                  <c:v>733607.85217841889</c:v>
                </c:pt>
                <c:pt idx="397">
                  <c:v>734834.45619214338</c:v>
                </c:pt>
                <c:pt idx="398">
                  <c:v>736061.06020586786</c:v>
                </c:pt>
                <c:pt idx="399">
                  <c:v>737287.66421959247</c:v>
                </c:pt>
                <c:pt idx="400">
                  <c:v>738514.26823331695</c:v>
                </c:pt>
                <c:pt idx="401">
                  <c:v>739740.87224704144</c:v>
                </c:pt>
                <c:pt idx="402">
                  <c:v>740967.47626076604</c:v>
                </c:pt>
                <c:pt idx="403">
                  <c:v>742194.08027449052</c:v>
                </c:pt>
                <c:pt idx="404">
                  <c:v>743420.68428821501</c:v>
                </c:pt>
                <c:pt idx="405">
                  <c:v>744647.28830193961</c:v>
                </c:pt>
                <c:pt idx="406">
                  <c:v>745873.8923156641</c:v>
                </c:pt>
                <c:pt idx="407">
                  <c:v>747100.49632938858</c:v>
                </c:pt>
              </c:numCache>
            </c:numRef>
          </c:val>
          <c:smooth val="0"/>
          <c:extLst>
            <c:ext xmlns:c16="http://schemas.microsoft.com/office/drawing/2014/chart" uri="{C3380CC4-5D6E-409C-BE32-E72D297353CC}">
              <c16:uniqueId val="{00000001-E8ED-4149-B38D-C67052A083F5}"/>
            </c:ext>
          </c:extLst>
        </c:ser>
        <c:ser>
          <c:idx val="2"/>
          <c:order val="2"/>
          <c:tx>
            <c:strRef>
              <c:f>Total_Retail_Forecast_Output!$D$1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Total_Retail_Forecast_Output!$D$2:$D$409</c:f>
              <c:numCache>
                <c:formatCode>General</c:formatCode>
                <c:ptCount val="408"/>
                <c:pt idx="383" formatCode="0.00">
                  <c:v>717662</c:v>
                </c:pt>
                <c:pt idx="384" formatCode="0.00">
                  <c:v>697776.31603873929</c:v>
                </c:pt>
                <c:pt idx="385" formatCode="0.00">
                  <c:v>696501.50323858496</c:v>
                </c:pt>
                <c:pt idx="386" formatCode="0.00">
                  <c:v>695458.75831750734</c:v>
                </c:pt>
                <c:pt idx="387" formatCode="0.00">
                  <c:v>694591.53553515789</c:v>
                </c:pt>
                <c:pt idx="388" formatCode="0.00">
                  <c:v>693862.9625721206</c:v>
                </c:pt>
                <c:pt idx="389" formatCode="0.00">
                  <c:v>693247.42025921622</c:v>
                </c:pt>
                <c:pt idx="390" formatCode="0.00">
                  <c:v>692726.25585497124</c:v>
                </c:pt>
                <c:pt idx="391" formatCode="0.00">
                  <c:v>692285.39135764702</c:v>
                </c:pt>
                <c:pt idx="392" formatCode="0.00">
                  <c:v>691913.89376745897</c:v>
                </c:pt>
                <c:pt idx="393" formatCode="0.00">
                  <c:v>691603.07293777401</c:v>
                </c:pt>
                <c:pt idx="394" formatCode="0.00">
                  <c:v>691345.88699088048</c:v>
                </c:pt>
                <c:pt idx="395" formatCode="0.00">
                  <c:v>691136.53612269193</c:v>
                </c:pt>
                <c:pt idx="396" formatCode="0.00">
                  <c:v>690970.17662395001</c:v>
                </c:pt>
                <c:pt idx="397" formatCode="0.00">
                  <c:v>690842.71430949308</c:v>
                </c:pt>
                <c:pt idx="398" formatCode="0.00">
                  <c:v>690750.65197078534</c:v>
                </c:pt>
                <c:pt idx="399" formatCode="0.00">
                  <c:v>690690.97453217057</c:v>
                </c:pt>
                <c:pt idx="400" formatCode="0.00">
                  <c:v>690661.06111492938</c:v>
                </c:pt>
                <c:pt idx="401" formatCode="0.00">
                  <c:v>690658.61668604007</c:v>
                </c:pt>
                <c:pt idx="402" formatCode="0.00">
                  <c:v>690681.61821296322</c:v>
                </c:pt>
                <c:pt idx="403" formatCode="0.00">
                  <c:v>690728.27173214208</c:v>
                </c:pt>
                <c:pt idx="404" formatCode="0.00">
                  <c:v>690796.97774492286</c:v>
                </c:pt>
                <c:pt idx="405" formatCode="0.00">
                  <c:v>690886.30304895365</c:v>
                </c:pt>
                <c:pt idx="406" formatCode="0.00">
                  <c:v>690994.95760090475</c:v>
                </c:pt>
                <c:pt idx="407" formatCode="0.00">
                  <c:v>691121.77535456582</c:v>
                </c:pt>
              </c:numCache>
            </c:numRef>
          </c:val>
          <c:smooth val="0"/>
          <c:extLst>
            <c:ext xmlns:c16="http://schemas.microsoft.com/office/drawing/2014/chart" uri="{C3380CC4-5D6E-409C-BE32-E72D297353CC}">
              <c16:uniqueId val="{00000002-E8ED-4149-B38D-C67052A083F5}"/>
            </c:ext>
          </c:extLst>
        </c:ser>
        <c:ser>
          <c:idx val="3"/>
          <c:order val="3"/>
          <c:tx>
            <c:strRef>
              <c:f>Total_Retail_Forecast_Output!$E$1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Total_Retail_Sales_Forecasting!$B$34:$B$441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Total_Retail_Forecast_Output!$E$2:$E$409</c:f>
              <c:numCache>
                <c:formatCode>General</c:formatCode>
                <c:ptCount val="408"/>
                <c:pt idx="383" formatCode="0.00">
                  <c:v>717662</c:v>
                </c:pt>
                <c:pt idx="384" formatCode="0.00">
                  <c:v>740000.89198870969</c:v>
                </c:pt>
                <c:pt idx="385" formatCode="0.00">
                  <c:v>743728.91281631321</c:v>
                </c:pt>
                <c:pt idx="386" formatCode="0.00">
                  <c:v>747224.86576483981</c:v>
                </c:pt>
                <c:pt idx="387" formatCode="0.00">
                  <c:v>750545.29657463823</c:v>
                </c:pt>
                <c:pt idx="388" formatCode="0.00">
                  <c:v>753727.07756512472</c:v>
                </c:pt>
                <c:pt idx="389" formatCode="0.00">
                  <c:v>756795.82790547807</c:v>
                </c:pt>
                <c:pt idx="390" formatCode="0.00">
                  <c:v>759770.20033717202</c:v>
                </c:pt>
                <c:pt idx="391" formatCode="0.00">
                  <c:v>762664.27286194544</c:v>
                </c:pt>
                <c:pt idx="392" formatCode="0.00">
                  <c:v>765488.97847958247</c:v>
                </c:pt>
                <c:pt idx="393" formatCode="0.00">
                  <c:v>768253.00733671663</c:v>
                </c:pt>
                <c:pt idx="394" formatCode="0.00">
                  <c:v>770963.40131105913</c:v>
                </c:pt>
                <c:pt idx="395" formatCode="0.00">
                  <c:v>773625.96020669665</c:v>
                </c:pt>
                <c:pt idx="396" formatCode="0.00">
                  <c:v>776245.52773288777</c:v>
                </c:pt>
                <c:pt idx="397" formatCode="0.00">
                  <c:v>778826.19807479368</c:v>
                </c:pt>
                <c:pt idx="398" formatCode="0.00">
                  <c:v>781371.46844095038</c:v>
                </c:pt>
                <c:pt idx="399" formatCode="0.00">
                  <c:v>783884.35390701436</c:v>
                </c:pt>
                <c:pt idx="400" formatCode="0.00">
                  <c:v>786367.47535170452</c:v>
                </c:pt>
                <c:pt idx="401" formatCode="0.00">
                  <c:v>788823.1278080428</c:v>
                </c:pt>
                <c:pt idx="402" formatCode="0.00">
                  <c:v>791253.33430856885</c:v>
                </c:pt>
                <c:pt idx="403" formatCode="0.00">
                  <c:v>793659.88881683897</c:v>
                </c:pt>
                <c:pt idx="404" formatCode="0.00">
                  <c:v>796044.39083150716</c:v>
                </c:pt>
                <c:pt idx="405" formatCode="0.00">
                  <c:v>798408.27355492557</c:v>
                </c:pt>
                <c:pt idx="406" formatCode="0.00">
                  <c:v>800752.82703042345</c:v>
                </c:pt>
                <c:pt idx="407" formatCode="0.00">
                  <c:v>803079.21730421134</c:v>
                </c:pt>
              </c:numCache>
            </c:numRef>
          </c:val>
          <c:smooth val="0"/>
          <c:extLst>
            <c:ext xmlns:c16="http://schemas.microsoft.com/office/drawing/2014/chart" uri="{C3380CC4-5D6E-409C-BE32-E72D297353CC}">
              <c16:uniqueId val="{00000003-E8ED-4149-B38D-C67052A083F5}"/>
            </c:ext>
          </c:extLst>
        </c:ser>
        <c:dLbls>
          <c:showLegendKey val="0"/>
          <c:showVal val="0"/>
          <c:showCatName val="0"/>
          <c:showSerName val="0"/>
          <c:showPercent val="0"/>
          <c:showBubbleSize val="0"/>
        </c:dLbls>
        <c:smooth val="0"/>
        <c:axId val="1534050159"/>
        <c:axId val="1534057839"/>
      </c:lineChart>
      <c:catAx>
        <c:axId val="153405015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7839"/>
        <c:crosses val="autoZero"/>
        <c:auto val="1"/>
        <c:lblAlgn val="ctr"/>
        <c:lblOffset val="100"/>
        <c:noMultiLvlLbl val="0"/>
      </c:catAx>
      <c:valAx>
        <c:axId val="1534057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0"/>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0501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Total Retail Sales Forecast with </a:t>
            </a:r>
            <a:r>
              <a:rPr lang="en-US" sz="1400" b="1" i="0" u="none" strike="noStrike" kern="1200" spc="0" baseline="0">
                <a:solidFill>
                  <a:sysClr val="windowText" lastClr="000000">
                    <a:lumMod val="65000"/>
                    <a:lumOff val="35000"/>
                  </a:sysClr>
                </a:solidFill>
              </a:rPr>
              <a:t>COVID Months Smoothed </a:t>
            </a:r>
            <a:r>
              <a:rPr lang="en-US" sz="1400" b="0" i="0" u="none" strike="noStrike" kern="1200" spc="0" baseline="0">
                <a:solidFill>
                  <a:sysClr val="windowText" lastClr="000000">
                    <a:lumMod val="65000"/>
                    <a:lumOff val="35000"/>
                  </a:sysClr>
                </a:solidFill>
              </a:rPr>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Total_Retail_CS_Forecast_Output!$B$1</c:f>
              <c:strCache>
                <c:ptCount val="1"/>
                <c:pt idx="0">
                  <c:v>total_retail_and_food_service_sales</c:v>
                </c:pt>
              </c:strCache>
            </c:strRef>
          </c:tx>
          <c:spPr>
            <a:ln w="28575" cap="rnd">
              <a:solidFill>
                <a:schemeClr val="accent1"/>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Total_Retail_CS_Forecast_Output!$B$2:$B$409</c:f>
              <c:numCache>
                <c:formatCode>General</c:formatCode>
                <c:ptCount val="408"/>
                <c:pt idx="0">
                  <c:v>169500</c:v>
                </c:pt>
                <c:pt idx="1">
                  <c:v>168840</c:v>
                </c:pt>
                <c:pt idx="2">
                  <c:v>167682</c:v>
                </c:pt>
                <c:pt idx="3">
                  <c:v>172102</c:v>
                </c:pt>
                <c:pt idx="4">
                  <c:v>172960</c:v>
                </c:pt>
                <c:pt idx="5">
                  <c:v>173018</c:v>
                </c:pt>
                <c:pt idx="6">
                  <c:v>175822</c:v>
                </c:pt>
                <c:pt idx="7">
                  <c:v>175233</c:v>
                </c:pt>
                <c:pt idx="8">
                  <c:v>176608</c:v>
                </c:pt>
                <c:pt idx="9">
                  <c:v>177588</c:v>
                </c:pt>
                <c:pt idx="10">
                  <c:v>179758</c:v>
                </c:pt>
                <c:pt idx="11">
                  <c:v>181077</c:v>
                </c:pt>
                <c:pt idx="12">
                  <c:v>179615</c:v>
                </c:pt>
                <c:pt idx="13">
                  <c:v>183101</c:v>
                </c:pt>
                <c:pt idx="14">
                  <c:v>186721</c:v>
                </c:pt>
                <c:pt idx="15">
                  <c:v>186423</c:v>
                </c:pt>
                <c:pt idx="16">
                  <c:v>185616</c:v>
                </c:pt>
                <c:pt idx="17">
                  <c:v>187800</c:v>
                </c:pt>
                <c:pt idx="18">
                  <c:v>188062</c:v>
                </c:pt>
                <c:pt idx="19">
                  <c:v>190771</c:v>
                </c:pt>
                <c:pt idx="20">
                  <c:v>192585</c:v>
                </c:pt>
                <c:pt idx="21">
                  <c:v>193914</c:v>
                </c:pt>
                <c:pt idx="22">
                  <c:v>194425</c:v>
                </c:pt>
                <c:pt idx="23">
                  <c:v>194939</c:v>
                </c:pt>
                <c:pt idx="24">
                  <c:v>195908</c:v>
                </c:pt>
                <c:pt idx="25">
                  <c:v>193068</c:v>
                </c:pt>
                <c:pt idx="26">
                  <c:v>195179</c:v>
                </c:pt>
                <c:pt idx="27">
                  <c:v>195310</c:v>
                </c:pt>
                <c:pt idx="28">
                  <c:v>198060</c:v>
                </c:pt>
                <c:pt idx="29">
                  <c:v>200383</c:v>
                </c:pt>
                <c:pt idx="30">
                  <c:v>199110</c:v>
                </c:pt>
                <c:pt idx="31">
                  <c:v>201078</c:v>
                </c:pt>
                <c:pt idx="32">
                  <c:v>201337</c:v>
                </c:pt>
                <c:pt idx="33">
                  <c:v>200597</c:v>
                </c:pt>
                <c:pt idx="34">
                  <c:v>203545</c:v>
                </c:pt>
                <c:pt idx="35">
                  <c:v>204032</c:v>
                </c:pt>
                <c:pt idx="36">
                  <c:v>203793</c:v>
                </c:pt>
                <c:pt idx="37">
                  <c:v>206875</c:v>
                </c:pt>
                <c:pt idx="38">
                  <c:v>207650</c:v>
                </c:pt>
                <c:pt idx="39">
                  <c:v>209294</c:v>
                </c:pt>
                <c:pt idx="40">
                  <c:v>211157</c:v>
                </c:pt>
                <c:pt idx="41">
                  <c:v>209474</c:v>
                </c:pt>
                <c:pt idx="42">
                  <c:v>210827</c:v>
                </c:pt>
                <c:pt idx="43">
                  <c:v>210846</c:v>
                </c:pt>
                <c:pt idx="44">
                  <c:v>213233</c:v>
                </c:pt>
                <c:pt idx="45">
                  <c:v>215526</c:v>
                </c:pt>
                <c:pt idx="46">
                  <c:v>215167</c:v>
                </c:pt>
                <c:pt idx="47">
                  <c:v>215690</c:v>
                </c:pt>
                <c:pt idx="48">
                  <c:v>218124</c:v>
                </c:pt>
                <c:pt idx="49">
                  <c:v>219587</c:v>
                </c:pt>
                <c:pt idx="50">
                  <c:v>221189</c:v>
                </c:pt>
                <c:pt idx="51">
                  <c:v>217925</c:v>
                </c:pt>
                <c:pt idx="52">
                  <c:v>217771</c:v>
                </c:pt>
                <c:pt idx="53">
                  <c:v>220233</c:v>
                </c:pt>
                <c:pt idx="54">
                  <c:v>222985</c:v>
                </c:pt>
                <c:pt idx="55">
                  <c:v>223120</c:v>
                </c:pt>
                <c:pt idx="56">
                  <c:v>224509</c:v>
                </c:pt>
                <c:pt idx="57">
                  <c:v>224300</c:v>
                </c:pt>
                <c:pt idx="58">
                  <c:v>223718</c:v>
                </c:pt>
                <c:pt idx="59">
                  <c:v>225236</c:v>
                </c:pt>
                <c:pt idx="60">
                  <c:v>225954</c:v>
                </c:pt>
                <c:pt idx="61">
                  <c:v>225746</c:v>
                </c:pt>
                <c:pt idx="62">
                  <c:v>226889</c:v>
                </c:pt>
                <c:pt idx="63">
                  <c:v>230409</c:v>
                </c:pt>
                <c:pt idx="64">
                  <c:v>230995</c:v>
                </c:pt>
                <c:pt idx="65">
                  <c:v>233207</c:v>
                </c:pt>
                <c:pt idx="66">
                  <c:v>231551</c:v>
                </c:pt>
                <c:pt idx="67">
                  <c:v>229792</c:v>
                </c:pt>
                <c:pt idx="68">
                  <c:v>232308</c:v>
                </c:pt>
                <c:pt idx="69">
                  <c:v>236174</c:v>
                </c:pt>
                <c:pt idx="70">
                  <c:v>237592</c:v>
                </c:pt>
                <c:pt idx="71">
                  <c:v>240140</c:v>
                </c:pt>
                <c:pt idx="72">
                  <c:v>240269</c:v>
                </c:pt>
                <c:pt idx="73">
                  <c:v>243346</c:v>
                </c:pt>
                <c:pt idx="74">
                  <c:v>244687</c:v>
                </c:pt>
                <c:pt idx="75">
                  <c:v>246628</c:v>
                </c:pt>
                <c:pt idx="76">
                  <c:v>248367</c:v>
                </c:pt>
                <c:pt idx="77">
                  <c:v>249329</c:v>
                </c:pt>
                <c:pt idx="78">
                  <c:v>251263</c:v>
                </c:pt>
                <c:pt idx="79">
                  <c:v>253844</c:v>
                </c:pt>
                <c:pt idx="80">
                  <c:v>255029</c:v>
                </c:pt>
                <c:pt idx="81">
                  <c:v>254816</c:v>
                </c:pt>
                <c:pt idx="82">
                  <c:v>258133</c:v>
                </c:pt>
                <c:pt idx="83">
                  <c:v>263311</c:v>
                </c:pt>
                <c:pt idx="84">
                  <c:v>261545</c:v>
                </c:pt>
                <c:pt idx="85">
                  <c:v>265686</c:v>
                </c:pt>
                <c:pt idx="86">
                  <c:v>269019</c:v>
                </c:pt>
                <c:pt idx="87">
                  <c:v>264067</c:v>
                </c:pt>
                <c:pt idx="88">
                  <c:v>265992</c:v>
                </c:pt>
                <c:pt idx="89">
                  <c:v>267750</c:v>
                </c:pt>
                <c:pt idx="90">
                  <c:v>265683</c:v>
                </c:pt>
                <c:pt idx="91">
                  <c:v>266885</c:v>
                </c:pt>
                <c:pt idx="92">
                  <c:v>270523</c:v>
                </c:pt>
                <c:pt idx="93">
                  <c:v>270339</c:v>
                </c:pt>
                <c:pt idx="94">
                  <c:v>268850</c:v>
                </c:pt>
                <c:pt idx="95">
                  <c:v>268338</c:v>
                </c:pt>
                <c:pt idx="96">
                  <c:v>272881</c:v>
                </c:pt>
                <c:pt idx="97">
                  <c:v>272627</c:v>
                </c:pt>
                <c:pt idx="98">
                  <c:v>269820</c:v>
                </c:pt>
                <c:pt idx="99">
                  <c:v>274410</c:v>
                </c:pt>
                <c:pt idx="100">
                  <c:v>275769</c:v>
                </c:pt>
                <c:pt idx="101">
                  <c:v>274474</c:v>
                </c:pt>
                <c:pt idx="102">
                  <c:v>273098</c:v>
                </c:pt>
                <c:pt idx="103">
                  <c:v>275659</c:v>
                </c:pt>
                <c:pt idx="104">
                  <c:v>268652</c:v>
                </c:pt>
                <c:pt idx="105">
                  <c:v>288632</c:v>
                </c:pt>
                <c:pt idx="106">
                  <c:v>280033</c:v>
                </c:pt>
                <c:pt idx="107">
                  <c:v>276302</c:v>
                </c:pt>
                <c:pt idx="108">
                  <c:v>277135</c:v>
                </c:pt>
                <c:pt idx="109">
                  <c:v>278869</c:v>
                </c:pt>
                <c:pt idx="110">
                  <c:v>278079</c:v>
                </c:pt>
                <c:pt idx="111">
                  <c:v>281147</c:v>
                </c:pt>
                <c:pt idx="112">
                  <c:v>278966</c:v>
                </c:pt>
                <c:pt idx="113">
                  <c:v>280426</c:v>
                </c:pt>
                <c:pt idx="114">
                  <c:v>284161</c:v>
                </c:pt>
                <c:pt idx="115">
                  <c:v>285884</c:v>
                </c:pt>
                <c:pt idx="116">
                  <c:v>281064</c:v>
                </c:pt>
                <c:pt idx="117">
                  <c:v>282940</c:v>
                </c:pt>
                <c:pt idx="118">
                  <c:v>283408</c:v>
                </c:pt>
                <c:pt idx="119">
                  <c:v>286646</c:v>
                </c:pt>
                <c:pt idx="120">
                  <c:v>288657</c:v>
                </c:pt>
                <c:pt idx="121">
                  <c:v>284696</c:v>
                </c:pt>
                <c:pt idx="122">
                  <c:v>288177</c:v>
                </c:pt>
                <c:pt idx="123">
                  <c:v>289053</c:v>
                </c:pt>
                <c:pt idx="124">
                  <c:v>289619</c:v>
                </c:pt>
                <c:pt idx="125">
                  <c:v>293671</c:v>
                </c:pt>
                <c:pt idx="126">
                  <c:v>296207</c:v>
                </c:pt>
                <c:pt idx="127">
                  <c:v>299592</c:v>
                </c:pt>
                <c:pt idx="128">
                  <c:v>298921</c:v>
                </c:pt>
                <c:pt idx="129">
                  <c:v>298205</c:v>
                </c:pt>
                <c:pt idx="130">
                  <c:v>299433</c:v>
                </c:pt>
                <c:pt idx="131">
                  <c:v>300702</c:v>
                </c:pt>
                <c:pt idx="132">
                  <c:v>301993</c:v>
                </c:pt>
                <c:pt idx="133">
                  <c:v>303915</c:v>
                </c:pt>
                <c:pt idx="134">
                  <c:v>309471</c:v>
                </c:pt>
                <c:pt idx="135">
                  <c:v>307358</c:v>
                </c:pt>
                <c:pt idx="136">
                  <c:v>311088</c:v>
                </c:pt>
                <c:pt idx="137">
                  <c:v>309127</c:v>
                </c:pt>
                <c:pt idx="138">
                  <c:v>311681</c:v>
                </c:pt>
                <c:pt idx="139">
                  <c:v>311192</c:v>
                </c:pt>
                <c:pt idx="140">
                  <c:v>317446</c:v>
                </c:pt>
                <c:pt idx="141">
                  <c:v>318476</c:v>
                </c:pt>
                <c:pt idx="142">
                  <c:v>320520</c:v>
                </c:pt>
                <c:pt idx="143">
                  <c:v>324672</c:v>
                </c:pt>
                <c:pt idx="144">
                  <c:v>321272</c:v>
                </c:pt>
                <c:pt idx="145">
                  <c:v>325308</c:v>
                </c:pt>
                <c:pt idx="146">
                  <c:v>326179</c:v>
                </c:pt>
                <c:pt idx="147">
                  <c:v>329124</c:v>
                </c:pt>
                <c:pt idx="148">
                  <c:v>327233</c:v>
                </c:pt>
                <c:pt idx="149">
                  <c:v>337219</c:v>
                </c:pt>
                <c:pt idx="150">
                  <c:v>339529</c:v>
                </c:pt>
                <c:pt idx="151">
                  <c:v>335605</c:v>
                </c:pt>
                <c:pt idx="152">
                  <c:v>336600</c:v>
                </c:pt>
                <c:pt idx="153">
                  <c:v>336753</c:v>
                </c:pt>
                <c:pt idx="154">
                  <c:v>339719</c:v>
                </c:pt>
                <c:pt idx="155">
                  <c:v>339895</c:v>
                </c:pt>
                <c:pt idx="156">
                  <c:v>349664</c:v>
                </c:pt>
                <c:pt idx="157">
                  <c:v>347021</c:v>
                </c:pt>
                <c:pt idx="158">
                  <c:v>348357</c:v>
                </c:pt>
                <c:pt idx="159">
                  <c:v>350072</c:v>
                </c:pt>
                <c:pt idx="160">
                  <c:v>348889</c:v>
                </c:pt>
                <c:pt idx="161">
                  <c:v>350795</c:v>
                </c:pt>
                <c:pt idx="162">
                  <c:v>351916</c:v>
                </c:pt>
                <c:pt idx="163">
                  <c:v>353285</c:v>
                </c:pt>
                <c:pt idx="164">
                  <c:v>351240</c:v>
                </c:pt>
                <c:pt idx="165">
                  <c:v>351035</c:v>
                </c:pt>
                <c:pt idx="166">
                  <c:v>352116</c:v>
                </c:pt>
                <c:pt idx="167">
                  <c:v>356367</c:v>
                </c:pt>
                <c:pt idx="168">
                  <c:v>355792</c:v>
                </c:pt>
                <c:pt idx="169">
                  <c:v>356545</c:v>
                </c:pt>
                <c:pt idx="170">
                  <c:v>359415</c:v>
                </c:pt>
                <c:pt idx="171">
                  <c:v>358562</c:v>
                </c:pt>
                <c:pt idx="172">
                  <c:v>363085</c:v>
                </c:pt>
                <c:pt idx="173">
                  <c:v>360234</c:v>
                </c:pt>
                <c:pt idx="174">
                  <c:v>361770</c:v>
                </c:pt>
                <c:pt idx="175">
                  <c:v>363676</c:v>
                </c:pt>
                <c:pt idx="176">
                  <c:v>365178</c:v>
                </c:pt>
                <c:pt idx="177">
                  <c:v>367322</c:v>
                </c:pt>
                <c:pt idx="178">
                  <c:v>370776</c:v>
                </c:pt>
                <c:pt idx="179">
                  <c:v>366569</c:v>
                </c:pt>
                <c:pt idx="180">
                  <c:v>367368</c:v>
                </c:pt>
                <c:pt idx="181">
                  <c:v>364126</c:v>
                </c:pt>
                <c:pt idx="182">
                  <c:v>365164</c:v>
                </c:pt>
                <c:pt idx="183">
                  <c:v>364816</c:v>
                </c:pt>
                <c:pt idx="184">
                  <c:v>368255</c:v>
                </c:pt>
                <c:pt idx="185">
                  <c:v>368926</c:v>
                </c:pt>
                <c:pt idx="186">
                  <c:v>367594</c:v>
                </c:pt>
                <c:pt idx="187">
                  <c:v>364611</c:v>
                </c:pt>
                <c:pt idx="188">
                  <c:v>358991</c:v>
                </c:pt>
                <c:pt idx="189">
                  <c:v>346137</c:v>
                </c:pt>
                <c:pt idx="190">
                  <c:v>332498</c:v>
                </c:pt>
                <c:pt idx="191">
                  <c:v>324767</c:v>
                </c:pt>
                <c:pt idx="192">
                  <c:v>329787</c:v>
                </c:pt>
                <c:pt idx="193">
                  <c:v>328376</c:v>
                </c:pt>
                <c:pt idx="194">
                  <c:v>322634</c:v>
                </c:pt>
                <c:pt idx="195">
                  <c:v>324323</c:v>
                </c:pt>
                <c:pt idx="196">
                  <c:v>327011</c:v>
                </c:pt>
                <c:pt idx="197">
                  <c:v>332227</c:v>
                </c:pt>
                <c:pt idx="198">
                  <c:v>333670</c:v>
                </c:pt>
                <c:pt idx="199">
                  <c:v>339586</c:v>
                </c:pt>
                <c:pt idx="200">
                  <c:v>330998</c:v>
                </c:pt>
                <c:pt idx="201">
                  <c:v>334595</c:v>
                </c:pt>
                <c:pt idx="202">
                  <c:v>337321</c:v>
                </c:pt>
                <c:pt idx="203">
                  <c:v>338736</c:v>
                </c:pt>
                <c:pt idx="204">
                  <c:v>339093</c:v>
                </c:pt>
                <c:pt idx="205">
                  <c:v>339580</c:v>
                </c:pt>
                <c:pt idx="206">
                  <c:v>346974</c:v>
                </c:pt>
                <c:pt idx="207">
                  <c:v>349869</c:v>
                </c:pt>
                <c:pt idx="208">
                  <c:v>346858</c:v>
                </c:pt>
                <c:pt idx="209">
                  <c:v>346516</c:v>
                </c:pt>
                <c:pt idx="210">
                  <c:v>347612</c:v>
                </c:pt>
                <c:pt idx="211">
                  <c:v>349188</c:v>
                </c:pt>
                <c:pt idx="212">
                  <c:v>352179</c:v>
                </c:pt>
                <c:pt idx="213">
                  <c:v>356215</c:v>
                </c:pt>
                <c:pt idx="214">
                  <c:v>359450</c:v>
                </c:pt>
                <c:pt idx="215">
                  <c:v>361979</c:v>
                </c:pt>
                <c:pt idx="216">
                  <c:v>364394</c:v>
                </c:pt>
                <c:pt idx="217">
                  <c:v>367475</c:v>
                </c:pt>
                <c:pt idx="218">
                  <c:v>370775</c:v>
                </c:pt>
                <c:pt idx="219">
                  <c:v>372820</c:v>
                </c:pt>
                <c:pt idx="220">
                  <c:v>372505</c:v>
                </c:pt>
                <c:pt idx="221">
                  <c:v>375587</c:v>
                </c:pt>
                <c:pt idx="222">
                  <c:v>375442</c:v>
                </c:pt>
                <c:pt idx="223">
                  <c:v>375860</c:v>
                </c:pt>
                <c:pt idx="224">
                  <c:v>380042</c:v>
                </c:pt>
                <c:pt idx="225">
                  <c:v>382207</c:v>
                </c:pt>
                <c:pt idx="226">
                  <c:v>383422</c:v>
                </c:pt>
                <c:pt idx="227">
                  <c:v>383985</c:v>
                </c:pt>
                <c:pt idx="228">
                  <c:v>387531</c:v>
                </c:pt>
                <c:pt idx="229">
                  <c:v>392310</c:v>
                </c:pt>
                <c:pt idx="230">
                  <c:v>393698</c:v>
                </c:pt>
                <c:pt idx="231">
                  <c:v>392073</c:v>
                </c:pt>
                <c:pt idx="232">
                  <c:v>391376</c:v>
                </c:pt>
                <c:pt idx="233">
                  <c:v>387901</c:v>
                </c:pt>
                <c:pt idx="234">
                  <c:v>389686</c:v>
                </c:pt>
                <c:pt idx="235">
                  <c:v>394524</c:v>
                </c:pt>
                <c:pt idx="236">
                  <c:v>397681</c:v>
                </c:pt>
                <c:pt idx="237">
                  <c:v>397494</c:v>
                </c:pt>
                <c:pt idx="238">
                  <c:v>399708</c:v>
                </c:pt>
                <c:pt idx="239">
                  <c:v>401093</c:v>
                </c:pt>
                <c:pt idx="240">
                  <c:v>404434</c:v>
                </c:pt>
                <c:pt idx="241">
                  <c:v>409118</c:v>
                </c:pt>
                <c:pt idx="242">
                  <c:v>406223</c:v>
                </c:pt>
                <c:pt idx="243">
                  <c:v>404231</c:v>
                </c:pt>
                <c:pt idx="244">
                  <c:v>406677</c:v>
                </c:pt>
                <c:pt idx="245">
                  <c:v>407921</c:v>
                </c:pt>
                <c:pt idx="246">
                  <c:v>410268</c:v>
                </c:pt>
                <c:pt idx="247">
                  <c:v>409691</c:v>
                </c:pt>
                <c:pt idx="248">
                  <c:v>410044</c:v>
                </c:pt>
                <c:pt idx="249">
                  <c:v>411399</c:v>
                </c:pt>
                <c:pt idx="250">
                  <c:v>412561</c:v>
                </c:pt>
                <c:pt idx="251">
                  <c:v>414812</c:v>
                </c:pt>
                <c:pt idx="252">
                  <c:v>411561</c:v>
                </c:pt>
                <c:pt idx="253">
                  <c:v>416736</c:v>
                </c:pt>
                <c:pt idx="254">
                  <c:v>421230</c:v>
                </c:pt>
                <c:pt idx="255">
                  <c:v>425546</c:v>
                </c:pt>
                <c:pt idx="256">
                  <c:v>426253</c:v>
                </c:pt>
                <c:pt idx="257">
                  <c:v>427305</c:v>
                </c:pt>
                <c:pt idx="258">
                  <c:v>428079</c:v>
                </c:pt>
                <c:pt idx="259">
                  <c:v>431379</c:v>
                </c:pt>
                <c:pt idx="260">
                  <c:v>430189</c:v>
                </c:pt>
                <c:pt idx="261">
                  <c:v>431903</c:v>
                </c:pt>
                <c:pt idx="262">
                  <c:v>433113</c:v>
                </c:pt>
                <c:pt idx="263">
                  <c:v>430110</c:v>
                </c:pt>
                <c:pt idx="264">
                  <c:v>428208</c:v>
                </c:pt>
                <c:pt idx="265">
                  <c:v>427119</c:v>
                </c:pt>
                <c:pt idx="266">
                  <c:v>433647</c:v>
                </c:pt>
                <c:pt idx="267">
                  <c:v>434470</c:v>
                </c:pt>
                <c:pt idx="268">
                  <c:v>437865</c:v>
                </c:pt>
                <c:pt idx="269">
                  <c:v>437951</c:v>
                </c:pt>
                <c:pt idx="270">
                  <c:v>441942</c:v>
                </c:pt>
                <c:pt idx="271">
                  <c:v>441849</c:v>
                </c:pt>
                <c:pt idx="272">
                  <c:v>439867</c:v>
                </c:pt>
                <c:pt idx="273">
                  <c:v>438693</c:v>
                </c:pt>
                <c:pt idx="274">
                  <c:v>440303</c:v>
                </c:pt>
                <c:pt idx="275">
                  <c:v>442149</c:v>
                </c:pt>
                <c:pt idx="276">
                  <c:v>439466</c:v>
                </c:pt>
                <c:pt idx="277">
                  <c:v>443117</c:v>
                </c:pt>
                <c:pt idx="278">
                  <c:v>441856</c:v>
                </c:pt>
                <c:pt idx="279">
                  <c:v>444254</c:v>
                </c:pt>
                <c:pt idx="280">
                  <c:v>445490</c:v>
                </c:pt>
                <c:pt idx="281">
                  <c:v>450237</c:v>
                </c:pt>
                <c:pt idx="282">
                  <c:v>449789</c:v>
                </c:pt>
                <c:pt idx="283">
                  <c:v>449946</c:v>
                </c:pt>
                <c:pt idx="284">
                  <c:v>453056</c:v>
                </c:pt>
                <c:pt idx="285">
                  <c:v>453847</c:v>
                </c:pt>
                <c:pt idx="286">
                  <c:v>453892</c:v>
                </c:pt>
                <c:pt idx="287">
                  <c:v>459305</c:v>
                </c:pt>
                <c:pt idx="288">
                  <c:v>464412</c:v>
                </c:pt>
                <c:pt idx="289">
                  <c:v>464284</c:v>
                </c:pt>
                <c:pt idx="290">
                  <c:v>463674</c:v>
                </c:pt>
                <c:pt idx="291">
                  <c:v>465276</c:v>
                </c:pt>
                <c:pt idx="292">
                  <c:v>462754</c:v>
                </c:pt>
                <c:pt idx="293">
                  <c:v>465130</c:v>
                </c:pt>
                <c:pt idx="294">
                  <c:v>465089</c:v>
                </c:pt>
                <c:pt idx="295">
                  <c:v>466020</c:v>
                </c:pt>
                <c:pt idx="296">
                  <c:v>475724</c:v>
                </c:pt>
                <c:pt idx="297">
                  <c:v>476107</c:v>
                </c:pt>
                <c:pt idx="298">
                  <c:v>480949</c:v>
                </c:pt>
                <c:pt idx="299">
                  <c:v>483586</c:v>
                </c:pt>
                <c:pt idx="300">
                  <c:v>481414</c:v>
                </c:pt>
                <c:pt idx="301">
                  <c:v>484031</c:v>
                </c:pt>
                <c:pt idx="302">
                  <c:v>484110</c:v>
                </c:pt>
                <c:pt idx="303">
                  <c:v>484154</c:v>
                </c:pt>
                <c:pt idx="304">
                  <c:v>491960</c:v>
                </c:pt>
                <c:pt idx="305">
                  <c:v>490228</c:v>
                </c:pt>
                <c:pt idx="306">
                  <c:v>493142</c:v>
                </c:pt>
                <c:pt idx="307">
                  <c:v>493445</c:v>
                </c:pt>
                <c:pt idx="308">
                  <c:v>491507</c:v>
                </c:pt>
                <c:pt idx="309">
                  <c:v>496416</c:v>
                </c:pt>
                <c:pt idx="310">
                  <c:v>498854</c:v>
                </c:pt>
                <c:pt idx="311">
                  <c:v>489113</c:v>
                </c:pt>
                <c:pt idx="312">
                  <c:v>490440</c:v>
                </c:pt>
                <c:pt idx="313">
                  <c:v>491751</c:v>
                </c:pt>
                <c:pt idx="314">
                  <c:v>499292</c:v>
                </c:pt>
                <c:pt idx="315">
                  <c:v>499343</c:v>
                </c:pt>
                <c:pt idx="316">
                  <c:v>504741</c:v>
                </c:pt>
                <c:pt idx="317">
                  <c:v>505251</c:v>
                </c:pt>
                <c:pt idx="318">
                  <c:v>509091</c:v>
                </c:pt>
                <c:pt idx="319">
                  <c:v>512561</c:v>
                </c:pt>
                <c:pt idx="320">
                  <c:v>509282</c:v>
                </c:pt>
                <c:pt idx="321">
                  <c:v>510648</c:v>
                </c:pt>
                <c:pt idx="322">
                  <c:v>514215</c:v>
                </c:pt>
                <c:pt idx="323">
                  <c:v>515866</c:v>
                </c:pt>
                <c:pt idx="324">
                  <c:v>515119</c:v>
                </c:pt>
                <c:pt idx="325">
                  <c:v>515330</c:v>
                </c:pt>
                <c:pt idx="326">
                  <c:v>551436.5</c:v>
                </c:pt>
                <c:pt idx="327">
                  <c:v>554152</c:v>
                </c:pt>
                <c:pt idx="328">
                  <c:v>555011.5</c:v>
                </c:pt>
                <c:pt idx="329">
                  <c:v>558600.5</c:v>
                </c:pt>
                <c:pt idx="330">
                  <c:v>555454</c:v>
                </c:pt>
                <c:pt idx="331">
                  <c:v>559047</c:v>
                </c:pt>
                <c:pt idx="332">
                  <c:v>541302</c:v>
                </c:pt>
                <c:pt idx="333">
                  <c:v>539114</c:v>
                </c:pt>
                <c:pt idx="334">
                  <c:v>533941</c:v>
                </c:pt>
                <c:pt idx="335">
                  <c:v>538548</c:v>
                </c:pt>
                <c:pt idx="336">
                  <c:v>559230</c:v>
                </c:pt>
                <c:pt idx="337">
                  <c:v>544891</c:v>
                </c:pt>
                <c:pt idx="338">
                  <c:v>603581</c:v>
                </c:pt>
                <c:pt idx="339">
                  <c:v>608961</c:v>
                </c:pt>
                <c:pt idx="340">
                  <c:v>605282</c:v>
                </c:pt>
                <c:pt idx="341">
                  <c:v>611950</c:v>
                </c:pt>
                <c:pt idx="342">
                  <c:v>601817</c:v>
                </c:pt>
                <c:pt idx="343">
                  <c:v>605533</c:v>
                </c:pt>
                <c:pt idx="344">
                  <c:v>609671</c:v>
                </c:pt>
                <c:pt idx="345">
                  <c:v>618573</c:v>
                </c:pt>
                <c:pt idx="346">
                  <c:v>624874</c:v>
                </c:pt>
                <c:pt idx="347">
                  <c:v>619938</c:v>
                </c:pt>
                <c:pt idx="348">
                  <c:v>631509</c:v>
                </c:pt>
                <c:pt idx="349">
                  <c:v>638101</c:v>
                </c:pt>
                <c:pt idx="350">
                  <c:v>651027</c:v>
                </c:pt>
                <c:pt idx="351">
                  <c:v>660194</c:v>
                </c:pt>
                <c:pt idx="352">
                  <c:v>659847</c:v>
                </c:pt>
                <c:pt idx="353">
                  <c:v>666113</c:v>
                </c:pt>
                <c:pt idx="354">
                  <c:v>659550</c:v>
                </c:pt>
                <c:pt idx="355">
                  <c:v>663566</c:v>
                </c:pt>
                <c:pt idx="356">
                  <c:v>661854</c:v>
                </c:pt>
                <c:pt idx="357">
                  <c:v>668671</c:v>
                </c:pt>
                <c:pt idx="358">
                  <c:v>659458</c:v>
                </c:pt>
                <c:pt idx="359">
                  <c:v>651763</c:v>
                </c:pt>
                <c:pt idx="360">
                  <c:v>680253</c:v>
                </c:pt>
                <c:pt idx="361">
                  <c:v>672152</c:v>
                </c:pt>
                <c:pt idx="362">
                  <c:v>665071</c:v>
                </c:pt>
                <c:pt idx="363">
                  <c:v>670494</c:v>
                </c:pt>
                <c:pt idx="364">
                  <c:v>673902</c:v>
                </c:pt>
                <c:pt idx="365">
                  <c:v>677117</c:v>
                </c:pt>
                <c:pt idx="366">
                  <c:v>678424</c:v>
                </c:pt>
                <c:pt idx="367">
                  <c:v>684755</c:v>
                </c:pt>
                <c:pt idx="368">
                  <c:v>689403</c:v>
                </c:pt>
                <c:pt idx="369">
                  <c:v>686148</c:v>
                </c:pt>
                <c:pt idx="370">
                  <c:v>685328</c:v>
                </c:pt>
                <c:pt idx="371">
                  <c:v>686277</c:v>
                </c:pt>
                <c:pt idx="372">
                  <c:v>680456</c:v>
                </c:pt>
                <c:pt idx="373">
                  <c:v>685280</c:v>
                </c:pt>
                <c:pt idx="374">
                  <c:v>687641</c:v>
                </c:pt>
                <c:pt idx="375">
                  <c:v>687602</c:v>
                </c:pt>
                <c:pt idx="376">
                  <c:v>692774</c:v>
                </c:pt>
                <c:pt idx="377">
                  <c:v>692449</c:v>
                </c:pt>
                <c:pt idx="378">
                  <c:v>698835</c:v>
                </c:pt>
                <c:pt idx="379">
                  <c:v>697157</c:v>
                </c:pt>
                <c:pt idx="380">
                  <c:v>703079</c:v>
                </c:pt>
                <c:pt idx="381">
                  <c:v>707613</c:v>
                </c:pt>
                <c:pt idx="382">
                  <c:v>712145</c:v>
                </c:pt>
                <c:pt idx="383">
                  <c:v>717662</c:v>
                </c:pt>
              </c:numCache>
            </c:numRef>
          </c:val>
          <c:smooth val="0"/>
          <c:extLst>
            <c:ext xmlns:c16="http://schemas.microsoft.com/office/drawing/2014/chart" uri="{C3380CC4-5D6E-409C-BE32-E72D297353CC}">
              <c16:uniqueId val="{00000000-9AA9-4E4D-9A95-B7A705FC430B}"/>
            </c:ext>
          </c:extLst>
        </c:ser>
        <c:ser>
          <c:idx val="1"/>
          <c:order val="1"/>
          <c:tx>
            <c:strRef>
              <c:f>Total_Retail_CS_Forecast_Output!$C$1</c:f>
              <c:strCache>
                <c:ptCount val="1"/>
                <c:pt idx="0">
                  <c:v>Forecast(total_retail_and_food_service_sales)</c:v>
                </c:pt>
              </c:strCache>
            </c:strRef>
          </c:tx>
          <c:spPr>
            <a:ln w="25400" cap="rnd">
              <a:solidFill>
                <a:schemeClr val="accent2"/>
              </a:solidFill>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Total_Retail_CS_Forecast_Output!$C$2:$C$409</c:f>
              <c:numCache>
                <c:formatCode>General</c:formatCode>
                <c:ptCount val="408"/>
                <c:pt idx="383">
                  <c:v>717662</c:v>
                </c:pt>
                <c:pt idx="384">
                  <c:v>718900.45971911983</c:v>
                </c:pt>
                <c:pt idx="385">
                  <c:v>720138.91943823965</c:v>
                </c:pt>
                <c:pt idx="386">
                  <c:v>721377.37915735948</c:v>
                </c:pt>
                <c:pt idx="387">
                  <c:v>722615.83887647931</c:v>
                </c:pt>
                <c:pt idx="388">
                  <c:v>723854.29859559913</c:v>
                </c:pt>
                <c:pt idx="389">
                  <c:v>725092.75831471884</c:v>
                </c:pt>
                <c:pt idx="390">
                  <c:v>726331.21803383867</c:v>
                </c:pt>
                <c:pt idx="391">
                  <c:v>727569.67775295849</c:v>
                </c:pt>
                <c:pt idx="392">
                  <c:v>728808.13747207832</c:v>
                </c:pt>
                <c:pt idx="393">
                  <c:v>730046.59719119815</c:v>
                </c:pt>
                <c:pt idx="394">
                  <c:v>731285.05691031797</c:v>
                </c:pt>
                <c:pt idx="395">
                  <c:v>732523.5166294378</c:v>
                </c:pt>
                <c:pt idx="396">
                  <c:v>733761.97634855763</c:v>
                </c:pt>
                <c:pt idx="397">
                  <c:v>735000.43606767745</c:v>
                </c:pt>
                <c:pt idx="398">
                  <c:v>736238.89578679728</c:v>
                </c:pt>
                <c:pt idx="399">
                  <c:v>737477.3555059171</c:v>
                </c:pt>
                <c:pt idx="400">
                  <c:v>738715.81522503693</c:v>
                </c:pt>
                <c:pt idx="401">
                  <c:v>739954.27494415664</c:v>
                </c:pt>
                <c:pt idx="402">
                  <c:v>741192.73466327647</c:v>
                </c:pt>
                <c:pt idx="403">
                  <c:v>742431.19438239629</c:v>
                </c:pt>
                <c:pt idx="404">
                  <c:v>743669.65410151612</c:v>
                </c:pt>
                <c:pt idx="405">
                  <c:v>744908.11382063595</c:v>
                </c:pt>
                <c:pt idx="406">
                  <c:v>746146.57353975577</c:v>
                </c:pt>
                <c:pt idx="407">
                  <c:v>747385.0332588756</c:v>
                </c:pt>
              </c:numCache>
            </c:numRef>
          </c:val>
          <c:smooth val="0"/>
          <c:extLst>
            <c:ext xmlns:c16="http://schemas.microsoft.com/office/drawing/2014/chart" uri="{C3380CC4-5D6E-409C-BE32-E72D297353CC}">
              <c16:uniqueId val="{00000001-9AA9-4E4D-9A95-B7A705FC430B}"/>
            </c:ext>
          </c:extLst>
        </c:ser>
        <c:ser>
          <c:idx val="2"/>
          <c:order val="2"/>
          <c:tx>
            <c:strRef>
              <c:f>Total_Retail_CS_Forecast_Output!$D$1</c:f>
              <c:strCache>
                <c:ptCount val="1"/>
                <c:pt idx="0">
                  <c:v>Lower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Total_Retail_CS_Forecast_Output!$D$2:$D$409</c:f>
              <c:numCache>
                <c:formatCode>General</c:formatCode>
                <c:ptCount val="408"/>
                <c:pt idx="383" formatCode="0.00">
                  <c:v>717662</c:v>
                </c:pt>
                <c:pt idx="384" formatCode="0.00">
                  <c:v>706773.60348186211</c:v>
                </c:pt>
                <c:pt idx="385" formatCode="0.00">
                  <c:v>706575.25435642141</c:v>
                </c:pt>
                <c:pt idx="386" formatCode="0.00">
                  <c:v>706510.20455932361</c:v>
                </c:pt>
                <c:pt idx="387" formatCode="0.00">
                  <c:v>706545.97432973713</c:v>
                </c:pt>
                <c:pt idx="388" formatCode="0.00">
                  <c:v>706661.38428069919</c:v>
                </c:pt>
                <c:pt idx="389" formatCode="0.00">
                  <c:v>706841.71881236939</c:v>
                </c:pt>
                <c:pt idx="390" formatCode="0.00">
                  <c:v>707076.2638271309</c:v>
                </c:pt>
                <c:pt idx="391" formatCode="0.00">
                  <c:v>707356.93294877489</c:v>
                </c:pt>
                <c:pt idx="392" formatCode="0.00">
                  <c:v>707677.44628396223</c:v>
                </c:pt>
                <c:pt idx="393" formatCode="0.00">
                  <c:v>708032.81222974462</c:v>
                </c:pt>
                <c:pt idx="394" formatCode="0.00">
                  <c:v>708418.98594556528</c:v>
                </c:pt>
                <c:pt idx="395" formatCode="0.00">
                  <c:v>708832.6360354881</c:v>
                </c:pt>
                <c:pt idx="396" formatCode="0.00">
                  <c:v>709270.98028254544</c:v>
                </c:pt>
                <c:pt idx="397" formatCode="0.00">
                  <c:v>709731.66699492035</c:v>
                </c:pt>
                <c:pt idx="398" formatCode="0.00">
                  <c:v>710212.68738298316</c:v>
                </c:pt>
                <c:pt idx="399" formatCode="0.00">
                  <c:v>710712.30959327158</c:v>
                </c:pt>
                <c:pt idx="400" formatCode="0.00">
                  <c:v>711229.02819826</c:v>
                </c:pt>
                <c:pt idx="401" formatCode="0.00">
                  <c:v>711761.52493554354</c:v>
                </c:pt>
                <c:pt idx="402" formatCode="0.00">
                  <c:v>712308.63777925412</c:v>
                </c:pt>
                <c:pt idx="403" formatCode="0.00">
                  <c:v>712869.33628029143</c:v>
                </c:pt>
                <c:pt idx="404" formatCode="0.00">
                  <c:v>713442.70168980875</c:v>
                </c:pt>
                <c:pt idx="405" formatCode="0.00">
                  <c:v>714027.91077922448</c:v>
                </c:pt>
                <c:pt idx="406" formatCode="0.00">
                  <c:v>714624.22255021532</c:v>
                </c:pt>
                <c:pt idx="407" formatCode="0.00">
                  <c:v>715230.96722815628</c:v>
                </c:pt>
              </c:numCache>
            </c:numRef>
          </c:val>
          <c:smooth val="0"/>
          <c:extLst>
            <c:ext xmlns:c16="http://schemas.microsoft.com/office/drawing/2014/chart" uri="{C3380CC4-5D6E-409C-BE32-E72D297353CC}">
              <c16:uniqueId val="{00000002-9AA9-4E4D-9A95-B7A705FC430B}"/>
            </c:ext>
          </c:extLst>
        </c:ser>
        <c:ser>
          <c:idx val="3"/>
          <c:order val="3"/>
          <c:tx>
            <c:strRef>
              <c:f>Total_Retail_CS_Forecast_Output!$E$1</c:f>
              <c:strCache>
                <c:ptCount val="1"/>
                <c:pt idx="0">
                  <c:v>Upper Confidence Bound</c:v>
                </c:pt>
              </c:strCache>
            </c:strRef>
          </c:tx>
          <c:spPr>
            <a:ln w="12700" cap="rnd">
              <a:solidFill>
                <a:srgbClr val="E97132"/>
              </a:solidFill>
              <a:prstDash val="solid"/>
              <a:round/>
            </a:ln>
            <a:effectLst/>
          </c:spPr>
          <c:marker>
            <c:symbol val="none"/>
          </c:marker>
          <c:cat>
            <c:strRef>
              <c:f>Total_Retail_Sales_Forecasting!$G$34:$G$441</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Total_Retail_CS_Forecast_Output!$E$2:$E$409</c:f>
              <c:numCache>
                <c:formatCode>General</c:formatCode>
                <c:ptCount val="408"/>
                <c:pt idx="383" formatCode="0.00">
                  <c:v>717662</c:v>
                </c:pt>
                <c:pt idx="384" formatCode="0.00">
                  <c:v>731027.31595637754</c:v>
                </c:pt>
                <c:pt idx="385" formatCode="0.00">
                  <c:v>733702.58452005789</c:v>
                </c:pt>
                <c:pt idx="386" formatCode="0.00">
                  <c:v>736244.55375539535</c:v>
                </c:pt>
                <c:pt idx="387" formatCode="0.00">
                  <c:v>738685.70342322148</c:v>
                </c:pt>
                <c:pt idx="388" formatCode="0.00">
                  <c:v>741047.21291049907</c:v>
                </c:pt>
                <c:pt idx="389" formatCode="0.00">
                  <c:v>743343.79781706829</c:v>
                </c:pt>
                <c:pt idx="390" formatCode="0.00">
                  <c:v>745586.17224054644</c:v>
                </c:pt>
                <c:pt idx="391" formatCode="0.00">
                  <c:v>747782.4225571421</c:v>
                </c:pt>
                <c:pt idx="392" formatCode="0.00">
                  <c:v>749938.82866019441</c:v>
                </c:pt>
                <c:pt idx="393" formatCode="0.00">
                  <c:v>752060.38215265167</c:v>
                </c:pt>
                <c:pt idx="394" formatCode="0.00">
                  <c:v>754151.12787507067</c:v>
                </c:pt>
                <c:pt idx="395" formatCode="0.00">
                  <c:v>756214.3972233875</c:v>
                </c:pt>
                <c:pt idx="396" formatCode="0.00">
                  <c:v>758252.97241456981</c:v>
                </c:pt>
                <c:pt idx="397" formatCode="0.00">
                  <c:v>760269.20514043455</c:v>
                </c:pt>
                <c:pt idx="398" formatCode="0.00">
                  <c:v>762265.1041906114</c:v>
                </c:pt>
                <c:pt idx="399" formatCode="0.00">
                  <c:v>764242.40141856263</c:v>
                </c:pt>
                <c:pt idx="400" formatCode="0.00">
                  <c:v>766202.60225181386</c:v>
                </c:pt>
                <c:pt idx="401" formatCode="0.00">
                  <c:v>768147.02495276975</c:v>
                </c:pt>
                <c:pt idx="402" formatCode="0.00">
                  <c:v>770076.83154729882</c:v>
                </c:pt>
                <c:pt idx="403" formatCode="0.00">
                  <c:v>771993.05248450115</c:v>
                </c:pt>
                <c:pt idx="404" formatCode="0.00">
                  <c:v>773896.60651322349</c:v>
                </c:pt>
                <c:pt idx="405" formatCode="0.00">
                  <c:v>775788.31686204742</c:v>
                </c:pt>
                <c:pt idx="406" formatCode="0.00">
                  <c:v>777668.92452929623</c:v>
                </c:pt>
                <c:pt idx="407" formatCode="0.00">
                  <c:v>779539.09928959492</c:v>
                </c:pt>
              </c:numCache>
            </c:numRef>
          </c:val>
          <c:smooth val="0"/>
          <c:extLst>
            <c:ext xmlns:c16="http://schemas.microsoft.com/office/drawing/2014/chart" uri="{C3380CC4-5D6E-409C-BE32-E72D297353CC}">
              <c16:uniqueId val="{00000003-9AA9-4E4D-9A95-B7A705FC430B}"/>
            </c:ext>
          </c:extLst>
        </c:ser>
        <c:dLbls>
          <c:showLegendKey val="0"/>
          <c:showVal val="0"/>
          <c:showCatName val="0"/>
          <c:showSerName val="0"/>
          <c:showPercent val="0"/>
          <c:showBubbleSize val="0"/>
        </c:dLbls>
        <c:smooth val="0"/>
        <c:axId val="96481983"/>
        <c:axId val="96479103"/>
      </c:lineChart>
      <c:catAx>
        <c:axId val="9648198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79103"/>
        <c:crosses val="autoZero"/>
        <c:auto val="1"/>
        <c:lblAlgn val="ctr"/>
        <c:lblOffset val="100"/>
        <c:noMultiLvlLbl val="0"/>
      </c:catAx>
      <c:valAx>
        <c:axId val="96479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81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Clothing Sales Forecast </a:t>
            </a:r>
            <a:r>
              <a:rPr lang="en-US" b="1"/>
              <a:t>Including COVID Impact </a:t>
            </a:r>
            <a:r>
              <a:rPr lang="en-US" b="0"/>
              <a:t>(1993–2026)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Clothing_Forecast_Output!$C$1</c:f>
              <c:strCache>
                <c:ptCount val="1"/>
                <c:pt idx="0">
                  <c:v>clothing_and_accessories_sales</c:v>
                </c:pt>
              </c:strCache>
            </c:strRef>
          </c:tx>
          <c:spPr>
            <a:ln w="28575" cap="rnd">
              <a:solidFill>
                <a:schemeClr val="accent1"/>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Clothing_Forecast_Output!$C$2:$C$409</c:f>
              <c:numCache>
                <c:formatCode>General</c:formatCode>
                <c:ptCount val="408"/>
                <c:pt idx="0">
                  <c:v>10278</c:v>
                </c:pt>
                <c:pt idx="1">
                  <c:v>9889</c:v>
                </c:pt>
                <c:pt idx="2">
                  <c:v>9601</c:v>
                </c:pt>
                <c:pt idx="3">
                  <c:v>10017</c:v>
                </c:pt>
                <c:pt idx="4">
                  <c:v>10089</c:v>
                </c:pt>
                <c:pt idx="5">
                  <c:v>10071</c:v>
                </c:pt>
                <c:pt idx="6">
                  <c:v>10290</c:v>
                </c:pt>
                <c:pt idx="7">
                  <c:v>10094</c:v>
                </c:pt>
                <c:pt idx="8">
                  <c:v>10263</c:v>
                </c:pt>
                <c:pt idx="9">
                  <c:v>10162</c:v>
                </c:pt>
                <c:pt idx="10">
                  <c:v>10174</c:v>
                </c:pt>
                <c:pt idx="11">
                  <c:v>10208</c:v>
                </c:pt>
                <c:pt idx="12">
                  <c:v>10165</c:v>
                </c:pt>
                <c:pt idx="13">
                  <c:v>10314</c:v>
                </c:pt>
                <c:pt idx="14">
                  <c:v>10502</c:v>
                </c:pt>
                <c:pt idx="15">
                  <c:v>10215</c:v>
                </c:pt>
                <c:pt idx="16">
                  <c:v>10111</c:v>
                </c:pt>
                <c:pt idx="17">
                  <c:v>10324</c:v>
                </c:pt>
                <c:pt idx="18">
                  <c:v>10377</c:v>
                </c:pt>
                <c:pt idx="19">
                  <c:v>10545</c:v>
                </c:pt>
                <c:pt idx="20">
                  <c:v>10403</c:v>
                </c:pt>
                <c:pt idx="21">
                  <c:v>10701</c:v>
                </c:pt>
                <c:pt idx="22">
                  <c:v>10641</c:v>
                </c:pt>
                <c:pt idx="23">
                  <c:v>10662</c:v>
                </c:pt>
                <c:pt idx="24">
                  <c:v>10601</c:v>
                </c:pt>
                <c:pt idx="25">
                  <c:v>10320</c:v>
                </c:pt>
                <c:pt idx="26">
                  <c:v>10558</c:v>
                </c:pt>
                <c:pt idx="27">
                  <c:v>10476</c:v>
                </c:pt>
                <c:pt idx="28">
                  <c:v>10646</c:v>
                </c:pt>
                <c:pt idx="29">
                  <c:v>10654</c:v>
                </c:pt>
                <c:pt idx="30">
                  <c:v>10527</c:v>
                </c:pt>
                <c:pt idx="31">
                  <c:v>10483</c:v>
                </c:pt>
                <c:pt idx="32">
                  <c:v>10902</c:v>
                </c:pt>
                <c:pt idx="33">
                  <c:v>10541</c:v>
                </c:pt>
                <c:pt idx="34">
                  <c:v>10980</c:v>
                </c:pt>
                <c:pt idx="35">
                  <c:v>10839</c:v>
                </c:pt>
                <c:pt idx="36">
                  <c:v>10790</c:v>
                </c:pt>
                <c:pt idx="37">
                  <c:v>11045</c:v>
                </c:pt>
                <c:pt idx="38">
                  <c:v>11035</c:v>
                </c:pt>
                <c:pt idx="39">
                  <c:v>11056</c:v>
                </c:pt>
                <c:pt idx="40">
                  <c:v>11213</c:v>
                </c:pt>
                <c:pt idx="41">
                  <c:v>10980</c:v>
                </c:pt>
                <c:pt idx="42">
                  <c:v>10990</c:v>
                </c:pt>
                <c:pt idx="43">
                  <c:v>11077</c:v>
                </c:pt>
                <c:pt idx="44">
                  <c:v>11238</c:v>
                </c:pt>
                <c:pt idx="45">
                  <c:v>11206</c:v>
                </c:pt>
                <c:pt idx="46">
                  <c:v>11036</c:v>
                </c:pt>
                <c:pt idx="47">
                  <c:v>11081</c:v>
                </c:pt>
                <c:pt idx="48">
                  <c:v>11243</c:v>
                </c:pt>
                <c:pt idx="49">
                  <c:v>11164</c:v>
                </c:pt>
                <c:pt idx="50">
                  <c:v>11380</c:v>
                </c:pt>
                <c:pt idx="51">
                  <c:v>10715</c:v>
                </c:pt>
                <c:pt idx="52">
                  <c:v>11088</c:v>
                </c:pt>
                <c:pt idx="53">
                  <c:v>11310</c:v>
                </c:pt>
                <c:pt idx="54">
                  <c:v>11365</c:v>
                </c:pt>
                <c:pt idx="55">
                  <c:v>11527</c:v>
                </c:pt>
                <c:pt idx="56">
                  <c:v>11507</c:v>
                </c:pt>
                <c:pt idx="57">
                  <c:v>11628</c:v>
                </c:pt>
                <c:pt idx="58">
                  <c:v>11594</c:v>
                </c:pt>
                <c:pt idx="59">
                  <c:v>11789</c:v>
                </c:pt>
                <c:pt idx="60">
                  <c:v>11823</c:v>
                </c:pt>
                <c:pt idx="61">
                  <c:v>11884</c:v>
                </c:pt>
                <c:pt idx="62">
                  <c:v>11739</c:v>
                </c:pt>
                <c:pt idx="63">
                  <c:v>12136</c:v>
                </c:pt>
                <c:pt idx="64">
                  <c:v>11953</c:v>
                </c:pt>
                <c:pt idx="65">
                  <c:v>12069</c:v>
                </c:pt>
                <c:pt idx="66">
                  <c:v>12289</c:v>
                </c:pt>
                <c:pt idx="67">
                  <c:v>12160</c:v>
                </c:pt>
                <c:pt idx="68">
                  <c:v>11847</c:v>
                </c:pt>
                <c:pt idx="69">
                  <c:v>12242</c:v>
                </c:pt>
                <c:pt idx="70">
                  <c:v>12443</c:v>
                </c:pt>
                <c:pt idx="71">
                  <c:v>12375</c:v>
                </c:pt>
                <c:pt idx="72">
                  <c:v>12565</c:v>
                </c:pt>
                <c:pt idx="73">
                  <c:v>12613</c:v>
                </c:pt>
                <c:pt idx="74">
                  <c:v>12757</c:v>
                </c:pt>
                <c:pt idx="75">
                  <c:v>12765</c:v>
                </c:pt>
                <c:pt idx="76">
                  <c:v>13016</c:v>
                </c:pt>
                <c:pt idx="77">
                  <c:v>12960</c:v>
                </c:pt>
                <c:pt idx="78">
                  <c:v>12945</c:v>
                </c:pt>
                <c:pt idx="79">
                  <c:v>13029</c:v>
                </c:pt>
                <c:pt idx="80">
                  <c:v>13128</c:v>
                </c:pt>
                <c:pt idx="81">
                  <c:v>13054</c:v>
                </c:pt>
                <c:pt idx="82">
                  <c:v>13061</c:v>
                </c:pt>
                <c:pt idx="83">
                  <c:v>13303</c:v>
                </c:pt>
                <c:pt idx="84">
                  <c:v>12986</c:v>
                </c:pt>
                <c:pt idx="85">
                  <c:v>13152</c:v>
                </c:pt>
                <c:pt idx="86">
                  <c:v>13477</c:v>
                </c:pt>
                <c:pt idx="87">
                  <c:v>13428</c:v>
                </c:pt>
                <c:pt idx="88">
                  <c:v>13644</c:v>
                </c:pt>
                <c:pt idx="89">
                  <c:v>13557</c:v>
                </c:pt>
                <c:pt idx="90">
                  <c:v>13379</c:v>
                </c:pt>
                <c:pt idx="91">
                  <c:v>13690</c:v>
                </c:pt>
                <c:pt idx="92">
                  <c:v>14120</c:v>
                </c:pt>
                <c:pt idx="93">
                  <c:v>13807</c:v>
                </c:pt>
                <c:pt idx="94">
                  <c:v>13947</c:v>
                </c:pt>
                <c:pt idx="95">
                  <c:v>13750</c:v>
                </c:pt>
                <c:pt idx="96">
                  <c:v>13772</c:v>
                </c:pt>
                <c:pt idx="97">
                  <c:v>13840</c:v>
                </c:pt>
                <c:pt idx="98">
                  <c:v>13392</c:v>
                </c:pt>
                <c:pt idx="99">
                  <c:v>13920</c:v>
                </c:pt>
                <c:pt idx="100">
                  <c:v>13524</c:v>
                </c:pt>
                <c:pt idx="101">
                  <c:v>13476</c:v>
                </c:pt>
                <c:pt idx="102">
                  <c:v>13590</c:v>
                </c:pt>
                <c:pt idx="103">
                  <c:v>13913</c:v>
                </c:pt>
                <c:pt idx="104">
                  <c:v>12992</c:v>
                </c:pt>
                <c:pt idx="105">
                  <c:v>13593</c:v>
                </c:pt>
                <c:pt idx="106">
                  <c:v>13636</c:v>
                </c:pt>
                <c:pt idx="107">
                  <c:v>13795</c:v>
                </c:pt>
                <c:pt idx="108">
                  <c:v>13795</c:v>
                </c:pt>
                <c:pt idx="109">
                  <c:v>14003</c:v>
                </c:pt>
                <c:pt idx="110">
                  <c:v>14109</c:v>
                </c:pt>
                <c:pt idx="111">
                  <c:v>13925</c:v>
                </c:pt>
                <c:pt idx="112">
                  <c:v>13900</c:v>
                </c:pt>
                <c:pt idx="113">
                  <c:v>13951</c:v>
                </c:pt>
                <c:pt idx="114">
                  <c:v>13852</c:v>
                </c:pt>
                <c:pt idx="115">
                  <c:v>14026</c:v>
                </c:pt>
                <c:pt idx="116">
                  <c:v>13721</c:v>
                </c:pt>
                <c:pt idx="117">
                  <c:v>14164</c:v>
                </c:pt>
                <c:pt idx="118">
                  <c:v>14126</c:v>
                </c:pt>
                <c:pt idx="119">
                  <c:v>14282</c:v>
                </c:pt>
                <c:pt idx="120">
                  <c:v>14245</c:v>
                </c:pt>
                <c:pt idx="121">
                  <c:v>13788</c:v>
                </c:pt>
                <c:pt idx="122">
                  <c:v>14026</c:v>
                </c:pt>
                <c:pt idx="123">
                  <c:v>14066</c:v>
                </c:pt>
                <c:pt idx="124">
                  <c:v>14294</c:v>
                </c:pt>
                <c:pt idx="125">
                  <c:v>14548</c:v>
                </c:pt>
                <c:pt idx="126">
                  <c:v>14715</c:v>
                </c:pt>
                <c:pt idx="127">
                  <c:v>14737</c:v>
                </c:pt>
                <c:pt idx="128">
                  <c:v>14813</c:v>
                </c:pt>
                <c:pt idx="129">
                  <c:v>14729</c:v>
                </c:pt>
                <c:pt idx="130">
                  <c:v>14927</c:v>
                </c:pt>
                <c:pt idx="131">
                  <c:v>15051</c:v>
                </c:pt>
                <c:pt idx="132">
                  <c:v>15142</c:v>
                </c:pt>
                <c:pt idx="133">
                  <c:v>15284</c:v>
                </c:pt>
                <c:pt idx="134">
                  <c:v>15509</c:v>
                </c:pt>
                <c:pt idx="135">
                  <c:v>15294</c:v>
                </c:pt>
                <c:pt idx="136">
                  <c:v>15351</c:v>
                </c:pt>
                <c:pt idx="137">
                  <c:v>15110</c:v>
                </c:pt>
                <c:pt idx="138">
                  <c:v>15294</c:v>
                </c:pt>
                <c:pt idx="139">
                  <c:v>15233</c:v>
                </c:pt>
                <c:pt idx="140">
                  <c:v>15448</c:v>
                </c:pt>
                <c:pt idx="141">
                  <c:v>15638</c:v>
                </c:pt>
                <c:pt idx="142">
                  <c:v>15675</c:v>
                </c:pt>
                <c:pt idx="143">
                  <c:v>15832</c:v>
                </c:pt>
                <c:pt idx="144">
                  <c:v>15762</c:v>
                </c:pt>
                <c:pt idx="145">
                  <c:v>16279</c:v>
                </c:pt>
                <c:pt idx="146">
                  <c:v>15869</c:v>
                </c:pt>
                <c:pt idx="147">
                  <c:v>16248</c:v>
                </c:pt>
                <c:pt idx="148">
                  <c:v>16071</c:v>
                </c:pt>
                <c:pt idx="149">
                  <c:v>16424</c:v>
                </c:pt>
                <c:pt idx="150">
                  <c:v>16072</c:v>
                </c:pt>
                <c:pt idx="151">
                  <c:v>16346</c:v>
                </c:pt>
                <c:pt idx="152">
                  <c:v>16042</c:v>
                </c:pt>
                <c:pt idx="153">
                  <c:v>16744</c:v>
                </c:pt>
                <c:pt idx="154">
                  <c:v>16700</c:v>
                </c:pt>
                <c:pt idx="155">
                  <c:v>16799</c:v>
                </c:pt>
                <c:pt idx="156">
                  <c:v>16902</c:v>
                </c:pt>
                <c:pt idx="157">
                  <c:v>16984</c:v>
                </c:pt>
                <c:pt idx="158">
                  <c:v>16947</c:v>
                </c:pt>
                <c:pt idx="159">
                  <c:v>17196</c:v>
                </c:pt>
                <c:pt idx="160">
                  <c:v>17069</c:v>
                </c:pt>
                <c:pt idx="161">
                  <c:v>17284</c:v>
                </c:pt>
                <c:pt idx="162">
                  <c:v>17320</c:v>
                </c:pt>
                <c:pt idx="163">
                  <c:v>17178</c:v>
                </c:pt>
                <c:pt idx="164">
                  <c:v>17858</c:v>
                </c:pt>
                <c:pt idx="165">
                  <c:v>17676</c:v>
                </c:pt>
                <c:pt idx="166">
                  <c:v>17505</c:v>
                </c:pt>
                <c:pt idx="167">
                  <c:v>18077</c:v>
                </c:pt>
                <c:pt idx="168">
                  <c:v>18053</c:v>
                </c:pt>
                <c:pt idx="169">
                  <c:v>17697</c:v>
                </c:pt>
                <c:pt idx="170">
                  <c:v>18174</c:v>
                </c:pt>
                <c:pt idx="171">
                  <c:v>17789</c:v>
                </c:pt>
                <c:pt idx="172">
                  <c:v>18037</c:v>
                </c:pt>
                <c:pt idx="173">
                  <c:v>17970</c:v>
                </c:pt>
                <c:pt idx="174">
                  <c:v>17980</c:v>
                </c:pt>
                <c:pt idx="175">
                  <c:v>18059</c:v>
                </c:pt>
                <c:pt idx="176">
                  <c:v>17964</c:v>
                </c:pt>
                <c:pt idx="177">
                  <c:v>17964</c:v>
                </c:pt>
                <c:pt idx="178">
                  <c:v>18256</c:v>
                </c:pt>
                <c:pt idx="179">
                  <c:v>18120</c:v>
                </c:pt>
                <c:pt idx="180">
                  <c:v>18065</c:v>
                </c:pt>
                <c:pt idx="181">
                  <c:v>17834</c:v>
                </c:pt>
                <c:pt idx="182">
                  <c:v>17937</c:v>
                </c:pt>
                <c:pt idx="183">
                  <c:v>17865</c:v>
                </c:pt>
                <c:pt idx="184">
                  <c:v>18200</c:v>
                </c:pt>
                <c:pt idx="185">
                  <c:v>18278</c:v>
                </c:pt>
                <c:pt idx="186">
                  <c:v>18129</c:v>
                </c:pt>
                <c:pt idx="187">
                  <c:v>18121</c:v>
                </c:pt>
                <c:pt idx="188">
                  <c:v>17119</c:v>
                </c:pt>
                <c:pt idx="189">
                  <c:v>16929</c:v>
                </c:pt>
                <c:pt idx="190">
                  <c:v>16765</c:v>
                </c:pt>
                <c:pt idx="191">
                  <c:v>16427</c:v>
                </c:pt>
                <c:pt idx="192">
                  <c:v>16774</c:v>
                </c:pt>
                <c:pt idx="193">
                  <c:v>16996</c:v>
                </c:pt>
                <c:pt idx="194">
                  <c:v>16043</c:v>
                </c:pt>
                <c:pt idx="195">
                  <c:v>16527</c:v>
                </c:pt>
                <c:pt idx="196">
                  <c:v>16632</c:v>
                </c:pt>
                <c:pt idx="197">
                  <c:v>16382</c:v>
                </c:pt>
                <c:pt idx="198">
                  <c:v>16617</c:v>
                </c:pt>
                <c:pt idx="199">
                  <c:v>16863</c:v>
                </c:pt>
                <c:pt idx="200">
                  <c:v>16729</c:v>
                </c:pt>
                <c:pt idx="201">
                  <c:v>16899</c:v>
                </c:pt>
                <c:pt idx="202">
                  <c:v>16662</c:v>
                </c:pt>
                <c:pt idx="203">
                  <c:v>16615</c:v>
                </c:pt>
                <c:pt idx="204">
                  <c:v>16917</c:v>
                </c:pt>
                <c:pt idx="205">
                  <c:v>16956</c:v>
                </c:pt>
                <c:pt idx="206">
                  <c:v>17446</c:v>
                </c:pt>
                <c:pt idx="207">
                  <c:v>17286</c:v>
                </c:pt>
                <c:pt idx="208">
                  <c:v>17229</c:v>
                </c:pt>
                <c:pt idx="209">
                  <c:v>17070</c:v>
                </c:pt>
                <c:pt idx="210">
                  <c:v>17154</c:v>
                </c:pt>
                <c:pt idx="211">
                  <c:v>17218</c:v>
                </c:pt>
                <c:pt idx="212">
                  <c:v>17289</c:v>
                </c:pt>
                <c:pt idx="213">
                  <c:v>17599</c:v>
                </c:pt>
                <c:pt idx="214">
                  <c:v>17987</c:v>
                </c:pt>
                <c:pt idx="215">
                  <c:v>17760</c:v>
                </c:pt>
                <c:pt idx="216">
                  <c:v>17928</c:v>
                </c:pt>
                <c:pt idx="217">
                  <c:v>18147</c:v>
                </c:pt>
                <c:pt idx="218">
                  <c:v>18203</c:v>
                </c:pt>
                <c:pt idx="219">
                  <c:v>18533</c:v>
                </c:pt>
                <c:pt idx="220">
                  <c:v>18372</c:v>
                </c:pt>
                <c:pt idx="221">
                  <c:v>18735</c:v>
                </c:pt>
                <c:pt idx="222">
                  <c:v>18564</c:v>
                </c:pt>
                <c:pt idx="223">
                  <c:v>18448</c:v>
                </c:pt>
                <c:pt idx="224">
                  <c:v>19039</c:v>
                </c:pt>
                <c:pt idx="225">
                  <c:v>18697</c:v>
                </c:pt>
                <c:pt idx="226">
                  <c:v>18832</c:v>
                </c:pt>
                <c:pt idx="227">
                  <c:v>19041</c:v>
                </c:pt>
                <c:pt idx="228">
                  <c:v>19119</c:v>
                </c:pt>
                <c:pt idx="229">
                  <c:v>19817</c:v>
                </c:pt>
                <c:pt idx="230">
                  <c:v>19593</c:v>
                </c:pt>
                <c:pt idx="231">
                  <c:v>19109</c:v>
                </c:pt>
                <c:pt idx="232">
                  <c:v>19160</c:v>
                </c:pt>
                <c:pt idx="233">
                  <c:v>19432</c:v>
                </c:pt>
                <c:pt idx="234">
                  <c:v>19238</c:v>
                </c:pt>
                <c:pt idx="235">
                  <c:v>19493</c:v>
                </c:pt>
                <c:pt idx="236">
                  <c:v>19636</c:v>
                </c:pt>
                <c:pt idx="237">
                  <c:v>19427</c:v>
                </c:pt>
                <c:pt idx="238">
                  <c:v>19498</c:v>
                </c:pt>
                <c:pt idx="239">
                  <c:v>19707</c:v>
                </c:pt>
                <c:pt idx="240">
                  <c:v>19971</c:v>
                </c:pt>
                <c:pt idx="241">
                  <c:v>19843</c:v>
                </c:pt>
                <c:pt idx="242">
                  <c:v>19878</c:v>
                </c:pt>
                <c:pt idx="243">
                  <c:v>19979</c:v>
                </c:pt>
                <c:pt idx="244">
                  <c:v>19932</c:v>
                </c:pt>
                <c:pt idx="245">
                  <c:v>19890</c:v>
                </c:pt>
                <c:pt idx="246">
                  <c:v>20084</c:v>
                </c:pt>
                <c:pt idx="247">
                  <c:v>19857</c:v>
                </c:pt>
                <c:pt idx="248">
                  <c:v>19833</c:v>
                </c:pt>
                <c:pt idx="249">
                  <c:v>20250</c:v>
                </c:pt>
                <c:pt idx="250">
                  <c:v>19813</c:v>
                </c:pt>
                <c:pt idx="251">
                  <c:v>20016</c:v>
                </c:pt>
                <c:pt idx="252">
                  <c:v>20093</c:v>
                </c:pt>
                <c:pt idx="253">
                  <c:v>20044</c:v>
                </c:pt>
                <c:pt idx="254">
                  <c:v>20152</c:v>
                </c:pt>
                <c:pt idx="255">
                  <c:v>20650</c:v>
                </c:pt>
                <c:pt idx="256">
                  <c:v>20270</c:v>
                </c:pt>
                <c:pt idx="257">
                  <c:v>20308</c:v>
                </c:pt>
                <c:pt idx="258">
                  <c:v>20380</c:v>
                </c:pt>
                <c:pt idx="259">
                  <c:v>20544</c:v>
                </c:pt>
                <c:pt idx="260">
                  <c:v>20279</c:v>
                </c:pt>
                <c:pt idx="261">
                  <c:v>20629</c:v>
                </c:pt>
                <c:pt idx="262">
                  <c:v>20827</c:v>
                </c:pt>
                <c:pt idx="263">
                  <c:v>20722</c:v>
                </c:pt>
                <c:pt idx="264">
                  <c:v>20607</c:v>
                </c:pt>
                <c:pt idx="265">
                  <c:v>20769</c:v>
                </c:pt>
                <c:pt idx="266">
                  <c:v>20812</c:v>
                </c:pt>
                <c:pt idx="267">
                  <c:v>20917</c:v>
                </c:pt>
                <c:pt idx="268">
                  <c:v>21080</c:v>
                </c:pt>
                <c:pt idx="269">
                  <c:v>20809</c:v>
                </c:pt>
                <c:pt idx="270">
                  <c:v>21033</c:v>
                </c:pt>
                <c:pt idx="271">
                  <c:v>21077</c:v>
                </c:pt>
                <c:pt idx="272">
                  <c:v>20877</c:v>
                </c:pt>
                <c:pt idx="273">
                  <c:v>20749</c:v>
                </c:pt>
                <c:pt idx="274">
                  <c:v>20779</c:v>
                </c:pt>
                <c:pt idx="275">
                  <c:v>20918</c:v>
                </c:pt>
                <c:pt idx="276">
                  <c:v>20830</c:v>
                </c:pt>
                <c:pt idx="277">
                  <c:v>21387</c:v>
                </c:pt>
                <c:pt idx="278">
                  <c:v>20918</c:v>
                </c:pt>
                <c:pt idx="279">
                  <c:v>20855</c:v>
                </c:pt>
                <c:pt idx="280">
                  <c:v>20965</c:v>
                </c:pt>
                <c:pt idx="281">
                  <c:v>21099</c:v>
                </c:pt>
                <c:pt idx="282">
                  <c:v>20903</c:v>
                </c:pt>
                <c:pt idx="283">
                  <c:v>21215</c:v>
                </c:pt>
                <c:pt idx="284">
                  <c:v>21347</c:v>
                </c:pt>
                <c:pt idx="285">
                  <c:v>21165</c:v>
                </c:pt>
                <c:pt idx="286">
                  <c:v>20927</c:v>
                </c:pt>
                <c:pt idx="287">
                  <c:v>21374</c:v>
                </c:pt>
                <c:pt idx="288">
                  <c:v>21488</c:v>
                </c:pt>
                <c:pt idx="289">
                  <c:v>21101</c:v>
                </c:pt>
                <c:pt idx="290">
                  <c:v>21246</c:v>
                </c:pt>
                <c:pt idx="291">
                  <c:v>21292</c:v>
                </c:pt>
                <c:pt idx="292">
                  <c:v>21057</c:v>
                </c:pt>
                <c:pt idx="293">
                  <c:v>21201</c:v>
                </c:pt>
                <c:pt idx="294">
                  <c:v>21073</c:v>
                </c:pt>
                <c:pt idx="295">
                  <c:v>21186</c:v>
                </c:pt>
                <c:pt idx="296">
                  <c:v>21294</c:v>
                </c:pt>
                <c:pt idx="297">
                  <c:v>21197</c:v>
                </c:pt>
                <c:pt idx="298">
                  <c:v>21447</c:v>
                </c:pt>
                <c:pt idx="299">
                  <c:v>21213</c:v>
                </c:pt>
                <c:pt idx="300">
                  <c:v>21245</c:v>
                </c:pt>
                <c:pt idx="301">
                  <c:v>21771</c:v>
                </c:pt>
                <c:pt idx="302">
                  <c:v>21144</c:v>
                </c:pt>
                <c:pt idx="303">
                  <c:v>21458</c:v>
                </c:pt>
                <c:pt idx="304">
                  <c:v>22172</c:v>
                </c:pt>
                <c:pt idx="305">
                  <c:v>21628</c:v>
                </c:pt>
                <c:pt idx="306">
                  <c:v>21947</c:v>
                </c:pt>
                <c:pt idx="307">
                  <c:v>21516</c:v>
                </c:pt>
                <c:pt idx="308">
                  <c:v>21405</c:v>
                </c:pt>
                <c:pt idx="309">
                  <c:v>21841</c:v>
                </c:pt>
                <c:pt idx="310">
                  <c:v>21895</c:v>
                </c:pt>
                <c:pt idx="311">
                  <c:v>21565</c:v>
                </c:pt>
                <c:pt idx="312">
                  <c:v>21463</c:v>
                </c:pt>
                <c:pt idx="313">
                  <c:v>21504</c:v>
                </c:pt>
                <c:pt idx="314">
                  <c:v>21833</c:v>
                </c:pt>
                <c:pt idx="315">
                  <c:v>21771</c:v>
                </c:pt>
                <c:pt idx="316">
                  <c:v>21580</c:v>
                </c:pt>
                <c:pt idx="317">
                  <c:v>21582</c:v>
                </c:pt>
                <c:pt idx="318">
                  <c:v>21862</c:v>
                </c:pt>
                <c:pt idx="319">
                  <c:v>21882</c:v>
                </c:pt>
                <c:pt idx="320">
                  <c:v>21645</c:v>
                </c:pt>
                <c:pt idx="321">
                  <c:v>21693</c:v>
                </c:pt>
                <c:pt idx="322">
                  <c:v>21674</c:v>
                </c:pt>
                <c:pt idx="323">
                  <c:v>22475</c:v>
                </c:pt>
                <c:pt idx="324">
                  <c:v>22198</c:v>
                </c:pt>
                <c:pt idx="325">
                  <c:v>22039</c:v>
                </c:pt>
                <c:pt idx="326">
                  <c:v>11074</c:v>
                </c:pt>
                <c:pt idx="327">
                  <c:v>2733</c:v>
                </c:pt>
                <c:pt idx="328">
                  <c:v>8051</c:v>
                </c:pt>
                <c:pt idx="329">
                  <c:v>16725</c:v>
                </c:pt>
                <c:pt idx="330">
                  <c:v>17379</c:v>
                </c:pt>
                <c:pt idx="331">
                  <c:v>17692</c:v>
                </c:pt>
                <c:pt idx="332">
                  <c:v>20047</c:v>
                </c:pt>
                <c:pt idx="333">
                  <c:v>19565</c:v>
                </c:pt>
                <c:pt idx="334">
                  <c:v>18596</c:v>
                </c:pt>
                <c:pt idx="335">
                  <c:v>19382</c:v>
                </c:pt>
                <c:pt idx="336">
                  <c:v>20099</c:v>
                </c:pt>
                <c:pt idx="337">
                  <c:v>19154</c:v>
                </c:pt>
                <c:pt idx="338">
                  <c:v>23506</c:v>
                </c:pt>
                <c:pt idx="339">
                  <c:v>23453</c:v>
                </c:pt>
                <c:pt idx="340">
                  <c:v>24044</c:v>
                </c:pt>
                <c:pt idx="341">
                  <c:v>24979</c:v>
                </c:pt>
                <c:pt idx="342">
                  <c:v>24315</c:v>
                </c:pt>
                <c:pt idx="343">
                  <c:v>23905</c:v>
                </c:pt>
                <c:pt idx="344">
                  <c:v>24228</c:v>
                </c:pt>
                <c:pt idx="345">
                  <c:v>24412</c:v>
                </c:pt>
                <c:pt idx="346">
                  <c:v>25012</c:v>
                </c:pt>
                <c:pt idx="347">
                  <c:v>23938</c:v>
                </c:pt>
                <c:pt idx="348">
                  <c:v>23163</c:v>
                </c:pt>
                <c:pt idx="349">
                  <c:v>23910</c:v>
                </c:pt>
                <c:pt idx="350">
                  <c:v>25056</c:v>
                </c:pt>
                <c:pt idx="351">
                  <c:v>25103</c:v>
                </c:pt>
                <c:pt idx="352">
                  <c:v>24530</c:v>
                </c:pt>
                <c:pt idx="353">
                  <c:v>24674</c:v>
                </c:pt>
                <c:pt idx="354">
                  <c:v>24136</c:v>
                </c:pt>
                <c:pt idx="355">
                  <c:v>24499</c:v>
                </c:pt>
                <c:pt idx="356">
                  <c:v>24693</c:v>
                </c:pt>
                <c:pt idx="357">
                  <c:v>24713</c:v>
                </c:pt>
                <c:pt idx="358">
                  <c:v>24512</c:v>
                </c:pt>
                <c:pt idx="359">
                  <c:v>24019</c:v>
                </c:pt>
                <c:pt idx="360">
                  <c:v>24950</c:v>
                </c:pt>
                <c:pt idx="361">
                  <c:v>24660</c:v>
                </c:pt>
                <c:pt idx="362">
                  <c:v>24410</c:v>
                </c:pt>
                <c:pt idx="363">
                  <c:v>24368</c:v>
                </c:pt>
                <c:pt idx="364">
                  <c:v>24290</c:v>
                </c:pt>
                <c:pt idx="365">
                  <c:v>24402</c:v>
                </c:pt>
                <c:pt idx="366">
                  <c:v>24718</c:v>
                </c:pt>
                <c:pt idx="367">
                  <c:v>25104</c:v>
                </c:pt>
                <c:pt idx="368">
                  <c:v>24811</c:v>
                </c:pt>
                <c:pt idx="369">
                  <c:v>24683</c:v>
                </c:pt>
                <c:pt idx="370">
                  <c:v>24838</c:v>
                </c:pt>
                <c:pt idx="371">
                  <c:v>25141</c:v>
                </c:pt>
                <c:pt idx="372">
                  <c:v>24838</c:v>
                </c:pt>
                <c:pt idx="373">
                  <c:v>25122</c:v>
                </c:pt>
                <c:pt idx="374">
                  <c:v>24241</c:v>
                </c:pt>
                <c:pt idx="375">
                  <c:v>24923</c:v>
                </c:pt>
                <c:pt idx="376">
                  <c:v>25212</c:v>
                </c:pt>
                <c:pt idx="377">
                  <c:v>25247</c:v>
                </c:pt>
                <c:pt idx="378">
                  <c:v>25279</c:v>
                </c:pt>
                <c:pt idx="379">
                  <c:v>25106</c:v>
                </c:pt>
                <c:pt idx="380">
                  <c:v>25392</c:v>
                </c:pt>
                <c:pt idx="381">
                  <c:v>25594</c:v>
                </c:pt>
                <c:pt idx="382">
                  <c:v>25553</c:v>
                </c:pt>
                <c:pt idx="383">
                  <c:v>25836</c:v>
                </c:pt>
              </c:numCache>
            </c:numRef>
          </c:val>
          <c:smooth val="0"/>
          <c:extLst>
            <c:ext xmlns:c16="http://schemas.microsoft.com/office/drawing/2014/chart" uri="{C3380CC4-5D6E-409C-BE32-E72D297353CC}">
              <c16:uniqueId val="{00000000-FE92-4FEC-AC42-79628C09106E}"/>
            </c:ext>
          </c:extLst>
        </c:ser>
        <c:ser>
          <c:idx val="1"/>
          <c:order val="1"/>
          <c:tx>
            <c:strRef>
              <c:f>Clothing_Forecast_Output!$D$1</c:f>
              <c:strCache>
                <c:ptCount val="1"/>
                <c:pt idx="0">
                  <c:v>Forecast(clothing_and_accessories_sales)</c:v>
                </c:pt>
              </c:strCache>
            </c:strRef>
          </c:tx>
          <c:spPr>
            <a:ln w="25400" cap="rnd">
              <a:solidFill>
                <a:schemeClr val="accent2"/>
              </a:solidFill>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Clothing_Forecast_Output!$D$2:$D$409</c:f>
              <c:numCache>
                <c:formatCode>General</c:formatCode>
                <c:ptCount val="408"/>
                <c:pt idx="383">
                  <c:v>25836</c:v>
                </c:pt>
                <c:pt idx="384">
                  <c:v>26022.699057267062</c:v>
                </c:pt>
                <c:pt idx="385">
                  <c:v>26174.236704807168</c:v>
                </c:pt>
                <c:pt idx="386">
                  <c:v>25471.962141913347</c:v>
                </c:pt>
                <c:pt idx="387">
                  <c:v>25970.496439405306</c:v>
                </c:pt>
                <c:pt idx="388">
                  <c:v>25819.629364724384</c:v>
                </c:pt>
                <c:pt idx="389">
                  <c:v>25663.850445235337</c:v>
                </c:pt>
                <c:pt idx="390">
                  <c:v>25830.97184339643</c:v>
                </c:pt>
                <c:pt idx="391">
                  <c:v>26111.360242167306</c:v>
                </c:pt>
                <c:pt idx="392">
                  <c:v>25580.595037874449</c:v>
                </c:pt>
                <c:pt idx="393">
                  <c:v>25958.594301257675</c:v>
                </c:pt>
                <c:pt idx="394">
                  <c:v>25857.836724391072</c:v>
                </c:pt>
                <c:pt idx="395">
                  <c:v>25910.495866622106</c:v>
                </c:pt>
                <c:pt idx="396">
                  <c:v>26061.317522963822</c:v>
                </c:pt>
                <c:pt idx="397">
                  <c:v>26183.929521837988</c:v>
                </c:pt>
                <c:pt idx="398">
                  <c:v>26474.908388991393</c:v>
                </c:pt>
                <c:pt idx="399">
                  <c:v>26299.387740973641</c:v>
                </c:pt>
                <c:pt idx="400">
                  <c:v>26255.044415623455</c:v>
                </c:pt>
                <c:pt idx="401">
                  <c:v>26196.813114819073</c:v>
                </c:pt>
                <c:pt idx="402">
                  <c:v>26188.757990369402</c:v>
                </c:pt>
                <c:pt idx="403">
                  <c:v>26303.472064610381</c:v>
                </c:pt>
                <c:pt idx="404">
                  <c:v>26184.923219844644</c:v>
                </c:pt>
                <c:pt idx="405">
                  <c:v>26558.83487862565</c:v>
                </c:pt>
                <c:pt idx="406">
                  <c:v>26730.994124628538</c:v>
                </c:pt>
                <c:pt idx="407">
                  <c:v>26696.047837726528</c:v>
                </c:pt>
              </c:numCache>
            </c:numRef>
          </c:val>
          <c:smooth val="0"/>
          <c:extLst>
            <c:ext xmlns:c16="http://schemas.microsoft.com/office/drawing/2014/chart" uri="{C3380CC4-5D6E-409C-BE32-E72D297353CC}">
              <c16:uniqueId val="{00000001-FE92-4FEC-AC42-79628C09106E}"/>
            </c:ext>
          </c:extLst>
        </c:ser>
        <c:ser>
          <c:idx val="2"/>
          <c:order val="2"/>
          <c:tx>
            <c:strRef>
              <c:f>Clothing_Forecast_Output!$E$1</c:f>
              <c:strCache>
                <c:ptCount val="1"/>
                <c:pt idx="0">
                  <c:v>Lower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Clothing_Forecast_Output!$E$2:$E$409</c:f>
              <c:numCache>
                <c:formatCode>General</c:formatCode>
                <c:ptCount val="408"/>
                <c:pt idx="383" formatCode="0.00">
                  <c:v>25836</c:v>
                </c:pt>
                <c:pt idx="384" formatCode="0.00">
                  <c:v>23983.977864572262</c:v>
                </c:pt>
                <c:pt idx="385" formatCode="0.00">
                  <c:v>23292.490777202369</c:v>
                </c:pt>
                <c:pt idx="386" formatCode="0.00">
                  <c:v>21941.970117445053</c:v>
                </c:pt>
                <c:pt idx="387" formatCode="0.00">
                  <c:v>21893.053034655233</c:v>
                </c:pt>
                <c:pt idx="388" formatCode="0.00">
                  <c:v>21259.084333434228</c:v>
                </c:pt>
                <c:pt idx="389" formatCode="0.00">
                  <c:v>20665.857768566588</c:v>
                </c:pt>
                <c:pt idx="390" formatCode="0.00">
                  <c:v>20430.080021434496</c:v>
                </c:pt>
                <c:pt idx="391" formatCode="0.00">
                  <c:v>20334.883433186231</c:v>
                </c:pt>
                <c:pt idx="392" formatCode="0.00">
                  <c:v>19450.823862268848</c:v>
                </c:pt>
                <c:pt idx="393" formatCode="0.00">
                  <c:v>19494.163018687585</c:v>
                </c:pt>
                <c:pt idx="394" formatCode="0.00">
                  <c:v>19074.620373512909</c:v>
                </c:pt>
                <c:pt idx="395" formatCode="0.00">
                  <c:v>18822.226702340617</c:v>
                </c:pt>
                <c:pt idx="396" formatCode="0.00">
                  <c:v>18680.024467726977</c:v>
                </c:pt>
                <c:pt idx="397" formatCode="0.00">
                  <c:v>18520.261037258242</c:v>
                </c:pt>
                <c:pt idx="398" formatCode="0.00">
                  <c:v>18538.37574048352</c:v>
                </c:pt>
                <c:pt idx="399" formatCode="0.00">
                  <c:v>18098.552234884788</c:v>
                </c:pt>
                <c:pt idx="400" formatCode="0.00">
                  <c:v>17797.664176708</c:v>
                </c:pt>
                <c:pt idx="401" formatCode="0.00">
                  <c:v>17489.959991180796</c:v>
                </c:pt>
                <c:pt idx="402" formatCode="0.00">
                  <c:v>17238.911972491107</c:v>
                </c:pt>
                <c:pt idx="403" formatCode="0.00">
                  <c:v>17116.598488701507</c:v>
                </c:pt>
                <c:pt idx="404" formatCode="0.00">
                  <c:v>16766.536590629425</c:v>
                </c:pt>
                <c:pt idx="405" formatCode="0.00">
                  <c:v>16914.052151708354</c:v>
                </c:pt>
                <c:pt idx="406" formatCode="0.00">
                  <c:v>16864.579584954692</c:v>
                </c:pt>
                <c:pt idx="407" formatCode="0.00">
                  <c:v>16612.451204189267</c:v>
                </c:pt>
              </c:numCache>
            </c:numRef>
          </c:val>
          <c:smooth val="0"/>
          <c:extLst>
            <c:ext xmlns:c16="http://schemas.microsoft.com/office/drawing/2014/chart" uri="{C3380CC4-5D6E-409C-BE32-E72D297353CC}">
              <c16:uniqueId val="{00000002-FE92-4FEC-AC42-79628C09106E}"/>
            </c:ext>
          </c:extLst>
        </c:ser>
        <c:ser>
          <c:idx val="3"/>
          <c:order val="3"/>
          <c:tx>
            <c:strRef>
              <c:f>Clothing_Forecast_Output!$F$1</c:f>
              <c:strCache>
                <c:ptCount val="1"/>
                <c:pt idx="0">
                  <c:v>Upper Confidence Bound</c:v>
                </c:pt>
              </c:strCache>
            </c:strRef>
          </c:tx>
          <c:spPr>
            <a:ln w="12700" cap="rnd">
              <a:solidFill>
                <a:srgbClr val="E97132"/>
              </a:solidFill>
              <a:prstDash val="solid"/>
              <a:round/>
            </a:ln>
            <a:effectLst/>
          </c:spPr>
          <c:marker>
            <c:symbol val="none"/>
          </c:marker>
          <c:cat>
            <c:strRef>
              <c:f>Clothing_Forecast_Output!$A$2:$A$409</c:f>
              <c:strCache>
                <c:ptCount val="408"/>
                <c:pt idx="0">
                  <c:v>01-1993</c:v>
                </c:pt>
                <c:pt idx="1">
                  <c:v>02-1993</c:v>
                </c:pt>
                <c:pt idx="2">
                  <c:v>03-1993</c:v>
                </c:pt>
                <c:pt idx="3">
                  <c:v>04-1993</c:v>
                </c:pt>
                <c:pt idx="4">
                  <c:v>05-1993</c:v>
                </c:pt>
                <c:pt idx="5">
                  <c:v>06-1993</c:v>
                </c:pt>
                <c:pt idx="6">
                  <c:v>07-1993</c:v>
                </c:pt>
                <c:pt idx="7">
                  <c:v>08-1993</c:v>
                </c:pt>
                <c:pt idx="8">
                  <c:v>09-1993</c:v>
                </c:pt>
                <c:pt idx="9">
                  <c:v>10-1993</c:v>
                </c:pt>
                <c:pt idx="10">
                  <c:v>11-1993</c:v>
                </c:pt>
                <c:pt idx="11">
                  <c:v>12-1993</c:v>
                </c:pt>
                <c:pt idx="12">
                  <c:v>01-1994</c:v>
                </c:pt>
                <c:pt idx="13">
                  <c:v>02-1994</c:v>
                </c:pt>
                <c:pt idx="14">
                  <c:v>03-1994</c:v>
                </c:pt>
                <c:pt idx="15">
                  <c:v>04-1994</c:v>
                </c:pt>
                <c:pt idx="16">
                  <c:v>05-1994</c:v>
                </c:pt>
                <c:pt idx="17">
                  <c:v>06-1994</c:v>
                </c:pt>
                <c:pt idx="18">
                  <c:v>07-1994</c:v>
                </c:pt>
                <c:pt idx="19">
                  <c:v>08-1994</c:v>
                </c:pt>
                <c:pt idx="20">
                  <c:v>09-1994</c:v>
                </c:pt>
                <c:pt idx="21">
                  <c:v>10-1994</c:v>
                </c:pt>
                <c:pt idx="22">
                  <c:v>11-1994</c:v>
                </c:pt>
                <c:pt idx="23">
                  <c:v>12-1994</c:v>
                </c:pt>
                <c:pt idx="24">
                  <c:v>01-1995</c:v>
                </c:pt>
                <c:pt idx="25">
                  <c:v>02-1995</c:v>
                </c:pt>
                <c:pt idx="26">
                  <c:v>03-1995</c:v>
                </c:pt>
                <c:pt idx="27">
                  <c:v>04-1995</c:v>
                </c:pt>
                <c:pt idx="28">
                  <c:v>05-1995</c:v>
                </c:pt>
                <c:pt idx="29">
                  <c:v>06-1995</c:v>
                </c:pt>
                <c:pt idx="30">
                  <c:v>07-1995</c:v>
                </c:pt>
                <c:pt idx="31">
                  <c:v>08-1995</c:v>
                </c:pt>
                <c:pt idx="32">
                  <c:v>09-1995</c:v>
                </c:pt>
                <c:pt idx="33">
                  <c:v>10-1995</c:v>
                </c:pt>
                <c:pt idx="34">
                  <c:v>11-1995</c:v>
                </c:pt>
                <c:pt idx="35">
                  <c:v>12-1995</c:v>
                </c:pt>
                <c:pt idx="36">
                  <c:v>01-1996</c:v>
                </c:pt>
                <c:pt idx="37">
                  <c:v>02-1996</c:v>
                </c:pt>
                <c:pt idx="38">
                  <c:v>03-1996</c:v>
                </c:pt>
                <c:pt idx="39">
                  <c:v>04-1996</c:v>
                </c:pt>
                <c:pt idx="40">
                  <c:v>05-1996</c:v>
                </c:pt>
                <c:pt idx="41">
                  <c:v>06-1996</c:v>
                </c:pt>
                <c:pt idx="42">
                  <c:v>07-1996</c:v>
                </c:pt>
                <c:pt idx="43">
                  <c:v>08-1996</c:v>
                </c:pt>
                <c:pt idx="44">
                  <c:v>09-1996</c:v>
                </c:pt>
                <c:pt idx="45">
                  <c:v>10-1996</c:v>
                </c:pt>
                <c:pt idx="46">
                  <c:v>11-1996</c:v>
                </c:pt>
                <c:pt idx="47">
                  <c:v>12-1996</c:v>
                </c:pt>
                <c:pt idx="48">
                  <c:v>01-1997</c:v>
                </c:pt>
                <c:pt idx="49">
                  <c:v>02-1997</c:v>
                </c:pt>
                <c:pt idx="50">
                  <c:v>03-1997</c:v>
                </c:pt>
                <c:pt idx="51">
                  <c:v>04-1997</c:v>
                </c:pt>
                <c:pt idx="52">
                  <c:v>05-1997</c:v>
                </c:pt>
                <c:pt idx="53">
                  <c:v>06-1997</c:v>
                </c:pt>
                <c:pt idx="54">
                  <c:v>07-1997</c:v>
                </c:pt>
                <c:pt idx="55">
                  <c:v>08-1997</c:v>
                </c:pt>
                <c:pt idx="56">
                  <c:v>09-1997</c:v>
                </c:pt>
                <c:pt idx="57">
                  <c:v>10-1997</c:v>
                </c:pt>
                <c:pt idx="58">
                  <c:v>11-1997</c:v>
                </c:pt>
                <c:pt idx="59">
                  <c:v>12-1997</c:v>
                </c:pt>
                <c:pt idx="60">
                  <c:v>01-1998</c:v>
                </c:pt>
                <c:pt idx="61">
                  <c:v>02-1998</c:v>
                </c:pt>
                <c:pt idx="62">
                  <c:v>03-1998</c:v>
                </c:pt>
                <c:pt idx="63">
                  <c:v>04-1998</c:v>
                </c:pt>
                <c:pt idx="64">
                  <c:v>05-1998</c:v>
                </c:pt>
                <c:pt idx="65">
                  <c:v>06-1998</c:v>
                </c:pt>
                <c:pt idx="66">
                  <c:v>07-1998</c:v>
                </c:pt>
                <c:pt idx="67">
                  <c:v>08-1998</c:v>
                </c:pt>
                <c:pt idx="68">
                  <c:v>09-1998</c:v>
                </c:pt>
                <c:pt idx="69">
                  <c:v>10-1998</c:v>
                </c:pt>
                <c:pt idx="70">
                  <c:v>11-1998</c:v>
                </c:pt>
                <c:pt idx="71">
                  <c:v>12-1998</c:v>
                </c:pt>
                <c:pt idx="72">
                  <c:v>01-1999</c:v>
                </c:pt>
                <c:pt idx="73">
                  <c:v>02-1999</c:v>
                </c:pt>
                <c:pt idx="74">
                  <c:v>03-1999</c:v>
                </c:pt>
                <c:pt idx="75">
                  <c:v>04-1999</c:v>
                </c:pt>
                <c:pt idx="76">
                  <c:v>05-1999</c:v>
                </c:pt>
                <c:pt idx="77">
                  <c:v>06-1999</c:v>
                </c:pt>
                <c:pt idx="78">
                  <c:v>07-1999</c:v>
                </c:pt>
                <c:pt idx="79">
                  <c:v>08-1999</c:v>
                </c:pt>
                <c:pt idx="80">
                  <c:v>09-1999</c:v>
                </c:pt>
                <c:pt idx="81">
                  <c:v>10-1999</c:v>
                </c:pt>
                <c:pt idx="82">
                  <c:v>11-1999</c:v>
                </c:pt>
                <c:pt idx="83">
                  <c:v>12-1999</c:v>
                </c:pt>
                <c:pt idx="84">
                  <c:v>01-2000</c:v>
                </c:pt>
                <c:pt idx="85">
                  <c:v>02-2000</c:v>
                </c:pt>
                <c:pt idx="86">
                  <c:v>03-2000</c:v>
                </c:pt>
                <c:pt idx="87">
                  <c:v>04-2000</c:v>
                </c:pt>
                <c:pt idx="88">
                  <c:v>05-2000</c:v>
                </c:pt>
                <c:pt idx="89">
                  <c:v>06-2000</c:v>
                </c:pt>
                <c:pt idx="90">
                  <c:v>07-2000</c:v>
                </c:pt>
                <c:pt idx="91">
                  <c:v>08-2000</c:v>
                </c:pt>
                <c:pt idx="92">
                  <c:v>09-2000</c:v>
                </c:pt>
                <c:pt idx="93">
                  <c:v>10-2000</c:v>
                </c:pt>
                <c:pt idx="94">
                  <c:v>11-2000</c:v>
                </c:pt>
                <c:pt idx="95">
                  <c:v>12-2000</c:v>
                </c:pt>
                <c:pt idx="96">
                  <c:v>01-2001</c:v>
                </c:pt>
                <c:pt idx="97">
                  <c:v>02-2001</c:v>
                </c:pt>
                <c:pt idx="98">
                  <c:v>03-2001</c:v>
                </c:pt>
                <c:pt idx="99">
                  <c:v>04-2001</c:v>
                </c:pt>
                <c:pt idx="100">
                  <c:v>05-2001</c:v>
                </c:pt>
                <c:pt idx="101">
                  <c:v>06-2001</c:v>
                </c:pt>
                <c:pt idx="102">
                  <c:v>07-2001</c:v>
                </c:pt>
                <c:pt idx="103">
                  <c:v>08-2001</c:v>
                </c:pt>
                <c:pt idx="104">
                  <c:v>09-2001</c:v>
                </c:pt>
                <c:pt idx="105">
                  <c:v>10-2001</c:v>
                </c:pt>
                <c:pt idx="106">
                  <c:v>11-2001</c:v>
                </c:pt>
                <c:pt idx="107">
                  <c:v>12-2001</c:v>
                </c:pt>
                <c:pt idx="108">
                  <c:v>01-2002</c:v>
                </c:pt>
                <c:pt idx="109">
                  <c:v>02-2002</c:v>
                </c:pt>
                <c:pt idx="110">
                  <c:v>03-2002</c:v>
                </c:pt>
                <c:pt idx="111">
                  <c:v>04-2002</c:v>
                </c:pt>
                <c:pt idx="112">
                  <c:v>05-2002</c:v>
                </c:pt>
                <c:pt idx="113">
                  <c:v>06-2002</c:v>
                </c:pt>
                <c:pt idx="114">
                  <c:v>07-2002</c:v>
                </c:pt>
                <c:pt idx="115">
                  <c:v>08-2002</c:v>
                </c:pt>
                <c:pt idx="116">
                  <c:v>09-2002</c:v>
                </c:pt>
                <c:pt idx="117">
                  <c:v>10-2002</c:v>
                </c:pt>
                <c:pt idx="118">
                  <c:v>11-2002</c:v>
                </c:pt>
                <c:pt idx="119">
                  <c:v>12-2002</c:v>
                </c:pt>
                <c:pt idx="120">
                  <c:v>01-2003</c:v>
                </c:pt>
                <c:pt idx="121">
                  <c:v>02-2003</c:v>
                </c:pt>
                <c:pt idx="122">
                  <c:v>03-2003</c:v>
                </c:pt>
                <c:pt idx="123">
                  <c:v>04-2003</c:v>
                </c:pt>
                <c:pt idx="124">
                  <c:v>05-2003</c:v>
                </c:pt>
                <c:pt idx="125">
                  <c:v>06-2003</c:v>
                </c:pt>
                <c:pt idx="126">
                  <c:v>07-2003</c:v>
                </c:pt>
                <c:pt idx="127">
                  <c:v>08-2003</c:v>
                </c:pt>
                <c:pt idx="128">
                  <c:v>09-2003</c:v>
                </c:pt>
                <c:pt idx="129">
                  <c:v>10-2003</c:v>
                </c:pt>
                <c:pt idx="130">
                  <c:v>11-2003</c:v>
                </c:pt>
                <c:pt idx="131">
                  <c:v>12-2003</c:v>
                </c:pt>
                <c:pt idx="132">
                  <c:v>01-2004</c:v>
                </c:pt>
                <c:pt idx="133">
                  <c:v>02-2004</c:v>
                </c:pt>
                <c:pt idx="134">
                  <c:v>03-2004</c:v>
                </c:pt>
                <c:pt idx="135">
                  <c:v>04-2004</c:v>
                </c:pt>
                <c:pt idx="136">
                  <c:v>05-2004</c:v>
                </c:pt>
                <c:pt idx="137">
                  <c:v>06-2004</c:v>
                </c:pt>
                <c:pt idx="138">
                  <c:v>07-2004</c:v>
                </c:pt>
                <c:pt idx="139">
                  <c:v>08-2004</c:v>
                </c:pt>
                <c:pt idx="140">
                  <c:v>09-2004</c:v>
                </c:pt>
                <c:pt idx="141">
                  <c:v>10-2004</c:v>
                </c:pt>
                <c:pt idx="142">
                  <c:v>11-2004</c:v>
                </c:pt>
                <c:pt idx="143">
                  <c:v>12-2004</c:v>
                </c:pt>
                <c:pt idx="144">
                  <c:v>01-2005</c:v>
                </c:pt>
                <c:pt idx="145">
                  <c:v>02-2005</c:v>
                </c:pt>
                <c:pt idx="146">
                  <c:v>03-2005</c:v>
                </c:pt>
                <c:pt idx="147">
                  <c:v>04-2005</c:v>
                </c:pt>
                <c:pt idx="148">
                  <c:v>05-2005</c:v>
                </c:pt>
                <c:pt idx="149">
                  <c:v>06-2005</c:v>
                </c:pt>
                <c:pt idx="150">
                  <c:v>07-2005</c:v>
                </c:pt>
                <c:pt idx="151">
                  <c:v>08-2005</c:v>
                </c:pt>
                <c:pt idx="152">
                  <c:v>09-2005</c:v>
                </c:pt>
                <c:pt idx="153">
                  <c:v>10-2005</c:v>
                </c:pt>
                <c:pt idx="154">
                  <c:v>11-2005</c:v>
                </c:pt>
                <c:pt idx="155">
                  <c:v>12-2005</c:v>
                </c:pt>
                <c:pt idx="156">
                  <c:v>01-2006</c:v>
                </c:pt>
                <c:pt idx="157">
                  <c:v>02-2006</c:v>
                </c:pt>
                <c:pt idx="158">
                  <c:v>03-2006</c:v>
                </c:pt>
                <c:pt idx="159">
                  <c:v>04-2006</c:v>
                </c:pt>
                <c:pt idx="160">
                  <c:v>05-2006</c:v>
                </c:pt>
                <c:pt idx="161">
                  <c:v>06-2006</c:v>
                </c:pt>
                <c:pt idx="162">
                  <c:v>07-2006</c:v>
                </c:pt>
                <c:pt idx="163">
                  <c:v>08-2006</c:v>
                </c:pt>
                <c:pt idx="164">
                  <c:v>09-2006</c:v>
                </c:pt>
                <c:pt idx="165">
                  <c:v>10-2006</c:v>
                </c:pt>
                <c:pt idx="166">
                  <c:v>11-2006</c:v>
                </c:pt>
                <c:pt idx="167">
                  <c:v>12-2006</c:v>
                </c:pt>
                <c:pt idx="168">
                  <c:v>01-2007</c:v>
                </c:pt>
                <c:pt idx="169">
                  <c:v>02-2007</c:v>
                </c:pt>
                <c:pt idx="170">
                  <c:v>03-2007</c:v>
                </c:pt>
                <c:pt idx="171">
                  <c:v>04-2007</c:v>
                </c:pt>
                <c:pt idx="172">
                  <c:v>05-2007</c:v>
                </c:pt>
                <c:pt idx="173">
                  <c:v>06-2007</c:v>
                </c:pt>
                <c:pt idx="174">
                  <c:v>07-2007</c:v>
                </c:pt>
                <c:pt idx="175">
                  <c:v>08-2007</c:v>
                </c:pt>
                <c:pt idx="176">
                  <c:v>09-2007</c:v>
                </c:pt>
                <c:pt idx="177">
                  <c:v>10-2007</c:v>
                </c:pt>
                <c:pt idx="178">
                  <c:v>11-2007</c:v>
                </c:pt>
                <c:pt idx="179">
                  <c:v>12-2007</c:v>
                </c:pt>
                <c:pt idx="180">
                  <c:v>01-2008</c:v>
                </c:pt>
                <c:pt idx="181">
                  <c:v>02-2008</c:v>
                </c:pt>
                <c:pt idx="182">
                  <c:v>03-2008</c:v>
                </c:pt>
                <c:pt idx="183">
                  <c:v>04-2008</c:v>
                </c:pt>
                <c:pt idx="184">
                  <c:v>05-2008</c:v>
                </c:pt>
                <c:pt idx="185">
                  <c:v>06-2008</c:v>
                </c:pt>
                <c:pt idx="186">
                  <c:v>07-2008</c:v>
                </c:pt>
                <c:pt idx="187">
                  <c:v>08-2008</c:v>
                </c:pt>
                <c:pt idx="188">
                  <c:v>09-2008</c:v>
                </c:pt>
                <c:pt idx="189">
                  <c:v>10-2008</c:v>
                </c:pt>
                <c:pt idx="190">
                  <c:v>11-2008</c:v>
                </c:pt>
                <c:pt idx="191">
                  <c:v>12-2008</c:v>
                </c:pt>
                <c:pt idx="192">
                  <c:v>01-2009</c:v>
                </c:pt>
                <c:pt idx="193">
                  <c:v>02-2009</c:v>
                </c:pt>
                <c:pt idx="194">
                  <c:v>03-2009</c:v>
                </c:pt>
                <c:pt idx="195">
                  <c:v>04-2009</c:v>
                </c:pt>
                <c:pt idx="196">
                  <c:v>05-2009</c:v>
                </c:pt>
                <c:pt idx="197">
                  <c:v>06-2009</c:v>
                </c:pt>
                <c:pt idx="198">
                  <c:v>07-2009</c:v>
                </c:pt>
                <c:pt idx="199">
                  <c:v>08-2009</c:v>
                </c:pt>
                <c:pt idx="200">
                  <c:v>09-2009</c:v>
                </c:pt>
                <c:pt idx="201">
                  <c:v>10-2009</c:v>
                </c:pt>
                <c:pt idx="202">
                  <c:v>11-2009</c:v>
                </c:pt>
                <c:pt idx="203">
                  <c:v>12-2009</c:v>
                </c:pt>
                <c:pt idx="204">
                  <c:v>01-2010</c:v>
                </c:pt>
                <c:pt idx="205">
                  <c:v>02-2010</c:v>
                </c:pt>
                <c:pt idx="206">
                  <c:v>03-2010</c:v>
                </c:pt>
                <c:pt idx="207">
                  <c:v>04-2010</c:v>
                </c:pt>
                <c:pt idx="208">
                  <c:v>05-2010</c:v>
                </c:pt>
                <c:pt idx="209">
                  <c:v>06-2010</c:v>
                </c:pt>
                <c:pt idx="210">
                  <c:v>07-2010</c:v>
                </c:pt>
                <c:pt idx="211">
                  <c:v>08-2010</c:v>
                </c:pt>
                <c:pt idx="212">
                  <c:v>09-2010</c:v>
                </c:pt>
                <c:pt idx="213">
                  <c:v>10-2010</c:v>
                </c:pt>
                <c:pt idx="214">
                  <c:v>11-2010</c:v>
                </c:pt>
                <c:pt idx="215">
                  <c:v>12-2010</c:v>
                </c:pt>
                <c:pt idx="216">
                  <c:v>01-2011</c:v>
                </c:pt>
                <c:pt idx="217">
                  <c:v>02-2011</c:v>
                </c:pt>
                <c:pt idx="218">
                  <c:v>03-2011</c:v>
                </c:pt>
                <c:pt idx="219">
                  <c:v>04-2011</c:v>
                </c:pt>
                <c:pt idx="220">
                  <c:v>05-2011</c:v>
                </c:pt>
                <c:pt idx="221">
                  <c:v>06-2011</c:v>
                </c:pt>
                <c:pt idx="222">
                  <c:v>07-2011</c:v>
                </c:pt>
                <c:pt idx="223">
                  <c:v>08-2011</c:v>
                </c:pt>
                <c:pt idx="224">
                  <c:v>09-2011</c:v>
                </c:pt>
                <c:pt idx="225">
                  <c:v>10-2011</c:v>
                </c:pt>
                <c:pt idx="226">
                  <c:v>11-2011</c:v>
                </c:pt>
                <c:pt idx="227">
                  <c:v>12-2011</c:v>
                </c:pt>
                <c:pt idx="228">
                  <c:v>01-2012</c:v>
                </c:pt>
                <c:pt idx="229">
                  <c:v>02-2012</c:v>
                </c:pt>
                <c:pt idx="230">
                  <c:v>03-2012</c:v>
                </c:pt>
                <c:pt idx="231">
                  <c:v>04-2012</c:v>
                </c:pt>
                <c:pt idx="232">
                  <c:v>05-2012</c:v>
                </c:pt>
                <c:pt idx="233">
                  <c:v>06-2012</c:v>
                </c:pt>
                <c:pt idx="234">
                  <c:v>07-2012</c:v>
                </c:pt>
                <c:pt idx="235">
                  <c:v>08-2012</c:v>
                </c:pt>
                <c:pt idx="236">
                  <c:v>09-2012</c:v>
                </c:pt>
                <c:pt idx="237">
                  <c:v>10-2012</c:v>
                </c:pt>
                <c:pt idx="238">
                  <c:v>11-2012</c:v>
                </c:pt>
                <c:pt idx="239">
                  <c:v>12-2012</c:v>
                </c:pt>
                <c:pt idx="240">
                  <c:v>01-2013</c:v>
                </c:pt>
                <c:pt idx="241">
                  <c:v>02-2013</c:v>
                </c:pt>
                <c:pt idx="242">
                  <c:v>03-2013</c:v>
                </c:pt>
                <c:pt idx="243">
                  <c:v>04-2013</c:v>
                </c:pt>
                <c:pt idx="244">
                  <c:v>05-2013</c:v>
                </c:pt>
                <c:pt idx="245">
                  <c:v>06-2013</c:v>
                </c:pt>
                <c:pt idx="246">
                  <c:v>07-2013</c:v>
                </c:pt>
                <c:pt idx="247">
                  <c:v>08-2013</c:v>
                </c:pt>
                <c:pt idx="248">
                  <c:v>09-2013</c:v>
                </c:pt>
                <c:pt idx="249">
                  <c:v>10-2013</c:v>
                </c:pt>
                <c:pt idx="250">
                  <c:v>11-2013</c:v>
                </c:pt>
                <c:pt idx="251">
                  <c:v>12-2013</c:v>
                </c:pt>
                <c:pt idx="252">
                  <c:v>01-2014</c:v>
                </c:pt>
                <c:pt idx="253">
                  <c:v>02-2014</c:v>
                </c:pt>
                <c:pt idx="254">
                  <c:v>03-2014</c:v>
                </c:pt>
                <c:pt idx="255">
                  <c:v>04-2014</c:v>
                </c:pt>
                <c:pt idx="256">
                  <c:v>05-2014</c:v>
                </c:pt>
                <c:pt idx="257">
                  <c:v>06-2014</c:v>
                </c:pt>
                <c:pt idx="258">
                  <c:v>07-2014</c:v>
                </c:pt>
                <c:pt idx="259">
                  <c:v>08-2014</c:v>
                </c:pt>
                <c:pt idx="260">
                  <c:v>09-2014</c:v>
                </c:pt>
                <c:pt idx="261">
                  <c:v>10-2014</c:v>
                </c:pt>
                <c:pt idx="262">
                  <c:v>11-2014</c:v>
                </c:pt>
                <c:pt idx="263">
                  <c:v>12-2014</c:v>
                </c:pt>
                <c:pt idx="264">
                  <c:v>01-2015</c:v>
                </c:pt>
                <c:pt idx="265">
                  <c:v>02-2015</c:v>
                </c:pt>
                <c:pt idx="266">
                  <c:v>03-2015</c:v>
                </c:pt>
                <c:pt idx="267">
                  <c:v>04-2015</c:v>
                </c:pt>
                <c:pt idx="268">
                  <c:v>05-2015</c:v>
                </c:pt>
                <c:pt idx="269">
                  <c:v>06-2015</c:v>
                </c:pt>
                <c:pt idx="270">
                  <c:v>07-2015</c:v>
                </c:pt>
                <c:pt idx="271">
                  <c:v>08-2015</c:v>
                </c:pt>
                <c:pt idx="272">
                  <c:v>09-2015</c:v>
                </c:pt>
                <c:pt idx="273">
                  <c:v>10-2015</c:v>
                </c:pt>
                <c:pt idx="274">
                  <c:v>11-2015</c:v>
                </c:pt>
                <c:pt idx="275">
                  <c:v>12-2015</c:v>
                </c:pt>
                <c:pt idx="276">
                  <c:v>01-2016</c:v>
                </c:pt>
                <c:pt idx="277">
                  <c:v>02-2016</c:v>
                </c:pt>
                <c:pt idx="278">
                  <c:v>03-2016</c:v>
                </c:pt>
                <c:pt idx="279">
                  <c:v>04-2016</c:v>
                </c:pt>
                <c:pt idx="280">
                  <c:v>05-2016</c:v>
                </c:pt>
                <c:pt idx="281">
                  <c:v>06-2016</c:v>
                </c:pt>
                <c:pt idx="282">
                  <c:v>07-2016</c:v>
                </c:pt>
                <c:pt idx="283">
                  <c:v>08-2016</c:v>
                </c:pt>
                <c:pt idx="284">
                  <c:v>09-2016</c:v>
                </c:pt>
                <c:pt idx="285">
                  <c:v>10-2016</c:v>
                </c:pt>
                <c:pt idx="286">
                  <c:v>11-2016</c:v>
                </c:pt>
                <c:pt idx="287">
                  <c:v>12-2016</c:v>
                </c:pt>
                <c:pt idx="288">
                  <c:v>01-2017</c:v>
                </c:pt>
                <c:pt idx="289">
                  <c:v>02-2017</c:v>
                </c:pt>
                <c:pt idx="290">
                  <c:v>03-2017</c:v>
                </c:pt>
                <c:pt idx="291">
                  <c:v>04-2017</c:v>
                </c:pt>
                <c:pt idx="292">
                  <c:v>05-2017</c:v>
                </c:pt>
                <c:pt idx="293">
                  <c:v>06-2017</c:v>
                </c:pt>
                <c:pt idx="294">
                  <c:v>07-2017</c:v>
                </c:pt>
                <c:pt idx="295">
                  <c:v>08-2017</c:v>
                </c:pt>
                <c:pt idx="296">
                  <c:v>09-2017</c:v>
                </c:pt>
                <c:pt idx="297">
                  <c:v>10-2017</c:v>
                </c:pt>
                <c:pt idx="298">
                  <c:v>11-2017</c:v>
                </c:pt>
                <c:pt idx="299">
                  <c:v>12-2017</c:v>
                </c:pt>
                <c:pt idx="300">
                  <c:v>01-2018</c:v>
                </c:pt>
                <c:pt idx="301">
                  <c:v>02-2018</c:v>
                </c:pt>
                <c:pt idx="302">
                  <c:v>03-2018</c:v>
                </c:pt>
                <c:pt idx="303">
                  <c:v>04-2018</c:v>
                </c:pt>
                <c:pt idx="304">
                  <c:v>05-2018</c:v>
                </c:pt>
                <c:pt idx="305">
                  <c:v>06-2018</c:v>
                </c:pt>
                <c:pt idx="306">
                  <c:v>07-2018</c:v>
                </c:pt>
                <c:pt idx="307">
                  <c:v>08-2018</c:v>
                </c:pt>
                <c:pt idx="308">
                  <c:v>09-2018</c:v>
                </c:pt>
                <c:pt idx="309">
                  <c:v>10-2018</c:v>
                </c:pt>
                <c:pt idx="310">
                  <c:v>11-2018</c:v>
                </c:pt>
                <c:pt idx="311">
                  <c:v>12-2018</c:v>
                </c:pt>
                <c:pt idx="312">
                  <c:v>01-2019</c:v>
                </c:pt>
                <c:pt idx="313">
                  <c:v>02-2019</c:v>
                </c:pt>
                <c:pt idx="314">
                  <c:v>03-2019</c:v>
                </c:pt>
                <c:pt idx="315">
                  <c:v>04-2019</c:v>
                </c:pt>
                <c:pt idx="316">
                  <c:v>05-2019</c:v>
                </c:pt>
                <c:pt idx="317">
                  <c:v>06-2019</c:v>
                </c:pt>
                <c:pt idx="318">
                  <c:v>07-2019</c:v>
                </c:pt>
                <c:pt idx="319">
                  <c:v>08-2019</c:v>
                </c:pt>
                <c:pt idx="320">
                  <c:v>09-2019</c:v>
                </c:pt>
                <c:pt idx="321">
                  <c:v>10-2019</c:v>
                </c:pt>
                <c:pt idx="322">
                  <c:v>11-2019</c:v>
                </c:pt>
                <c:pt idx="323">
                  <c:v>12-2019</c:v>
                </c:pt>
                <c:pt idx="324">
                  <c:v>01-2020</c:v>
                </c:pt>
                <c:pt idx="325">
                  <c:v>02-2020</c:v>
                </c:pt>
                <c:pt idx="326">
                  <c:v>03-2020</c:v>
                </c:pt>
                <c:pt idx="327">
                  <c:v>04-2020</c:v>
                </c:pt>
                <c:pt idx="328">
                  <c:v>05-2020</c:v>
                </c:pt>
                <c:pt idx="329">
                  <c:v>06-2020</c:v>
                </c:pt>
                <c:pt idx="330">
                  <c:v>07-2020</c:v>
                </c:pt>
                <c:pt idx="331">
                  <c:v>08-2020</c:v>
                </c:pt>
                <c:pt idx="332">
                  <c:v>09-2020</c:v>
                </c:pt>
                <c:pt idx="333">
                  <c:v>10-2020</c:v>
                </c:pt>
                <c:pt idx="334">
                  <c:v>11-2020</c:v>
                </c:pt>
                <c:pt idx="335">
                  <c:v>12-2020</c:v>
                </c:pt>
                <c:pt idx="336">
                  <c:v>01-2021</c:v>
                </c:pt>
                <c:pt idx="337">
                  <c:v>02-2021</c:v>
                </c:pt>
                <c:pt idx="338">
                  <c:v>03-2021</c:v>
                </c:pt>
                <c:pt idx="339">
                  <c:v>04-2021</c:v>
                </c:pt>
                <c:pt idx="340">
                  <c:v>05-2021</c:v>
                </c:pt>
                <c:pt idx="341">
                  <c:v>06-2021</c:v>
                </c:pt>
                <c:pt idx="342">
                  <c:v>07-2021</c:v>
                </c:pt>
                <c:pt idx="343">
                  <c:v>08-2021</c:v>
                </c:pt>
                <c:pt idx="344">
                  <c:v>09-2021</c:v>
                </c:pt>
                <c:pt idx="345">
                  <c:v>10-2021</c:v>
                </c:pt>
                <c:pt idx="346">
                  <c:v>11-2021</c:v>
                </c:pt>
                <c:pt idx="347">
                  <c:v>12-2021</c:v>
                </c:pt>
                <c:pt idx="348">
                  <c:v>01-2022</c:v>
                </c:pt>
                <c:pt idx="349">
                  <c:v>02-2022</c:v>
                </c:pt>
                <c:pt idx="350">
                  <c:v>03-2022</c:v>
                </c:pt>
                <c:pt idx="351">
                  <c:v>04-2022</c:v>
                </c:pt>
                <c:pt idx="352">
                  <c:v>05-2022</c:v>
                </c:pt>
                <c:pt idx="353">
                  <c:v>06-2022</c:v>
                </c:pt>
                <c:pt idx="354">
                  <c:v>07-2022</c:v>
                </c:pt>
                <c:pt idx="355">
                  <c:v>08-2022</c:v>
                </c:pt>
                <c:pt idx="356">
                  <c:v>09-2022</c:v>
                </c:pt>
                <c:pt idx="357">
                  <c:v>10-2022</c:v>
                </c:pt>
                <c:pt idx="358">
                  <c:v>11-2022</c:v>
                </c:pt>
                <c:pt idx="359">
                  <c:v>12-2022</c:v>
                </c:pt>
                <c:pt idx="360">
                  <c:v>01-2023</c:v>
                </c:pt>
                <c:pt idx="361">
                  <c:v>02-2023</c:v>
                </c:pt>
                <c:pt idx="362">
                  <c:v>03-2023</c:v>
                </c:pt>
                <c:pt idx="363">
                  <c:v>04-2023</c:v>
                </c:pt>
                <c:pt idx="364">
                  <c:v>05-2023</c:v>
                </c:pt>
                <c:pt idx="365">
                  <c:v>06-2023</c:v>
                </c:pt>
                <c:pt idx="366">
                  <c:v>07-2023</c:v>
                </c:pt>
                <c:pt idx="367">
                  <c:v>08-2023</c:v>
                </c:pt>
                <c:pt idx="368">
                  <c:v>09-2023</c:v>
                </c:pt>
                <c:pt idx="369">
                  <c:v>10-2023</c:v>
                </c:pt>
                <c:pt idx="370">
                  <c:v>11-2023</c:v>
                </c:pt>
                <c:pt idx="371">
                  <c:v>12-2023</c:v>
                </c:pt>
                <c:pt idx="372">
                  <c:v>01-2024</c:v>
                </c:pt>
                <c:pt idx="373">
                  <c:v>02-2024</c:v>
                </c:pt>
                <c:pt idx="374">
                  <c:v>03-2024</c:v>
                </c:pt>
                <c:pt idx="375">
                  <c:v>04-2024</c:v>
                </c:pt>
                <c:pt idx="376">
                  <c:v>05-2024</c:v>
                </c:pt>
                <c:pt idx="377">
                  <c:v>06-2024</c:v>
                </c:pt>
                <c:pt idx="378">
                  <c:v>07-2024</c:v>
                </c:pt>
                <c:pt idx="379">
                  <c:v>08-2024</c:v>
                </c:pt>
                <c:pt idx="380">
                  <c:v>09-2024</c:v>
                </c:pt>
                <c:pt idx="381">
                  <c:v>10-2024</c:v>
                </c:pt>
                <c:pt idx="382">
                  <c:v>11-2024</c:v>
                </c:pt>
                <c:pt idx="383">
                  <c:v>12-2024</c:v>
                </c:pt>
                <c:pt idx="384">
                  <c:v>01-2025</c:v>
                </c:pt>
                <c:pt idx="385">
                  <c:v>02-2025</c:v>
                </c:pt>
                <c:pt idx="386">
                  <c:v>03-2025</c:v>
                </c:pt>
                <c:pt idx="387">
                  <c:v>04-2025</c:v>
                </c:pt>
                <c:pt idx="388">
                  <c:v>05-2025</c:v>
                </c:pt>
                <c:pt idx="389">
                  <c:v>06-2025</c:v>
                </c:pt>
                <c:pt idx="390">
                  <c:v>07-2025</c:v>
                </c:pt>
                <c:pt idx="391">
                  <c:v>08-2025</c:v>
                </c:pt>
                <c:pt idx="392">
                  <c:v>09-2025</c:v>
                </c:pt>
                <c:pt idx="393">
                  <c:v>10-2025</c:v>
                </c:pt>
                <c:pt idx="394">
                  <c:v>11-2025</c:v>
                </c:pt>
                <c:pt idx="395">
                  <c:v>12-2025</c:v>
                </c:pt>
                <c:pt idx="396">
                  <c:v>01-2026</c:v>
                </c:pt>
                <c:pt idx="397">
                  <c:v>02-2026</c:v>
                </c:pt>
                <c:pt idx="398">
                  <c:v>03-2026</c:v>
                </c:pt>
                <c:pt idx="399">
                  <c:v>04-2026</c:v>
                </c:pt>
                <c:pt idx="400">
                  <c:v>05-2026</c:v>
                </c:pt>
                <c:pt idx="401">
                  <c:v>06-2026</c:v>
                </c:pt>
                <c:pt idx="402">
                  <c:v>07-2026</c:v>
                </c:pt>
                <c:pt idx="403">
                  <c:v>08-2026</c:v>
                </c:pt>
                <c:pt idx="404">
                  <c:v>09-2026</c:v>
                </c:pt>
                <c:pt idx="405">
                  <c:v>10-2026</c:v>
                </c:pt>
                <c:pt idx="406">
                  <c:v>11-2026</c:v>
                </c:pt>
                <c:pt idx="407">
                  <c:v>12-2026</c:v>
                </c:pt>
              </c:strCache>
            </c:strRef>
          </c:cat>
          <c:val>
            <c:numRef>
              <c:f>Clothing_Forecast_Output!$F$2:$F$409</c:f>
              <c:numCache>
                <c:formatCode>General</c:formatCode>
                <c:ptCount val="408"/>
                <c:pt idx="383" formatCode="0.00">
                  <c:v>25836</c:v>
                </c:pt>
                <c:pt idx="384" formatCode="0.00">
                  <c:v>28061.420249961862</c:v>
                </c:pt>
                <c:pt idx="385" formatCode="0.00">
                  <c:v>29055.982632411968</c:v>
                </c:pt>
                <c:pt idx="386" formatCode="0.00">
                  <c:v>29001.954166381642</c:v>
                </c:pt>
                <c:pt idx="387" formatCode="0.00">
                  <c:v>30047.939844155379</c:v>
                </c:pt>
                <c:pt idx="388" formatCode="0.00">
                  <c:v>30380.17439601454</c:v>
                </c:pt>
                <c:pt idx="389" formatCode="0.00">
                  <c:v>30661.843121904087</c:v>
                </c:pt>
                <c:pt idx="390" formatCode="0.00">
                  <c:v>31231.863665358364</c:v>
                </c:pt>
                <c:pt idx="391" formatCode="0.00">
                  <c:v>31887.837051148381</c:v>
                </c:pt>
                <c:pt idx="392" formatCode="0.00">
                  <c:v>31710.366213480051</c:v>
                </c:pt>
                <c:pt idx="393" formatCode="0.00">
                  <c:v>32423.025583827766</c:v>
                </c:pt>
                <c:pt idx="394" formatCode="0.00">
                  <c:v>32641.053075269236</c:v>
                </c:pt>
                <c:pt idx="395" formatCode="0.00">
                  <c:v>32998.765030903596</c:v>
                </c:pt>
                <c:pt idx="396" formatCode="0.00">
                  <c:v>33442.610578200671</c:v>
                </c:pt>
                <c:pt idx="397" formatCode="0.00">
                  <c:v>33847.598006417735</c:v>
                </c:pt>
                <c:pt idx="398" formatCode="0.00">
                  <c:v>34411.441037499266</c:v>
                </c:pt>
                <c:pt idx="399" formatCode="0.00">
                  <c:v>34500.223247062495</c:v>
                </c:pt>
                <c:pt idx="400" formatCode="0.00">
                  <c:v>34712.424654538911</c:v>
                </c:pt>
                <c:pt idx="401" formatCode="0.00">
                  <c:v>34903.66623845735</c:v>
                </c:pt>
                <c:pt idx="402" formatCode="0.00">
                  <c:v>35138.604008247697</c:v>
                </c:pt>
                <c:pt idx="403" formatCode="0.00">
                  <c:v>35490.345640519256</c:v>
                </c:pt>
                <c:pt idx="404" formatCode="0.00">
                  <c:v>35603.309849059864</c:v>
                </c:pt>
                <c:pt idx="405" formatCode="0.00">
                  <c:v>36203.617605542946</c:v>
                </c:pt>
                <c:pt idx="406" formatCode="0.00">
                  <c:v>36597.408664302384</c:v>
                </c:pt>
                <c:pt idx="407" formatCode="0.00">
                  <c:v>36779.644471263789</c:v>
                </c:pt>
              </c:numCache>
            </c:numRef>
          </c:val>
          <c:smooth val="0"/>
          <c:extLst>
            <c:ext xmlns:c16="http://schemas.microsoft.com/office/drawing/2014/chart" uri="{C3380CC4-5D6E-409C-BE32-E72D297353CC}">
              <c16:uniqueId val="{00000003-FE92-4FEC-AC42-79628C09106E}"/>
            </c:ext>
          </c:extLst>
        </c:ser>
        <c:dLbls>
          <c:showLegendKey val="0"/>
          <c:showVal val="0"/>
          <c:showCatName val="0"/>
          <c:showSerName val="0"/>
          <c:showPercent val="0"/>
          <c:showBubbleSize val="0"/>
        </c:dLbls>
        <c:smooth val="0"/>
        <c:axId val="360367696"/>
        <c:axId val="360360496"/>
      </c:lineChart>
      <c:catAx>
        <c:axId val="3603676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0496"/>
        <c:crosses val="autoZero"/>
        <c:auto val="1"/>
        <c:lblAlgn val="ctr"/>
        <c:lblOffset val="100"/>
        <c:noMultiLvlLbl val="0"/>
      </c:catAx>
      <c:valAx>
        <c:axId val="36036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Sales (USD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367696"/>
        <c:crosses val="autoZero"/>
        <c:crossBetween val="between"/>
      </c:valAx>
      <c:spPr>
        <a:noFill/>
        <a:ln>
          <a:noFill/>
        </a:ln>
        <a:effectLst/>
      </c:spPr>
    </c:plotArea>
    <c:legend>
      <c:legendPos val="b"/>
      <c:layout>
        <c:manualLayout>
          <c:xMode val="edge"/>
          <c:yMode val="edge"/>
          <c:x val="6.599494658813064E-2"/>
          <c:y val="0.903266738716484"/>
          <c:w val="0.91748374376997577"/>
          <c:h val="8.10469867737120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32.xml"/><Relationship Id="rId1"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996949</xdr:colOff>
      <xdr:row>3</xdr:row>
      <xdr:rowOff>9523</xdr:rowOff>
    </xdr:from>
    <xdr:to>
      <xdr:col>10</xdr:col>
      <xdr:colOff>635000</xdr:colOff>
      <xdr:row>27</xdr:row>
      <xdr:rowOff>25400</xdr:rowOff>
    </xdr:to>
    <xdr:graphicFrame macro="">
      <xdr:nvGraphicFramePr>
        <xdr:cNvPr id="2" name="Chart 1">
          <a:extLst>
            <a:ext uri="{FF2B5EF4-FFF2-40B4-BE49-F238E27FC236}">
              <a16:creationId xmlns:a16="http://schemas.microsoft.com/office/drawing/2014/main" id="{A5BBEE41-D272-67A4-A6D1-3F680F772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1409699</xdr:colOff>
      <xdr:row>75</xdr:row>
      <xdr:rowOff>50800</xdr:rowOff>
    </xdr:from>
    <xdr:to>
      <xdr:col>10</xdr:col>
      <xdr:colOff>247650</xdr:colOff>
      <xdr:row>98</xdr:row>
      <xdr:rowOff>63500</xdr:rowOff>
    </xdr:to>
    <xdr:graphicFrame macro="">
      <xdr:nvGraphicFramePr>
        <xdr:cNvPr id="3" name="Chart 2">
          <a:extLst>
            <a:ext uri="{FF2B5EF4-FFF2-40B4-BE49-F238E27FC236}">
              <a16:creationId xmlns:a16="http://schemas.microsoft.com/office/drawing/2014/main" id="{7BC5FFCD-125A-9693-3440-90A8B4534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1460500</xdr:colOff>
      <xdr:row>39</xdr:row>
      <xdr:rowOff>41274</xdr:rowOff>
    </xdr:from>
    <xdr:to>
      <xdr:col>10</xdr:col>
      <xdr:colOff>482600</xdr:colOff>
      <xdr:row>62</xdr:row>
      <xdr:rowOff>165100</xdr:rowOff>
    </xdr:to>
    <xdr:graphicFrame macro="">
      <xdr:nvGraphicFramePr>
        <xdr:cNvPr id="4" name="Chart 3">
          <a:extLst>
            <a:ext uri="{FF2B5EF4-FFF2-40B4-BE49-F238E27FC236}">
              <a16:creationId xmlns:a16="http://schemas.microsoft.com/office/drawing/2014/main" id="{1082BA03-5C2F-7D47-A119-07C259F5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609600</xdr:colOff>
      <xdr:row>8</xdr:row>
      <xdr:rowOff>0</xdr:rowOff>
    </xdr:from>
    <xdr:to>
      <xdr:col>8</xdr:col>
      <xdr:colOff>196850</xdr:colOff>
      <xdr:row>27</xdr:row>
      <xdr:rowOff>25400</xdr:rowOff>
    </xdr:to>
    <xdr:graphicFrame macro="">
      <xdr:nvGraphicFramePr>
        <xdr:cNvPr id="3" name="Chart 2">
          <a:extLst>
            <a:ext uri="{FF2B5EF4-FFF2-40B4-BE49-F238E27FC236}">
              <a16:creationId xmlns:a16="http://schemas.microsoft.com/office/drawing/2014/main" id="{86475AB2-EF66-4347-8BF2-EE297876F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580571</xdr:colOff>
      <xdr:row>33</xdr:row>
      <xdr:rowOff>1817</xdr:rowOff>
    </xdr:from>
    <xdr:to>
      <xdr:col>8</xdr:col>
      <xdr:colOff>228600</xdr:colOff>
      <xdr:row>54</xdr:row>
      <xdr:rowOff>57151</xdr:rowOff>
    </xdr:to>
    <xdr:graphicFrame macro="">
      <xdr:nvGraphicFramePr>
        <xdr:cNvPr id="5" name="Chart 4">
          <a:extLst>
            <a:ext uri="{FF2B5EF4-FFF2-40B4-BE49-F238E27FC236}">
              <a16:creationId xmlns:a16="http://schemas.microsoft.com/office/drawing/2014/main" id="{C3E16EBE-CBE2-4BB5-A2CE-B5A27AD0C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139700</xdr:colOff>
      <xdr:row>27</xdr:row>
      <xdr:rowOff>76200</xdr:rowOff>
    </xdr:from>
    <xdr:to>
      <xdr:col>7</xdr:col>
      <xdr:colOff>554898</xdr:colOff>
      <xdr:row>30</xdr:row>
      <xdr:rowOff>25400</xdr:rowOff>
    </xdr:to>
    <xdr:sp macro="" textlink="">
      <xdr:nvSpPr>
        <xdr:cNvPr id="7" name="TextBox 1">
          <a:extLst>
            <a:ext uri="{FF2B5EF4-FFF2-40B4-BE49-F238E27FC236}">
              <a16:creationId xmlns:a16="http://schemas.microsoft.com/office/drawing/2014/main" id="{1F6531D2-4948-B9FE-509B-BE7703F4DA0A}"/>
            </a:ext>
          </a:extLst>
        </xdr:cNvPr>
        <xdr:cNvSpPr txBox="1"/>
      </xdr:nvSpPr>
      <xdr:spPr>
        <a:xfrm>
          <a:off x="755650" y="5899150"/>
          <a:ext cx="5291998" cy="50165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i="1">
              <a:solidFill>
                <a:schemeClr val="tx1">
                  <a:lumMod val="50000"/>
                  <a:lumOff val="50000"/>
                </a:schemeClr>
              </a:solidFill>
            </a:rPr>
            <a:t>This chart shows the volatility index relative to the 2010-2019 baseline (index = 1.0). Values above 1.0 indicate volatility greater than the baseline average, while values below 1.0 indicate calmer periods. </a:t>
          </a:r>
          <a:r>
            <a:rPr lang="en-US" sz="900" b="1" i="1">
              <a:solidFill>
                <a:schemeClr val="tx1">
                  <a:lumMod val="50000"/>
                  <a:lumOff val="50000"/>
                </a:schemeClr>
              </a:solidFill>
            </a:rPr>
            <a:t>The 3-month window captures short-term shocks and normalizes faster than the 12-month view.</a:t>
          </a:r>
          <a:endParaRPr lang="en-US" sz="900" b="1">
            <a:solidFill>
              <a:schemeClr val="tx1">
                <a:lumMod val="50000"/>
                <a:lumOff val="50000"/>
              </a:schemeClr>
            </a:solidFill>
          </a:endParaRPr>
        </a:p>
      </xdr:txBody>
    </xdr:sp>
    <xdr:clientData/>
  </xdr:twoCellAnchor>
  <xdr:twoCellAnchor>
    <xdr:from>
      <xdr:col>1</xdr:col>
      <xdr:colOff>177800</xdr:colOff>
      <xdr:row>54</xdr:row>
      <xdr:rowOff>107950</xdr:rowOff>
    </xdr:from>
    <xdr:to>
      <xdr:col>7</xdr:col>
      <xdr:colOff>523628</xdr:colOff>
      <xdr:row>58</xdr:row>
      <xdr:rowOff>150322</xdr:rowOff>
    </xdr:to>
    <xdr:sp macro="" textlink="">
      <xdr:nvSpPr>
        <xdr:cNvPr id="8" name="TextBox 1">
          <a:extLst>
            <a:ext uri="{FF2B5EF4-FFF2-40B4-BE49-F238E27FC236}">
              <a16:creationId xmlns:a16="http://schemas.microsoft.com/office/drawing/2014/main" id="{9D40851F-259B-95C8-8685-00F5B55809EC}"/>
            </a:ext>
          </a:extLst>
        </xdr:cNvPr>
        <xdr:cNvSpPr txBox="1"/>
      </xdr:nvSpPr>
      <xdr:spPr>
        <a:xfrm>
          <a:off x="793750" y="10902950"/>
          <a:ext cx="5222628" cy="778972"/>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i="1">
              <a:solidFill>
                <a:schemeClr val="tx1">
                  <a:lumMod val="50000"/>
                  <a:lumOff val="50000"/>
                </a:schemeClr>
              </a:solidFill>
            </a:rPr>
            <a:t>This chart shows the volatility index relative to the 2010-2019 baseline (index = 1.0). The </a:t>
          </a:r>
          <a:r>
            <a:rPr lang="en-US" sz="900" i="1">
              <a:solidFill>
                <a:schemeClr val="tx1">
                  <a:lumMod val="50000"/>
                  <a:lumOff val="50000"/>
                </a:schemeClr>
              </a:solidFill>
              <a:latin typeface="+mn-lt"/>
              <a:ea typeface="+mn-ea"/>
              <a:cs typeface="+mn-cs"/>
            </a:rPr>
            <a:t>log₂ scale </a:t>
          </a:r>
          <a:r>
            <a:rPr lang="en-US" sz="900" i="1">
              <a:solidFill>
                <a:schemeClr val="tx1">
                  <a:lumMod val="50000"/>
                  <a:lumOff val="50000"/>
                </a:schemeClr>
              </a:solidFill>
            </a:rPr>
            <a:t>sets the baseline at 0. Each unit above or below represents a multiple or fraction of baseline: </a:t>
          </a:r>
          <a:r>
            <a:rPr lang="en-US" sz="900" b="1" i="1">
              <a:solidFill>
                <a:schemeClr val="tx1">
                  <a:lumMod val="50000"/>
                  <a:lumOff val="50000"/>
                </a:schemeClr>
              </a:solidFill>
            </a:rPr>
            <a:t>+1 = 2× baseline, -1 = 0.5× baseline, +2 = 4× baseline</a:t>
          </a:r>
          <a:r>
            <a:rPr lang="en-US" sz="900" i="1">
              <a:solidFill>
                <a:schemeClr val="tx1">
                  <a:lumMod val="50000"/>
                  <a:lumOff val="50000"/>
                </a:schemeClr>
              </a:solidFill>
            </a:rPr>
            <a:t>, etc. The 3-month measure highlights the immediate amplitude of disruptions and quicker return to normal conditions compared to the 12-month view.</a:t>
          </a:r>
          <a:endParaRPr lang="en-US" sz="900">
            <a:solidFill>
              <a:schemeClr val="tx1">
                <a:lumMod val="50000"/>
                <a:lumOff val="50000"/>
              </a:schemeClr>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35982</xdr:colOff>
      <xdr:row>3</xdr:row>
      <xdr:rowOff>6351</xdr:rowOff>
    </xdr:from>
    <xdr:to>
      <xdr:col>7</xdr:col>
      <xdr:colOff>539750</xdr:colOff>
      <xdr:row>17</xdr:row>
      <xdr:rowOff>165100</xdr:rowOff>
    </xdr:to>
    <xdr:sp macro="" textlink="">
      <xdr:nvSpPr>
        <xdr:cNvPr id="2" name="TextBox 1">
          <a:extLst>
            <a:ext uri="{FF2B5EF4-FFF2-40B4-BE49-F238E27FC236}">
              <a16:creationId xmlns:a16="http://schemas.microsoft.com/office/drawing/2014/main" id="{5B9AD971-43CB-97DA-D20E-3A556AFA78DD}"/>
            </a:ext>
          </a:extLst>
        </xdr:cNvPr>
        <xdr:cNvSpPr txBox="1"/>
      </xdr:nvSpPr>
      <xdr:spPr>
        <a:xfrm>
          <a:off x="677332" y="787401"/>
          <a:ext cx="5659968" cy="3524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b="1"/>
            <a:t>Scenario Calculator</a:t>
          </a:r>
          <a:endParaRPr lang="en-US"/>
        </a:p>
        <a:p>
          <a:r>
            <a:rPr lang="en-US"/>
            <a:t>This tool models the impact of supply/demand shocks as a uniform reduction factor applied to forecasted sales volumes. Examples of drivers include tariffs, inbound logistics bottlenecks, vendor allocation cuts, or compliance holds.</a:t>
          </a:r>
        </a:p>
        <a:p>
          <a:endParaRPr lang="en-US"/>
        </a:p>
        <a:p>
          <a:r>
            <a:rPr lang="en-US" b="1"/>
            <a:t>Tables</a:t>
          </a:r>
          <a:endParaRPr lang="en-US"/>
        </a:p>
        <a:p>
          <a:r>
            <a:rPr lang="en-US"/>
            <a:t>• </a:t>
          </a:r>
          <a:r>
            <a:rPr lang="en-US" b="1"/>
            <a:t>Summary Table</a:t>
          </a:r>
          <a:r>
            <a:rPr lang="en-US"/>
            <a:t> - Aggregated totals showing baseline forecasts, shock-adjusted forecasts, and confidence intervals for the entire horizon (Sep-2025 through Dec-2026).</a:t>
          </a:r>
        </a:p>
        <a:p>
          <a:r>
            <a:rPr lang="en-US"/>
            <a:t>• </a:t>
          </a:r>
          <a:r>
            <a:rPr lang="en-US" b="1"/>
            <a:t>Impact Table</a:t>
          </a:r>
          <a:r>
            <a:rPr lang="en-US"/>
            <a:t> - Monthly detail showing forecasted values with confidence bounds, adjusted based on the selected shock level.</a:t>
          </a:r>
        </a:p>
        <a:p>
          <a:endParaRPr lang="en-US"/>
        </a:p>
        <a:p>
          <a:r>
            <a:rPr lang="en-US" i="1"/>
            <a:t>-  Confidence bounds are based on a 95% interval from the forecast model, representing the expected range in which true sales values are likely to fall.</a:t>
          </a:r>
          <a:endParaRPr lang="en-US"/>
        </a:p>
        <a:p>
          <a:r>
            <a:rPr lang="en-US" i="1"/>
            <a:t>-  All values shown are seasonally adjusted and reported in USD millions.</a:t>
          </a:r>
        </a:p>
        <a:p>
          <a:endParaRPr lang="en-US" i="1"/>
        </a:p>
        <a:p>
          <a:pPr marL="0" marR="0" lvl="0" indent="0" defTabSz="914400" eaLnBrk="1" fontAlgn="auto" latinLnBrk="0" hangingPunct="1">
            <a:lnSpc>
              <a:spcPct val="100000"/>
            </a:lnSpc>
            <a:spcBef>
              <a:spcPts val="0"/>
            </a:spcBef>
            <a:spcAft>
              <a:spcPts val="0"/>
            </a:spcAft>
            <a:buClrTx/>
            <a:buSzTx/>
            <a:buFontTx/>
            <a:buNone/>
            <a:tabLst/>
            <a:defRPr/>
          </a:pPr>
          <a:r>
            <a:rPr lang="en-US" b="1"/>
            <a:t>Example</a:t>
          </a:r>
          <a:endParaRPr lang="en-US"/>
        </a:p>
        <a:p>
          <a:pPr marL="0" marR="0" lvl="0" indent="0" defTabSz="914400" eaLnBrk="1" fontAlgn="auto" latinLnBrk="0" hangingPunct="1">
            <a:lnSpc>
              <a:spcPct val="100000"/>
            </a:lnSpc>
            <a:spcBef>
              <a:spcPts val="0"/>
            </a:spcBef>
            <a:spcAft>
              <a:spcPts val="0"/>
            </a:spcAft>
            <a:buClrTx/>
            <a:buSzTx/>
            <a:buFontTx/>
            <a:buNone/>
            <a:tabLst/>
            <a:defRPr/>
          </a:pPr>
          <a:r>
            <a:rPr lang="en-US"/>
            <a:t>A </a:t>
          </a:r>
          <a:r>
            <a:rPr lang="en-US" b="0"/>
            <a:t>5% reduction </a:t>
          </a:r>
          <a:r>
            <a:rPr lang="en-US"/>
            <a:t>simulates a supply or demand shock, adjusting forecasts to show best- and worst-case impacts; a smaller downside–upside range indicates tighter confidence intervals and greater forecast stability.</a:t>
          </a:r>
        </a:p>
      </xdr:txBody>
    </xdr:sp>
    <xdr:clientData/>
  </xdr:twoCellAnchor>
  <xdr:twoCellAnchor>
    <xdr:from>
      <xdr:col>9</xdr:col>
      <xdr:colOff>241300</xdr:colOff>
      <xdr:row>3</xdr:row>
      <xdr:rowOff>53975</xdr:rowOff>
    </xdr:from>
    <xdr:to>
      <xdr:col>11</xdr:col>
      <xdr:colOff>330200</xdr:colOff>
      <xdr:row>5</xdr:row>
      <xdr:rowOff>3175</xdr:rowOff>
    </xdr:to>
    <xdr:sp macro="" textlink="">
      <xdr:nvSpPr>
        <xdr:cNvPr id="3" name="TextBox 2">
          <a:extLst>
            <a:ext uri="{FF2B5EF4-FFF2-40B4-BE49-F238E27FC236}">
              <a16:creationId xmlns:a16="http://schemas.microsoft.com/office/drawing/2014/main" id="{7EB37D07-44D2-FA21-E1EB-B8F99EA82EE8}"/>
            </a:ext>
          </a:extLst>
        </xdr:cNvPr>
        <xdr:cNvSpPr txBox="1"/>
      </xdr:nvSpPr>
      <xdr:spPr>
        <a:xfrm>
          <a:off x="8775700" y="835025"/>
          <a:ext cx="3416300" cy="60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i="1"/>
            <a:t>To simulate different supply/demand shocks, use the dropdown in the yellow cell (G5) to select the reduction %. All summary and impact tables update automatically.</a:t>
          </a:r>
          <a:r>
            <a:rPr lang="en-US"/>
            <a:t> </a:t>
          </a:r>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76200</xdr:colOff>
      <xdr:row>1</xdr:row>
      <xdr:rowOff>123825</xdr:rowOff>
    </xdr:from>
    <xdr:to>
      <xdr:col>15</xdr:col>
      <xdr:colOff>1533525</xdr:colOff>
      <xdr:row>26</xdr:row>
      <xdr:rowOff>0</xdr:rowOff>
    </xdr:to>
    <xdr:graphicFrame macro="">
      <xdr:nvGraphicFramePr>
        <xdr:cNvPr id="3" name="Chart 2">
          <a:extLst>
            <a:ext uri="{FF2B5EF4-FFF2-40B4-BE49-F238E27FC236}">
              <a16:creationId xmlns:a16="http://schemas.microsoft.com/office/drawing/2014/main" id="{24323A29-6BE5-42CC-BC3C-121CD5E2B0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66674</xdr:colOff>
      <xdr:row>1</xdr:row>
      <xdr:rowOff>171450</xdr:rowOff>
    </xdr:from>
    <xdr:to>
      <xdr:col>22</xdr:col>
      <xdr:colOff>457200</xdr:colOff>
      <xdr:row>25</xdr:row>
      <xdr:rowOff>180975</xdr:rowOff>
    </xdr:to>
    <xdr:graphicFrame macro="">
      <xdr:nvGraphicFramePr>
        <xdr:cNvPr id="4" name="Chart 3">
          <a:extLst>
            <a:ext uri="{FF2B5EF4-FFF2-40B4-BE49-F238E27FC236}">
              <a16:creationId xmlns:a16="http://schemas.microsoft.com/office/drawing/2014/main" id="{27134E54-DC2A-41E4-BBDE-1293C1428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19051</xdr:colOff>
      <xdr:row>17</xdr:row>
      <xdr:rowOff>171450</xdr:rowOff>
    </xdr:from>
    <xdr:ext cx="2762250" cy="561885"/>
    <xdr:sp macro="" textlink="">
      <xdr:nvSpPr>
        <xdr:cNvPr id="5" name="TextBox 4">
          <a:extLst>
            <a:ext uri="{FF2B5EF4-FFF2-40B4-BE49-F238E27FC236}">
              <a16:creationId xmlns:a16="http://schemas.microsoft.com/office/drawing/2014/main" id="{3D7FAE61-B300-55D9-0C89-742BF3BC00A2}"/>
            </a:ext>
          </a:extLst>
        </xdr:cNvPr>
        <xdr:cNvSpPr txBox="1"/>
      </xdr:nvSpPr>
      <xdr:spPr>
        <a:xfrm>
          <a:off x="11068051" y="3581400"/>
          <a:ext cx="2762250" cy="561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i="1">
              <a:solidFill>
                <a:schemeClr val="tx1">
                  <a:lumMod val="50000"/>
                  <a:lumOff val="50000"/>
                </a:schemeClr>
              </a:solidFill>
            </a:rPr>
            <a:t>Clothing sales forecast including the COVID-19 impact, showing wider confidence intervals due to pandemic fluctuations.</a:t>
          </a:r>
        </a:p>
      </xdr:txBody>
    </xdr:sp>
    <xdr:clientData/>
  </xdr:oneCellAnchor>
</xdr:wsDr>
</file>

<file path=xl/drawings/drawing13.xml><?xml version="1.0" encoding="utf-8"?>
<c:userShapes xmlns:c="http://schemas.openxmlformats.org/drawingml/2006/chart">
  <cdr:relSizeAnchor xmlns:cdr="http://schemas.openxmlformats.org/drawingml/2006/chartDrawing">
    <cdr:from>
      <cdr:x>0.06026</cdr:x>
      <cdr:y>0.67923</cdr:y>
    </cdr:from>
    <cdr:to>
      <cdr:x>0.483</cdr:x>
      <cdr:y>0.79628</cdr:y>
    </cdr:to>
    <cdr:sp macro="" textlink="">
      <cdr:nvSpPr>
        <cdr:cNvPr id="2" name="TextBox 4">
          <a:extLst xmlns:a="http://schemas.openxmlformats.org/drawingml/2006/main">
            <a:ext uri="{FF2B5EF4-FFF2-40B4-BE49-F238E27FC236}">
              <a16:creationId xmlns:a16="http://schemas.microsoft.com/office/drawing/2014/main" id="{E51AB693-9D73-86DC-8827-2EA9AB183EBF}"/>
            </a:ext>
          </a:extLst>
        </cdr:cNvPr>
        <cdr:cNvSpPr txBox="1"/>
      </cdr:nvSpPr>
      <cdr:spPr>
        <a:xfrm xmlns:a="http://schemas.openxmlformats.org/drawingml/2006/main">
          <a:off x="393730" y="3260714"/>
          <a:ext cx="2762247" cy="56191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Clothing sales forecast with COVID months smoothed, (Mar-Aug 2020)</a:t>
          </a:r>
          <a:r>
            <a:rPr lang="en-US" sz="1000" i="1" baseline="0">
              <a:solidFill>
                <a:schemeClr val="tx1">
                  <a:lumMod val="50000"/>
                  <a:lumOff val="50000"/>
                </a:schemeClr>
              </a:solidFill>
            </a:rPr>
            <a:t> </a:t>
          </a:r>
          <a:r>
            <a:rPr lang="en-US" sz="1000" i="1">
              <a:solidFill>
                <a:schemeClr val="tx1">
                  <a:lumMod val="50000"/>
                  <a:lumOff val="50000"/>
                </a:schemeClr>
              </a:solidFill>
            </a:rPr>
            <a:t>resulting in a more stable trend and narrower prediction intervals.</a:t>
          </a:r>
        </a:p>
      </cdr:txBody>
    </cdr:sp>
  </cdr:relSizeAnchor>
</c:userShapes>
</file>

<file path=xl/drawings/drawing14.xml><?xml version="1.0" encoding="utf-8"?>
<xdr:wsDr xmlns:xdr="http://schemas.openxmlformats.org/drawingml/2006/spreadsheetDrawing" xmlns:a="http://schemas.openxmlformats.org/drawingml/2006/main">
  <xdr:twoCellAnchor>
    <xdr:from>
      <xdr:col>4</xdr:col>
      <xdr:colOff>1204912</xdr:colOff>
      <xdr:row>18</xdr:row>
      <xdr:rowOff>123825</xdr:rowOff>
    </xdr:from>
    <xdr:to>
      <xdr:col>11</xdr:col>
      <xdr:colOff>423862</xdr:colOff>
      <xdr:row>34</xdr:row>
      <xdr:rowOff>9525</xdr:rowOff>
    </xdr:to>
    <xdr:graphicFrame macro="">
      <xdr:nvGraphicFramePr>
        <xdr:cNvPr id="2" name="Chart 1">
          <a:extLst>
            <a:ext uri="{FF2B5EF4-FFF2-40B4-BE49-F238E27FC236}">
              <a16:creationId xmlns:a16="http://schemas.microsoft.com/office/drawing/2014/main" id="{E552D995-66F9-122E-DC58-C29510921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1538287</xdr:colOff>
      <xdr:row>6</xdr:row>
      <xdr:rowOff>171450</xdr:rowOff>
    </xdr:from>
    <xdr:to>
      <xdr:col>4</xdr:col>
      <xdr:colOff>2147887</xdr:colOff>
      <xdr:row>22</xdr:row>
      <xdr:rowOff>57150</xdr:rowOff>
    </xdr:to>
    <xdr:graphicFrame macro="">
      <xdr:nvGraphicFramePr>
        <xdr:cNvPr id="2" name="Chart 1">
          <a:extLst>
            <a:ext uri="{FF2B5EF4-FFF2-40B4-BE49-F238E27FC236}">
              <a16:creationId xmlns:a16="http://schemas.microsoft.com/office/drawing/2014/main" id="{0AD8B15E-2BE5-DB2C-4F55-E3C9ED102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47624</xdr:colOff>
      <xdr:row>1</xdr:row>
      <xdr:rowOff>228599</xdr:rowOff>
    </xdr:from>
    <xdr:to>
      <xdr:col>15</xdr:col>
      <xdr:colOff>1476374</xdr:colOff>
      <xdr:row>25</xdr:row>
      <xdr:rowOff>171449</xdr:rowOff>
    </xdr:to>
    <xdr:graphicFrame macro="">
      <xdr:nvGraphicFramePr>
        <xdr:cNvPr id="5" name="Chart 4">
          <a:extLst>
            <a:ext uri="{FF2B5EF4-FFF2-40B4-BE49-F238E27FC236}">
              <a16:creationId xmlns:a16="http://schemas.microsoft.com/office/drawing/2014/main" id="{4FC11CB4-4409-4F25-8076-A250F1175B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xdr:colOff>
      <xdr:row>2</xdr:row>
      <xdr:rowOff>9524</xdr:rowOff>
    </xdr:from>
    <xdr:to>
      <xdr:col>22</xdr:col>
      <xdr:colOff>28575</xdr:colOff>
      <xdr:row>25</xdr:row>
      <xdr:rowOff>171449</xdr:rowOff>
    </xdr:to>
    <xdr:graphicFrame macro="">
      <xdr:nvGraphicFramePr>
        <xdr:cNvPr id="6" name="Chart 5">
          <a:extLst>
            <a:ext uri="{FF2B5EF4-FFF2-40B4-BE49-F238E27FC236}">
              <a16:creationId xmlns:a16="http://schemas.microsoft.com/office/drawing/2014/main" id="{77125D57-5335-4C09-A89F-D510D7695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0.10245</cdr:x>
      <cdr:y>0.14005</cdr:y>
    </cdr:from>
    <cdr:to>
      <cdr:x>0.55276</cdr:x>
      <cdr:y>0.25875</cdr:y>
    </cdr:to>
    <cdr:sp macro="" textlink="">
      <cdr:nvSpPr>
        <cdr:cNvPr id="2" name="TextBox 3">
          <a:extLst xmlns:a="http://schemas.openxmlformats.org/drawingml/2006/main">
            <a:ext uri="{FF2B5EF4-FFF2-40B4-BE49-F238E27FC236}">
              <a16:creationId xmlns:a16="http://schemas.microsoft.com/office/drawing/2014/main" id="{C6F4DC4A-A968-45C4-B444-387CAA695595}"/>
            </a:ext>
          </a:extLst>
        </cdr:cNvPr>
        <cdr:cNvSpPr txBox="1"/>
      </cdr:nvSpPr>
      <cdr:spPr>
        <a:xfrm xmlns:a="http://schemas.openxmlformats.org/drawingml/2006/main">
          <a:off x="652847" y="662998"/>
          <a:ext cx="2869480" cy="56188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Department</a:t>
          </a:r>
          <a:r>
            <a:rPr lang="en-US" sz="1000" i="1" baseline="0">
              <a:solidFill>
                <a:schemeClr val="tx1">
                  <a:lumMod val="50000"/>
                  <a:lumOff val="50000"/>
                </a:schemeClr>
              </a:solidFill>
            </a:rPr>
            <a:t> Store</a:t>
          </a:r>
          <a:r>
            <a:rPr lang="en-US" sz="1000" i="1">
              <a:solidFill>
                <a:schemeClr val="tx1">
                  <a:lumMod val="50000"/>
                  <a:lumOff val="50000"/>
                </a:schemeClr>
              </a:solidFill>
            </a:rPr>
            <a:t> sales forecast including the COVID-19 impact, showing wider confidence intervals due to pandemic fluctuations.</a:t>
          </a:r>
        </a:p>
      </cdr:txBody>
    </cdr:sp>
  </cdr:relSizeAnchor>
</c:userShapes>
</file>

<file path=xl/drawings/drawing18.xml><?xml version="1.0" encoding="utf-8"?>
<c:userShapes xmlns:c="http://schemas.openxmlformats.org/drawingml/2006/chart">
  <cdr:relSizeAnchor xmlns:cdr="http://schemas.openxmlformats.org/drawingml/2006/chartDrawing">
    <cdr:from>
      <cdr:x>0.0999</cdr:x>
      <cdr:y>0.14661</cdr:y>
    </cdr:from>
    <cdr:to>
      <cdr:x>0.55021</cdr:x>
      <cdr:y>0.30707</cdr:y>
    </cdr:to>
    <cdr:sp macro="" textlink="">
      <cdr:nvSpPr>
        <cdr:cNvPr id="2" name="TextBox 4">
          <a:extLst xmlns:a="http://schemas.openxmlformats.org/drawingml/2006/main">
            <a:ext uri="{FF2B5EF4-FFF2-40B4-BE49-F238E27FC236}">
              <a16:creationId xmlns:a16="http://schemas.microsoft.com/office/drawing/2014/main" id="{A7B27E09-BBA3-3F7F-EFE8-F88330BEDC13}"/>
            </a:ext>
          </a:extLst>
        </cdr:cNvPr>
        <cdr:cNvSpPr txBox="1"/>
      </cdr:nvSpPr>
      <cdr:spPr>
        <a:xfrm xmlns:a="http://schemas.openxmlformats.org/drawingml/2006/main">
          <a:off x="612775" y="691244"/>
          <a:ext cx="2762247" cy="75655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Department store sales forecast with COVID months smoothed, (Mar-Aug 2020)</a:t>
          </a:r>
          <a:r>
            <a:rPr lang="en-US" sz="1000" i="1" baseline="0">
              <a:solidFill>
                <a:schemeClr val="tx1">
                  <a:lumMod val="50000"/>
                  <a:lumOff val="50000"/>
                </a:schemeClr>
              </a:solidFill>
            </a:rPr>
            <a:t> </a:t>
          </a:r>
          <a:r>
            <a:rPr lang="en-US" sz="1000" i="1">
              <a:solidFill>
                <a:schemeClr val="tx1">
                  <a:lumMod val="50000"/>
                  <a:lumOff val="50000"/>
                </a:schemeClr>
              </a:solidFill>
            </a:rPr>
            <a:t>resulting in a more stable trend and narrower prediction intervals.</a:t>
          </a:r>
        </a:p>
      </cdr:txBody>
    </cdr:sp>
  </cdr:relSizeAnchor>
</c:userShapes>
</file>

<file path=xl/drawings/drawing19.xml><?xml version="1.0" encoding="utf-8"?>
<xdr:wsDr xmlns:xdr="http://schemas.openxmlformats.org/drawingml/2006/spreadsheetDrawing" xmlns:a="http://schemas.openxmlformats.org/drawingml/2006/main">
  <xdr:twoCellAnchor>
    <xdr:from>
      <xdr:col>5</xdr:col>
      <xdr:colOff>604837</xdr:colOff>
      <xdr:row>4</xdr:row>
      <xdr:rowOff>114300</xdr:rowOff>
    </xdr:from>
    <xdr:to>
      <xdr:col>16</xdr:col>
      <xdr:colOff>33337</xdr:colOff>
      <xdr:row>20</xdr:row>
      <xdr:rowOff>0</xdr:rowOff>
    </xdr:to>
    <xdr:graphicFrame macro="">
      <xdr:nvGraphicFramePr>
        <xdr:cNvPr id="2" name="Chart 1">
          <a:extLst>
            <a:ext uri="{FF2B5EF4-FFF2-40B4-BE49-F238E27FC236}">
              <a16:creationId xmlns:a16="http://schemas.microsoft.com/office/drawing/2014/main" id="{171DCEAD-897F-60EC-C672-9196045045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0.10443</cdr:x>
      <cdr:y>0.88139</cdr:y>
    </cdr:from>
    <cdr:to>
      <cdr:x>0.40665</cdr:x>
      <cdr:y>0.98358</cdr:y>
    </cdr:to>
    <cdr:sp macro="" textlink="">
      <cdr:nvSpPr>
        <cdr:cNvPr id="2" name="TextBox 1">
          <a:extLst xmlns:a="http://schemas.openxmlformats.org/drawingml/2006/main">
            <a:ext uri="{FF2B5EF4-FFF2-40B4-BE49-F238E27FC236}">
              <a16:creationId xmlns:a16="http://schemas.microsoft.com/office/drawing/2014/main" id="{1900F296-8F6D-C8E3-3196-C0EE8F15C206}"/>
            </a:ext>
          </a:extLst>
        </cdr:cNvPr>
        <cdr:cNvSpPr txBox="1"/>
      </cdr:nvSpPr>
      <cdr:spPr>
        <a:xfrm xmlns:a="http://schemas.openxmlformats.org/drawingml/2006/main">
          <a:off x="628650" y="4600577"/>
          <a:ext cx="1819275" cy="533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0.15118</cdr:x>
      <cdr:y>0.87935</cdr:y>
    </cdr:from>
    <cdr:to>
      <cdr:x>0.92649</cdr:x>
      <cdr:y>0.95519</cdr:y>
    </cdr:to>
    <cdr:sp macro="" textlink="">
      <cdr:nvSpPr>
        <cdr:cNvPr id="3" name="TextBox 2">
          <a:extLst xmlns:a="http://schemas.openxmlformats.org/drawingml/2006/main">
            <a:ext uri="{FF2B5EF4-FFF2-40B4-BE49-F238E27FC236}">
              <a16:creationId xmlns:a16="http://schemas.microsoft.com/office/drawing/2014/main" id="{BD36C899-84AA-18FF-C864-06317F134727}"/>
            </a:ext>
          </a:extLst>
        </cdr:cNvPr>
        <cdr:cNvSpPr txBox="1"/>
      </cdr:nvSpPr>
      <cdr:spPr>
        <a:xfrm xmlns:a="http://schemas.openxmlformats.org/drawingml/2006/main">
          <a:off x="1038225" y="4112526"/>
          <a:ext cx="5324476" cy="3547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solidFill>
                <a:schemeClr val="tx1">
                  <a:lumMod val="50000"/>
                  <a:lumOff val="50000"/>
                </a:schemeClr>
              </a:solidFill>
            </a:rPr>
            <a:t>Note: Chart shows sales for three key retail categories only, not total retail sales.</a:t>
          </a:r>
        </a:p>
      </cdr:txBody>
    </cdr:sp>
  </cdr:relSizeAnchor>
</c:userShapes>
</file>

<file path=xl/drawings/drawing20.xml><?xml version="1.0" encoding="utf-8"?>
<xdr:wsDr xmlns:xdr="http://schemas.openxmlformats.org/drawingml/2006/spreadsheetDrawing" xmlns:a="http://schemas.openxmlformats.org/drawingml/2006/main">
  <xdr:twoCellAnchor>
    <xdr:from>
      <xdr:col>4</xdr:col>
      <xdr:colOff>2928937</xdr:colOff>
      <xdr:row>18</xdr:row>
      <xdr:rowOff>123825</xdr:rowOff>
    </xdr:from>
    <xdr:to>
      <xdr:col>15</xdr:col>
      <xdr:colOff>14287</xdr:colOff>
      <xdr:row>34</xdr:row>
      <xdr:rowOff>9525</xdr:rowOff>
    </xdr:to>
    <xdr:graphicFrame macro="">
      <xdr:nvGraphicFramePr>
        <xdr:cNvPr id="2" name="Chart 1">
          <a:extLst>
            <a:ext uri="{FF2B5EF4-FFF2-40B4-BE49-F238E27FC236}">
              <a16:creationId xmlns:a16="http://schemas.microsoft.com/office/drawing/2014/main" id="{F2A7A7E8-3A55-118E-7327-70613B08D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10</xdr:col>
      <xdr:colOff>238125</xdr:colOff>
      <xdr:row>2</xdr:row>
      <xdr:rowOff>9525</xdr:rowOff>
    </xdr:from>
    <xdr:to>
      <xdr:col>15</xdr:col>
      <xdr:colOff>1428750</xdr:colOff>
      <xdr:row>26</xdr:row>
      <xdr:rowOff>142875</xdr:rowOff>
    </xdr:to>
    <xdr:graphicFrame macro="">
      <xdr:nvGraphicFramePr>
        <xdr:cNvPr id="4" name="Chart 3">
          <a:extLst>
            <a:ext uri="{FF2B5EF4-FFF2-40B4-BE49-F238E27FC236}">
              <a16:creationId xmlns:a16="http://schemas.microsoft.com/office/drawing/2014/main" id="{B76EDF98-B677-4B26-A6BF-125756050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2</xdr:row>
      <xdr:rowOff>28574</xdr:rowOff>
    </xdr:from>
    <xdr:to>
      <xdr:col>21</xdr:col>
      <xdr:colOff>600075</xdr:colOff>
      <xdr:row>26</xdr:row>
      <xdr:rowOff>133349</xdr:rowOff>
    </xdr:to>
    <xdr:graphicFrame macro="">
      <xdr:nvGraphicFramePr>
        <xdr:cNvPr id="5" name="Chart 4">
          <a:extLst>
            <a:ext uri="{FF2B5EF4-FFF2-40B4-BE49-F238E27FC236}">
              <a16:creationId xmlns:a16="http://schemas.microsoft.com/office/drawing/2014/main" id="{8D406B84-8D4B-4C4E-BB45-7CF231971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0.07195</cdr:x>
      <cdr:y>0.67552</cdr:y>
    </cdr:from>
    <cdr:to>
      <cdr:x>0.53974</cdr:x>
      <cdr:y>0.78711</cdr:y>
    </cdr:to>
    <cdr:sp macro="" textlink="">
      <cdr:nvSpPr>
        <cdr:cNvPr id="2" name="TextBox 3">
          <a:extLst xmlns:a="http://schemas.openxmlformats.org/drawingml/2006/main">
            <a:ext uri="{FF2B5EF4-FFF2-40B4-BE49-F238E27FC236}">
              <a16:creationId xmlns:a16="http://schemas.microsoft.com/office/drawing/2014/main" id="{AECA1F2D-7DA5-F44B-7319-7B7E4D2CC0C0}"/>
            </a:ext>
          </a:extLst>
        </cdr:cNvPr>
        <cdr:cNvSpPr txBox="1"/>
      </cdr:nvSpPr>
      <cdr:spPr>
        <a:xfrm xmlns:a="http://schemas.openxmlformats.org/drawingml/2006/main">
          <a:off x="441325" y="3294372"/>
          <a:ext cx="2869477" cy="54420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Food Service sales forecast including the COVID-19 impact, showing wider confidence intervals due to pandemic fluctuations.</a:t>
          </a:r>
        </a:p>
      </cdr:txBody>
    </cdr:sp>
  </cdr:relSizeAnchor>
</c:userShapes>
</file>

<file path=xl/drawings/drawing23.xml><?xml version="1.0" encoding="utf-8"?>
<c:userShapes xmlns:c="http://schemas.openxmlformats.org/drawingml/2006/chart">
  <cdr:relSizeAnchor xmlns:cdr="http://schemas.openxmlformats.org/drawingml/2006/chartDrawing">
    <cdr:from>
      <cdr:x>0.10145</cdr:x>
      <cdr:y>0.62541</cdr:y>
    </cdr:from>
    <cdr:to>
      <cdr:x>0.55176</cdr:x>
      <cdr:y>0.78146</cdr:y>
    </cdr:to>
    <cdr:sp macro="" textlink="">
      <cdr:nvSpPr>
        <cdr:cNvPr id="2" name="TextBox 4">
          <a:extLst xmlns:a="http://schemas.openxmlformats.org/drawingml/2006/main">
            <a:ext uri="{FF2B5EF4-FFF2-40B4-BE49-F238E27FC236}">
              <a16:creationId xmlns:a16="http://schemas.microsoft.com/office/drawing/2014/main" id="{F0A73CC1-72E4-2CD9-8137-2FBD68FEBE35}"/>
            </a:ext>
          </a:extLst>
        </cdr:cNvPr>
        <cdr:cNvSpPr txBox="1"/>
      </cdr:nvSpPr>
      <cdr:spPr>
        <a:xfrm xmlns:a="http://schemas.openxmlformats.org/drawingml/2006/main">
          <a:off x="622300" y="3032125"/>
          <a:ext cx="2762246" cy="75654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Food Service sales forecast with COVID months smoothed, (Mar-Aug 2020). Overall volatility remains high, but trend and uncertainty are less skewed by pandemic losses.</a:t>
          </a:r>
        </a:p>
      </cdr:txBody>
    </cdr:sp>
  </cdr:relSizeAnchor>
</c:userShapes>
</file>

<file path=xl/drawings/drawing24.xml><?xml version="1.0" encoding="utf-8"?>
<xdr:wsDr xmlns:xdr="http://schemas.openxmlformats.org/drawingml/2006/spreadsheetDrawing" xmlns:a="http://schemas.openxmlformats.org/drawingml/2006/main">
  <xdr:twoCellAnchor>
    <xdr:from>
      <xdr:col>3</xdr:col>
      <xdr:colOff>3919537</xdr:colOff>
      <xdr:row>18</xdr:row>
      <xdr:rowOff>123825</xdr:rowOff>
    </xdr:from>
    <xdr:to>
      <xdr:col>8</xdr:col>
      <xdr:colOff>357187</xdr:colOff>
      <xdr:row>34</xdr:row>
      <xdr:rowOff>9525</xdr:rowOff>
    </xdr:to>
    <xdr:graphicFrame macro="">
      <xdr:nvGraphicFramePr>
        <xdr:cNvPr id="2" name="Chart 1">
          <a:extLst>
            <a:ext uri="{FF2B5EF4-FFF2-40B4-BE49-F238E27FC236}">
              <a16:creationId xmlns:a16="http://schemas.microsoft.com/office/drawing/2014/main" id="{07F26F7A-AEA0-3AC4-68E4-F88A65A493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3</xdr:col>
      <xdr:colOff>3919537</xdr:colOff>
      <xdr:row>18</xdr:row>
      <xdr:rowOff>123825</xdr:rowOff>
    </xdr:from>
    <xdr:to>
      <xdr:col>8</xdr:col>
      <xdr:colOff>357187</xdr:colOff>
      <xdr:row>34</xdr:row>
      <xdr:rowOff>9525</xdr:rowOff>
    </xdr:to>
    <xdr:graphicFrame macro="">
      <xdr:nvGraphicFramePr>
        <xdr:cNvPr id="2" name="Chart 1">
          <a:extLst>
            <a:ext uri="{FF2B5EF4-FFF2-40B4-BE49-F238E27FC236}">
              <a16:creationId xmlns:a16="http://schemas.microsoft.com/office/drawing/2014/main" id="{CDCA2CC5-403B-A20B-D971-144DEBF85D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171450</xdr:colOff>
      <xdr:row>2</xdr:row>
      <xdr:rowOff>66675</xdr:rowOff>
    </xdr:from>
    <xdr:to>
      <xdr:col>15</xdr:col>
      <xdr:colOff>1362075</xdr:colOff>
      <xdr:row>26</xdr:row>
      <xdr:rowOff>142875</xdr:rowOff>
    </xdr:to>
    <xdr:graphicFrame macro="">
      <xdr:nvGraphicFramePr>
        <xdr:cNvPr id="4" name="Chart 3">
          <a:extLst>
            <a:ext uri="{FF2B5EF4-FFF2-40B4-BE49-F238E27FC236}">
              <a16:creationId xmlns:a16="http://schemas.microsoft.com/office/drawing/2014/main" id="{EF81CD80-FE67-4CA6-BC98-4C7937C0B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1523999</xdr:colOff>
      <xdr:row>2</xdr:row>
      <xdr:rowOff>76199</xdr:rowOff>
    </xdr:from>
    <xdr:to>
      <xdr:col>22</xdr:col>
      <xdr:colOff>133350</xdr:colOff>
      <xdr:row>26</xdr:row>
      <xdr:rowOff>123824</xdr:rowOff>
    </xdr:to>
    <xdr:graphicFrame macro="">
      <xdr:nvGraphicFramePr>
        <xdr:cNvPr id="5" name="Chart 4">
          <a:extLst>
            <a:ext uri="{FF2B5EF4-FFF2-40B4-BE49-F238E27FC236}">
              <a16:creationId xmlns:a16="http://schemas.microsoft.com/office/drawing/2014/main" id="{45E5C201-2B72-4084-999C-E3671CD8F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0.08592</cdr:x>
      <cdr:y>0.20563</cdr:y>
    </cdr:from>
    <cdr:to>
      <cdr:x>0.55371</cdr:x>
      <cdr:y>0.33399</cdr:y>
    </cdr:to>
    <cdr:sp macro="" textlink="">
      <cdr:nvSpPr>
        <cdr:cNvPr id="2" name="TextBox 3">
          <a:extLst xmlns:a="http://schemas.openxmlformats.org/drawingml/2006/main">
            <a:ext uri="{FF2B5EF4-FFF2-40B4-BE49-F238E27FC236}">
              <a16:creationId xmlns:a16="http://schemas.microsoft.com/office/drawing/2014/main" id="{047D8E24-2CE9-D0BC-FA98-0703B3FD3941}"/>
            </a:ext>
          </a:extLst>
        </cdr:cNvPr>
        <cdr:cNvSpPr txBox="1"/>
      </cdr:nvSpPr>
      <cdr:spPr>
        <a:xfrm xmlns:a="http://schemas.openxmlformats.org/drawingml/2006/main">
          <a:off x="527050" y="991054"/>
          <a:ext cx="2869471" cy="61867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Total Retail &amp; Food Service sales forecast including the COVID-19 impact, showing wider confidence intervals due to pandemic fluctuations.</a:t>
          </a:r>
        </a:p>
      </cdr:txBody>
    </cdr:sp>
  </cdr:relSizeAnchor>
</c:userShapes>
</file>

<file path=xl/drawings/drawing28.xml><?xml version="1.0" encoding="utf-8"?>
<c:userShapes xmlns:c="http://schemas.openxmlformats.org/drawingml/2006/chart">
  <cdr:relSizeAnchor xmlns:cdr="http://schemas.openxmlformats.org/drawingml/2006/chartDrawing">
    <cdr:from>
      <cdr:x>0.12008</cdr:x>
      <cdr:y>0.25388</cdr:y>
    </cdr:from>
    <cdr:to>
      <cdr:x>0.57039</cdr:x>
      <cdr:y>0.40557</cdr:y>
    </cdr:to>
    <cdr:sp macro="" textlink="">
      <cdr:nvSpPr>
        <cdr:cNvPr id="2" name="TextBox 4">
          <a:extLst xmlns:a="http://schemas.openxmlformats.org/drawingml/2006/main">
            <a:ext uri="{FF2B5EF4-FFF2-40B4-BE49-F238E27FC236}">
              <a16:creationId xmlns:a16="http://schemas.microsoft.com/office/drawing/2014/main" id="{BDD2BF04-057C-F112-4BB5-AAE9A1BCD173}"/>
            </a:ext>
          </a:extLst>
        </cdr:cNvPr>
        <cdr:cNvSpPr txBox="1"/>
      </cdr:nvSpPr>
      <cdr:spPr>
        <a:xfrm xmlns:a="http://schemas.openxmlformats.org/drawingml/2006/main">
          <a:off x="736600" y="1216376"/>
          <a:ext cx="2762246" cy="726726"/>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i="1">
              <a:solidFill>
                <a:schemeClr val="tx1">
                  <a:lumMod val="50000"/>
                  <a:lumOff val="50000"/>
                </a:schemeClr>
              </a:solidFill>
            </a:rPr>
            <a:t>Total Retail &amp; Food Service sales forecast with COVID months smoothed, (Mar-Aug 2020)</a:t>
          </a:r>
          <a:r>
            <a:rPr lang="en-US" sz="1000" i="1" baseline="0">
              <a:solidFill>
                <a:schemeClr val="tx1">
                  <a:lumMod val="50000"/>
                  <a:lumOff val="50000"/>
                </a:schemeClr>
              </a:solidFill>
            </a:rPr>
            <a:t> </a:t>
          </a:r>
          <a:r>
            <a:rPr lang="en-US" sz="1000" i="1">
              <a:solidFill>
                <a:schemeClr val="tx1">
                  <a:lumMod val="50000"/>
                  <a:lumOff val="50000"/>
                </a:schemeClr>
              </a:solidFill>
            </a:rPr>
            <a:t>resulting in a more stable trend and narrower prediction intervals.</a:t>
          </a:r>
        </a:p>
      </cdr:txBody>
    </cdr:sp>
  </cdr:relSizeAnchor>
</c:userShapes>
</file>

<file path=xl/drawings/drawing3.xml><?xml version="1.0" encoding="utf-8"?>
<c:userShapes xmlns:c="http://schemas.openxmlformats.org/drawingml/2006/chart">
  <cdr:relSizeAnchor xmlns:cdr="http://schemas.openxmlformats.org/drawingml/2006/chartDrawing">
    <cdr:from>
      <cdr:x>0.11553</cdr:x>
      <cdr:y>0.87836</cdr:y>
    </cdr:from>
    <cdr:to>
      <cdr:x>0.85511</cdr:x>
      <cdr:y>0.98563</cdr:y>
    </cdr:to>
    <cdr:sp macro="" textlink="">
      <cdr:nvSpPr>
        <cdr:cNvPr id="2" name="TextBox 1">
          <a:extLst xmlns:a="http://schemas.openxmlformats.org/drawingml/2006/main">
            <a:ext uri="{FF2B5EF4-FFF2-40B4-BE49-F238E27FC236}">
              <a16:creationId xmlns:a16="http://schemas.microsoft.com/office/drawing/2014/main" id="{1CF106D5-39C1-CDE7-84E0-5C2C4A87EAE1}"/>
            </a:ext>
          </a:extLst>
        </cdr:cNvPr>
        <cdr:cNvSpPr txBox="1"/>
      </cdr:nvSpPr>
      <cdr:spPr>
        <a:xfrm xmlns:a="http://schemas.openxmlformats.org/drawingml/2006/main">
          <a:off x="774700" y="4074425"/>
          <a:ext cx="4959351" cy="497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solidFill>
                <a:schemeClr val="tx1">
                  <a:lumMod val="50000"/>
                  <a:lumOff val="50000"/>
                </a:schemeClr>
              </a:solidFill>
            </a:rPr>
            <a:t>Note: Chart shows sales for three key retail categories only, not total retail sales.</a:t>
          </a:r>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498475</xdr:colOff>
      <xdr:row>25</xdr:row>
      <xdr:rowOff>187325</xdr:rowOff>
    </xdr:from>
    <xdr:to>
      <xdr:col>12</xdr:col>
      <xdr:colOff>387351</xdr:colOff>
      <xdr:row>50</xdr:row>
      <xdr:rowOff>57150</xdr:rowOff>
    </xdr:to>
    <xdr:graphicFrame macro="">
      <xdr:nvGraphicFramePr>
        <xdr:cNvPr id="5" name="Chart 4">
          <a:extLst>
            <a:ext uri="{FF2B5EF4-FFF2-40B4-BE49-F238E27FC236}">
              <a16:creationId xmlns:a16="http://schemas.microsoft.com/office/drawing/2014/main" id="{8A41B599-376F-4DC7-9FC5-3B0EA3E05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0.5893</cdr:x>
      <cdr:y>0.63669</cdr:y>
    </cdr:from>
    <cdr:to>
      <cdr:x>0.71493</cdr:x>
      <cdr:y>0.69383</cdr:y>
    </cdr:to>
    <cdr:sp macro="" textlink="">
      <cdr:nvSpPr>
        <cdr:cNvPr id="2" name="TextBox 1">
          <a:extLst xmlns:a="http://schemas.openxmlformats.org/drawingml/2006/main">
            <a:ext uri="{FF2B5EF4-FFF2-40B4-BE49-F238E27FC236}">
              <a16:creationId xmlns:a16="http://schemas.microsoft.com/office/drawing/2014/main" id="{DFB288AE-1D81-6D8A-0E36-A4D82B3CDE9B}"/>
            </a:ext>
          </a:extLst>
        </cdr:cNvPr>
        <cdr:cNvSpPr txBox="1"/>
      </cdr:nvSpPr>
      <cdr:spPr>
        <a:xfrm xmlns:a="http://schemas.openxmlformats.org/drawingml/2006/main">
          <a:off x="3815026" y="2852324"/>
          <a:ext cx="813306" cy="25600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05-2020</a:t>
          </a:r>
        </a:p>
      </cdr:txBody>
    </cdr:sp>
  </cdr:relSizeAnchor>
  <cdr:relSizeAnchor xmlns:cdr="http://schemas.openxmlformats.org/drawingml/2006/chartDrawing">
    <cdr:from>
      <cdr:x>0.7315</cdr:x>
      <cdr:y>0.71378</cdr:y>
    </cdr:from>
    <cdr:to>
      <cdr:x>0.85713</cdr:x>
      <cdr:y>0.78621</cdr:y>
    </cdr:to>
    <cdr:sp macro="" textlink="">
      <cdr:nvSpPr>
        <cdr:cNvPr id="3" name="TextBox 1">
          <a:extLst xmlns:a="http://schemas.openxmlformats.org/drawingml/2006/main">
            <a:ext uri="{FF2B5EF4-FFF2-40B4-BE49-F238E27FC236}">
              <a16:creationId xmlns:a16="http://schemas.microsoft.com/office/drawing/2014/main" id="{E979A25C-8522-710B-E783-7FF49C37D2A3}"/>
            </a:ext>
          </a:extLst>
        </cdr:cNvPr>
        <cdr:cNvSpPr txBox="1"/>
      </cdr:nvSpPr>
      <cdr:spPr>
        <a:xfrm xmlns:a="http://schemas.openxmlformats.org/drawingml/2006/main">
          <a:off x="4584626" y="3141025"/>
          <a:ext cx="787368" cy="3187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03-2020</a:t>
          </a:r>
        </a:p>
      </cdr:txBody>
    </cdr:sp>
  </cdr:relSizeAnchor>
  <cdr:relSizeAnchor xmlns:cdr="http://schemas.openxmlformats.org/drawingml/2006/chartDrawing">
    <cdr:from>
      <cdr:x>0.54647</cdr:x>
      <cdr:y>0.78958</cdr:y>
    </cdr:from>
    <cdr:to>
      <cdr:x>0.67209</cdr:x>
      <cdr:y>0.86201</cdr:y>
    </cdr:to>
    <cdr:sp macro="" textlink="">
      <cdr:nvSpPr>
        <cdr:cNvPr id="4" name="TextBox 1">
          <a:extLst xmlns:a="http://schemas.openxmlformats.org/drawingml/2006/main">
            <a:ext uri="{FF2B5EF4-FFF2-40B4-BE49-F238E27FC236}">
              <a16:creationId xmlns:a16="http://schemas.microsoft.com/office/drawing/2014/main" id="{23583B56-1673-4075-1574-867817D81715}"/>
            </a:ext>
          </a:extLst>
        </cdr:cNvPr>
        <cdr:cNvSpPr txBox="1"/>
      </cdr:nvSpPr>
      <cdr:spPr>
        <a:xfrm xmlns:a="http://schemas.openxmlformats.org/drawingml/2006/main">
          <a:off x="3424953" y="3474578"/>
          <a:ext cx="787369" cy="3187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04-2020</a:t>
          </a:r>
        </a:p>
      </cdr:txBody>
    </cdr:sp>
  </cdr:relSizeAnchor>
  <cdr:relSizeAnchor xmlns:cdr="http://schemas.openxmlformats.org/drawingml/2006/chartDrawing">
    <cdr:from>
      <cdr:x>0.08663</cdr:x>
      <cdr:y>0.85363</cdr:y>
    </cdr:from>
    <cdr:to>
      <cdr:x>0.91185</cdr:x>
      <cdr:y>0.98958</cdr:y>
    </cdr:to>
    <cdr:sp macro="" textlink="">
      <cdr:nvSpPr>
        <cdr:cNvPr id="5" name="TextBox 4">
          <a:extLst xmlns:a="http://schemas.openxmlformats.org/drawingml/2006/main">
            <a:ext uri="{FF2B5EF4-FFF2-40B4-BE49-F238E27FC236}">
              <a16:creationId xmlns:a16="http://schemas.microsoft.com/office/drawing/2014/main" id="{22333020-22B4-88A0-CD5E-86BB2C30B539}"/>
            </a:ext>
          </a:extLst>
        </cdr:cNvPr>
        <cdr:cNvSpPr txBox="1"/>
      </cdr:nvSpPr>
      <cdr:spPr>
        <a:xfrm xmlns:a="http://schemas.openxmlformats.org/drawingml/2006/main">
          <a:off x="542926" y="3902776"/>
          <a:ext cx="5172075" cy="6215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100" i="1">
              <a:solidFill>
                <a:schemeClr val="bg2">
                  <a:lumMod val="50000"/>
                </a:schemeClr>
              </a:solidFill>
            </a:rPr>
            <a:t>This chart shows the differences between predicted and actual clothing sales each month as per the regression model. Clusters around zero indicate good model fit, while the labeled COVID months reveal significant deviations during pandemic disruptions.</a:t>
          </a:r>
        </a:p>
      </cdr:txBody>
    </cdr:sp>
  </cdr:relSizeAnchor>
</c:userShapes>
</file>

<file path=xl/drawings/drawing6.xml><?xml version="1.0" encoding="utf-8"?>
<xdr:wsDr xmlns:xdr="http://schemas.openxmlformats.org/drawingml/2006/spreadsheetDrawing" xmlns:a="http://schemas.openxmlformats.org/drawingml/2006/main">
  <xdr:twoCellAnchor>
    <xdr:from>
      <xdr:col>3</xdr:col>
      <xdr:colOff>1685925</xdr:colOff>
      <xdr:row>8</xdr:row>
      <xdr:rowOff>28575</xdr:rowOff>
    </xdr:from>
    <xdr:to>
      <xdr:col>5</xdr:col>
      <xdr:colOff>1990725</xdr:colOff>
      <xdr:row>33</xdr:row>
      <xdr:rowOff>76200</xdr:rowOff>
    </xdr:to>
    <xdr:graphicFrame macro="">
      <xdr:nvGraphicFramePr>
        <xdr:cNvPr id="2" name="Chart 1">
          <a:extLst>
            <a:ext uri="{FF2B5EF4-FFF2-40B4-BE49-F238E27FC236}">
              <a16:creationId xmlns:a16="http://schemas.microsoft.com/office/drawing/2014/main" id="{C05EBC83-3D34-40CE-65EE-3BB9B29BA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971550</xdr:colOff>
      <xdr:row>9</xdr:row>
      <xdr:rowOff>104775</xdr:rowOff>
    </xdr:from>
    <xdr:to>
      <xdr:col>4</xdr:col>
      <xdr:colOff>3390900</xdr:colOff>
      <xdr:row>34</xdr:row>
      <xdr:rowOff>161925</xdr:rowOff>
    </xdr:to>
    <xdr:graphicFrame macro="">
      <xdr:nvGraphicFramePr>
        <xdr:cNvPr id="2" name="Chart 1">
          <a:extLst>
            <a:ext uri="{FF2B5EF4-FFF2-40B4-BE49-F238E27FC236}">
              <a16:creationId xmlns:a16="http://schemas.microsoft.com/office/drawing/2014/main" id="{65632BE8-94CF-0211-1185-C7EAB5A57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200025</xdr:colOff>
      <xdr:row>4</xdr:row>
      <xdr:rowOff>85725</xdr:rowOff>
    </xdr:from>
    <xdr:to>
      <xdr:col>10</xdr:col>
      <xdr:colOff>238125</xdr:colOff>
      <xdr:row>29</xdr:row>
      <xdr:rowOff>142875</xdr:rowOff>
    </xdr:to>
    <xdr:graphicFrame macro="">
      <xdr:nvGraphicFramePr>
        <xdr:cNvPr id="2" name="Chart 1">
          <a:extLst>
            <a:ext uri="{FF2B5EF4-FFF2-40B4-BE49-F238E27FC236}">
              <a16:creationId xmlns:a16="http://schemas.microsoft.com/office/drawing/2014/main" id="{C0E756CE-977B-49C4-8CA3-48EE8B783D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400049</xdr:colOff>
      <xdr:row>4</xdr:row>
      <xdr:rowOff>95249</xdr:rowOff>
    </xdr:from>
    <xdr:to>
      <xdr:col>21</xdr:col>
      <xdr:colOff>47625</xdr:colOff>
      <xdr:row>29</xdr:row>
      <xdr:rowOff>123824</xdr:rowOff>
    </xdr:to>
    <xdr:graphicFrame macro="">
      <xdr:nvGraphicFramePr>
        <xdr:cNvPr id="3" name="Chart 2">
          <a:extLst>
            <a:ext uri="{FF2B5EF4-FFF2-40B4-BE49-F238E27FC236}">
              <a16:creationId xmlns:a16="http://schemas.microsoft.com/office/drawing/2014/main" id="{35F575A9-BA63-4035-A574-135A21453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190499</xdr:colOff>
      <xdr:row>30</xdr:row>
      <xdr:rowOff>9525</xdr:rowOff>
    </xdr:from>
    <xdr:to>
      <xdr:col>10</xdr:col>
      <xdr:colOff>219074</xdr:colOff>
      <xdr:row>55</xdr:row>
      <xdr:rowOff>104775</xdr:rowOff>
    </xdr:to>
    <xdr:graphicFrame macro="">
      <xdr:nvGraphicFramePr>
        <xdr:cNvPr id="4" name="Chart 3">
          <a:extLst>
            <a:ext uri="{FF2B5EF4-FFF2-40B4-BE49-F238E27FC236}">
              <a16:creationId xmlns:a16="http://schemas.microsoft.com/office/drawing/2014/main" id="{6CCD7062-C2BA-42D3-943A-5E18132725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30</xdr:row>
      <xdr:rowOff>38100</xdr:rowOff>
    </xdr:from>
    <xdr:to>
      <xdr:col>21</xdr:col>
      <xdr:colOff>38100</xdr:colOff>
      <xdr:row>55</xdr:row>
      <xdr:rowOff>76200</xdr:rowOff>
    </xdr:to>
    <xdr:graphicFrame macro="">
      <xdr:nvGraphicFramePr>
        <xdr:cNvPr id="5" name="Chart 4">
          <a:extLst>
            <a:ext uri="{FF2B5EF4-FFF2-40B4-BE49-F238E27FC236}">
              <a16:creationId xmlns:a16="http://schemas.microsoft.com/office/drawing/2014/main" id="{45BE5009-681A-4857-9D23-4031D2600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219075</xdr:colOff>
      <xdr:row>56</xdr:row>
      <xdr:rowOff>19050</xdr:rowOff>
    </xdr:from>
    <xdr:to>
      <xdr:col>10</xdr:col>
      <xdr:colOff>247650</xdr:colOff>
      <xdr:row>80</xdr:row>
      <xdr:rowOff>180975</xdr:rowOff>
    </xdr:to>
    <xdr:graphicFrame macro="">
      <xdr:nvGraphicFramePr>
        <xdr:cNvPr id="6" name="Chart 5">
          <a:extLst>
            <a:ext uri="{FF2B5EF4-FFF2-40B4-BE49-F238E27FC236}">
              <a16:creationId xmlns:a16="http://schemas.microsoft.com/office/drawing/2014/main" id="{A9A80D2C-3848-4F12-9E95-8A9BCCC56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428626</xdr:colOff>
      <xdr:row>56</xdr:row>
      <xdr:rowOff>28575</xdr:rowOff>
    </xdr:from>
    <xdr:to>
      <xdr:col>21</xdr:col>
      <xdr:colOff>19050</xdr:colOff>
      <xdr:row>80</xdr:row>
      <xdr:rowOff>171450</xdr:rowOff>
    </xdr:to>
    <xdr:graphicFrame macro="">
      <xdr:nvGraphicFramePr>
        <xdr:cNvPr id="7" name="Chart 6">
          <a:extLst>
            <a:ext uri="{FF2B5EF4-FFF2-40B4-BE49-F238E27FC236}">
              <a16:creationId xmlns:a16="http://schemas.microsoft.com/office/drawing/2014/main" id="{C039A0F9-3D71-4504-82D5-A6004017C7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219075</xdr:colOff>
      <xdr:row>81</xdr:row>
      <xdr:rowOff>57150</xdr:rowOff>
    </xdr:from>
    <xdr:to>
      <xdr:col>10</xdr:col>
      <xdr:colOff>257175</xdr:colOff>
      <xdr:row>106</xdr:row>
      <xdr:rowOff>171450</xdr:rowOff>
    </xdr:to>
    <xdr:graphicFrame macro="">
      <xdr:nvGraphicFramePr>
        <xdr:cNvPr id="8" name="Chart 7">
          <a:extLst>
            <a:ext uri="{FF2B5EF4-FFF2-40B4-BE49-F238E27FC236}">
              <a16:creationId xmlns:a16="http://schemas.microsoft.com/office/drawing/2014/main" id="{45DA8E2A-51F3-4FA7-A2C1-D38030429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428624</xdr:colOff>
      <xdr:row>81</xdr:row>
      <xdr:rowOff>76199</xdr:rowOff>
    </xdr:from>
    <xdr:to>
      <xdr:col>20</xdr:col>
      <xdr:colOff>609599</xdr:colOff>
      <xdr:row>106</xdr:row>
      <xdr:rowOff>161924</xdr:rowOff>
    </xdr:to>
    <xdr:graphicFrame macro="">
      <xdr:nvGraphicFramePr>
        <xdr:cNvPr id="9" name="Chart 8">
          <a:extLst>
            <a:ext uri="{FF2B5EF4-FFF2-40B4-BE49-F238E27FC236}">
              <a16:creationId xmlns:a16="http://schemas.microsoft.com/office/drawing/2014/main" id="{32713DF2-EF71-4E66-8B78-89E396D816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527050</xdr:colOff>
      <xdr:row>14</xdr:row>
      <xdr:rowOff>31750</xdr:rowOff>
    </xdr:from>
    <xdr:to>
      <xdr:col>27</xdr:col>
      <xdr:colOff>781050</xdr:colOff>
      <xdr:row>24</xdr:row>
      <xdr:rowOff>120650</xdr:rowOff>
    </xdr:to>
    <xdr:sp macro="" textlink="">
      <xdr:nvSpPr>
        <xdr:cNvPr id="10" name="TextBox 9">
          <a:extLst>
            <a:ext uri="{FF2B5EF4-FFF2-40B4-BE49-F238E27FC236}">
              <a16:creationId xmlns:a16="http://schemas.microsoft.com/office/drawing/2014/main" id="{840112F7-8ACF-68DE-3CE8-DBF0BE84E5EB}"/>
            </a:ext>
          </a:extLst>
        </xdr:cNvPr>
        <xdr:cNvSpPr txBox="1"/>
      </xdr:nvSpPr>
      <xdr:spPr>
        <a:xfrm>
          <a:off x="14547850" y="3232150"/>
          <a:ext cx="63754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Forecast Accuracy Evaluation</a:t>
          </a:r>
          <a:endParaRPr lang="en-US" sz="1100"/>
        </a:p>
        <a:p>
          <a:r>
            <a:rPr lang="en-US"/>
            <a:t>-  Error metrics (MAPE, RMSE, MAD) summarize forecast reliability across categories.</a:t>
          </a:r>
        </a:p>
        <a:p>
          <a:r>
            <a:rPr lang="en-US"/>
            <a:t>-  While the numerical improvements are largest in </a:t>
          </a:r>
          <a:r>
            <a:rPr lang="en-US" b="1"/>
            <a:t>Clothing &amp; Accessories</a:t>
          </a:r>
          <a:r>
            <a:rPr lang="en-US"/>
            <a:t>, the </a:t>
          </a:r>
          <a:r>
            <a:rPr lang="en-US" b="1"/>
            <a:t>confidence intervals tighten across all categories</a:t>
          </a:r>
          <a:r>
            <a:rPr lang="en-US"/>
            <a:t>, as seen in the forecast charts.</a:t>
          </a:r>
        </a:p>
        <a:p>
          <a:r>
            <a:rPr lang="en-US"/>
            <a:t>-  This confirms that smoothing enhances overall forecast stability, even when error reductions appear modest in the summary table.</a:t>
          </a:r>
        </a:p>
        <a:p>
          <a:br>
            <a:rPr lang="en-US"/>
          </a:br>
          <a:endParaRPr lang="en-US"/>
        </a:p>
        <a:p>
          <a:r>
            <a:rPr lang="en-US" b="1"/>
            <a:t>Key takeaway:</a:t>
          </a:r>
          <a:r>
            <a:rPr lang="en-US"/>
            <a:t> Smoothing consistently improves stability by narrowing confidence intervals and reducing volatility distortion.</a:t>
          </a:r>
        </a:p>
      </xdr:txBody>
    </xdr:sp>
    <xdr:clientData/>
  </xdr:twoCellAnchor>
  <xdr:twoCellAnchor>
    <xdr:from>
      <xdr:col>21</xdr:col>
      <xdr:colOff>171450</xdr:colOff>
      <xdr:row>38</xdr:row>
      <xdr:rowOff>177800</xdr:rowOff>
    </xdr:from>
    <xdr:to>
      <xdr:col>24</xdr:col>
      <xdr:colOff>381000</xdr:colOff>
      <xdr:row>44</xdr:row>
      <xdr:rowOff>133350</xdr:rowOff>
    </xdr:to>
    <xdr:sp macro="" textlink="">
      <xdr:nvSpPr>
        <xdr:cNvPr id="11" name="TextBox 10">
          <a:extLst>
            <a:ext uri="{FF2B5EF4-FFF2-40B4-BE49-F238E27FC236}">
              <a16:creationId xmlns:a16="http://schemas.microsoft.com/office/drawing/2014/main" id="{260B84AA-2CB2-3836-1BA4-EAD87B992F08}"/>
            </a:ext>
          </a:extLst>
        </xdr:cNvPr>
        <xdr:cNvSpPr txBox="1"/>
      </xdr:nvSpPr>
      <xdr:spPr>
        <a:xfrm>
          <a:off x="12973050" y="7797800"/>
          <a:ext cx="3194050" cy="1060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b="1" i="1"/>
            <a:t>Example Interpretation:</a:t>
          </a:r>
        </a:p>
        <a:p>
          <a:pPr marL="0" marR="0" lvl="0" indent="0" defTabSz="914400" eaLnBrk="1" fontAlgn="auto" latinLnBrk="0" hangingPunct="1">
            <a:lnSpc>
              <a:spcPct val="100000"/>
            </a:lnSpc>
            <a:spcBef>
              <a:spcPts val="0"/>
            </a:spcBef>
            <a:spcAft>
              <a:spcPts val="0"/>
            </a:spcAft>
            <a:buClrTx/>
            <a:buSzTx/>
            <a:buFontTx/>
            <a:buNone/>
            <a:tabLst/>
            <a:defRPr/>
          </a:pPr>
          <a:r>
            <a:rPr lang="en-US" i="1"/>
            <a:t>Clothing sales were disproportionately affected by COVID shutdowns, creating unusually wide forecast bounds. The smoothed version produces narrower, more reliable forecasts.</a:t>
          </a: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540740</xdr:colOff>
      <xdr:row>8</xdr:row>
      <xdr:rowOff>151907</xdr:rowOff>
    </xdr:from>
    <xdr:to>
      <xdr:col>4</xdr:col>
      <xdr:colOff>1555750</xdr:colOff>
      <xdr:row>29</xdr:row>
      <xdr:rowOff>31750</xdr:rowOff>
    </xdr:to>
    <xdr:graphicFrame macro="">
      <xdr:nvGraphicFramePr>
        <xdr:cNvPr id="4" name="Chart 3">
          <a:extLst>
            <a:ext uri="{FF2B5EF4-FFF2-40B4-BE49-F238E27FC236}">
              <a16:creationId xmlns:a16="http://schemas.microsoft.com/office/drawing/2014/main" id="{48CC068A-3AF1-4A20-BE78-16905D646C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463299</xdr:colOff>
      <xdr:row>32</xdr:row>
      <xdr:rowOff>171451</xdr:rowOff>
    </xdr:from>
    <xdr:to>
      <xdr:col>4</xdr:col>
      <xdr:colOff>1517650</xdr:colOff>
      <xdr:row>53</xdr:row>
      <xdr:rowOff>57150</xdr:rowOff>
    </xdr:to>
    <xdr:graphicFrame macro="">
      <xdr:nvGraphicFramePr>
        <xdr:cNvPr id="6" name="Chart 5">
          <a:extLst>
            <a:ext uri="{FF2B5EF4-FFF2-40B4-BE49-F238E27FC236}">
              <a16:creationId xmlns:a16="http://schemas.microsoft.com/office/drawing/2014/main" id="{C902E44B-91A6-478F-8422-D2D5A5B7A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311150</xdr:colOff>
      <xdr:row>29</xdr:row>
      <xdr:rowOff>44450</xdr:rowOff>
    </xdr:from>
    <xdr:to>
      <xdr:col>4</xdr:col>
      <xdr:colOff>1173149</xdr:colOff>
      <xdr:row>31</xdr:row>
      <xdr:rowOff>117375</xdr:rowOff>
    </xdr:to>
    <xdr:sp macro="" textlink="">
      <xdr:nvSpPr>
        <xdr:cNvPr id="8" name="TextBox 1">
          <a:extLst>
            <a:ext uri="{FF2B5EF4-FFF2-40B4-BE49-F238E27FC236}">
              <a16:creationId xmlns:a16="http://schemas.microsoft.com/office/drawing/2014/main" id="{4471FEFA-AB39-3FEE-CB12-47E3F4CEDB84}"/>
            </a:ext>
          </a:extLst>
        </xdr:cNvPr>
        <xdr:cNvSpPr txBox="1"/>
      </xdr:nvSpPr>
      <xdr:spPr>
        <a:xfrm>
          <a:off x="920750" y="5822950"/>
          <a:ext cx="4659299" cy="441225"/>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900">
              <a:solidFill>
                <a:schemeClr val="tx1">
                  <a:lumMod val="50000"/>
                  <a:lumOff val="50000"/>
                </a:schemeClr>
              </a:solidFill>
            </a:rPr>
            <a:t>This chart shows the </a:t>
          </a:r>
          <a:r>
            <a:rPr lang="en-US" sz="900" b="0">
              <a:solidFill>
                <a:schemeClr val="tx1">
                  <a:lumMod val="50000"/>
                  <a:lumOff val="50000"/>
                </a:schemeClr>
              </a:solidFill>
            </a:rPr>
            <a:t>volatility index normalized to a 2010-2019 baseline = 1.0. Values </a:t>
          </a:r>
          <a:r>
            <a:rPr lang="en-US" sz="900">
              <a:solidFill>
                <a:schemeClr val="tx1">
                  <a:lumMod val="50000"/>
                  <a:lumOff val="50000"/>
                </a:schemeClr>
              </a:solidFill>
            </a:rPr>
            <a:t>above 1.0 indicate volatility greater than the baseline average, while values below 1.0 indicate volatility lower than baseline. Extreme spikes (e.g., during COVID-19) appear directly as multiples of the baseline.</a:t>
          </a:r>
        </a:p>
      </xdr:txBody>
    </xdr:sp>
    <xdr:clientData/>
  </xdr:twoCellAnchor>
  <xdr:twoCellAnchor>
    <xdr:from>
      <xdr:col>1</xdr:col>
      <xdr:colOff>107951</xdr:colOff>
      <xdr:row>54</xdr:row>
      <xdr:rowOff>12700</xdr:rowOff>
    </xdr:from>
    <xdr:to>
      <xdr:col>4</xdr:col>
      <xdr:colOff>1136651</xdr:colOff>
      <xdr:row>57</xdr:row>
      <xdr:rowOff>158750</xdr:rowOff>
    </xdr:to>
    <xdr:sp macro="" textlink="">
      <xdr:nvSpPr>
        <xdr:cNvPr id="9" name="TextBox 1">
          <a:extLst>
            <a:ext uri="{FF2B5EF4-FFF2-40B4-BE49-F238E27FC236}">
              <a16:creationId xmlns:a16="http://schemas.microsoft.com/office/drawing/2014/main" id="{B57B54BB-56D7-1355-C810-531AC58CC7A6}"/>
            </a:ext>
          </a:extLst>
        </xdr:cNvPr>
        <xdr:cNvSpPr txBox="1"/>
      </xdr:nvSpPr>
      <xdr:spPr>
        <a:xfrm>
          <a:off x="717551" y="10394950"/>
          <a:ext cx="4826000" cy="698500"/>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900" b="1">
              <a:solidFill>
                <a:schemeClr val="tx1">
                  <a:lumMod val="50000"/>
                  <a:lumOff val="50000"/>
                </a:schemeClr>
              </a:solidFill>
            </a:rPr>
            <a:t>Note: </a:t>
          </a:r>
          <a:r>
            <a:rPr lang="en-US" sz="900">
              <a:solidFill>
                <a:schemeClr val="tx1">
                  <a:lumMod val="50000"/>
                  <a:lumOff val="50000"/>
                </a:schemeClr>
              </a:solidFill>
            </a:rPr>
            <a:t>This chart </a:t>
          </a:r>
          <a:r>
            <a:rPr lang="en-US" sz="900">
              <a:solidFill>
                <a:schemeClr val="tx1">
                  <a:lumMod val="50000"/>
                  <a:lumOff val="50000"/>
                </a:schemeClr>
              </a:solidFill>
              <a:latin typeface="+mn-lt"/>
              <a:ea typeface="+mn-ea"/>
              <a:cs typeface="+mn-cs"/>
            </a:rPr>
            <a:t>applies a log₂ transformation </a:t>
          </a:r>
          <a:r>
            <a:rPr lang="en-US" sz="900">
              <a:solidFill>
                <a:schemeClr val="tx1">
                  <a:lumMod val="50000"/>
                  <a:lumOff val="50000"/>
                </a:schemeClr>
              </a:solidFill>
            </a:rPr>
            <a:t>of the volatility </a:t>
          </a:r>
          <a:r>
            <a:rPr lang="en-US" sz="900" b="0">
              <a:solidFill>
                <a:schemeClr val="tx1">
                  <a:lumMod val="50000"/>
                  <a:lumOff val="50000"/>
                </a:schemeClr>
              </a:solidFill>
            </a:rPr>
            <a:t>index. In this scale, the 2010-2019 baseline average (index = 1.0 in linear terms) is represented as 0. Each point above </a:t>
          </a:r>
          <a:r>
            <a:rPr lang="en-US" sz="900">
              <a:solidFill>
                <a:schemeClr val="tx1">
                  <a:lumMod val="50000"/>
                  <a:lumOff val="50000"/>
                </a:schemeClr>
              </a:solidFill>
            </a:rPr>
            <a:t>or below shows how many times larger or smaller volatility is compared to baseline: </a:t>
          </a:r>
          <a:r>
            <a:rPr lang="en-US" sz="900" b="1">
              <a:solidFill>
                <a:schemeClr val="tx1">
                  <a:lumMod val="50000"/>
                  <a:lumOff val="50000"/>
                </a:schemeClr>
              </a:solidFill>
            </a:rPr>
            <a:t>+1 = 2× baseline, -1 = 0.5× baseline, +2 = 4× baseline, etc.</a:t>
          </a:r>
          <a:endParaRPr lang="en-US" sz="900">
            <a:solidFill>
              <a:schemeClr val="tx1">
                <a:lumMod val="50000"/>
                <a:lumOff val="5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gifford" refreshedDate="45931.760520949072" createdVersion="8" refreshedVersion="8" minRefreshableVersion="3" recordCount="392" xr:uid="{FA6A93AB-1A77-4AB6-AF78-5E925A194E3B}">
  <cacheSource type="worksheet">
    <worksheetSource name="Excel_Data_for_Statistical_Analysis__2"/>
  </cacheSource>
  <cacheFields count="18">
    <cacheField name="observation_date" numFmtId="22">
      <sharedItems containsSemiMixedTypes="0" containsNonDate="0" containsDate="1" containsString="0" minDate="1993-01-01T00:00:00" maxDate="2025-08-02T00:00:00" count="392">
        <d v="1993-01-01T00:00:00"/>
        <d v="1993-02-01T00:00:00"/>
        <d v="1993-03-01T00:00:00"/>
        <d v="1993-04-01T00:00:00"/>
        <d v="1993-05-01T00:00:00"/>
        <d v="1993-06-01T00:00:00"/>
        <d v="1993-07-01T00:00:00"/>
        <d v="1993-08-01T00:00:00"/>
        <d v="1993-09-01T00:00:00"/>
        <d v="1993-10-01T00:00:00"/>
        <d v="1993-11-01T00:00:00"/>
        <d v="1993-12-01T00:00:00"/>
        <d v="1994-01-01T00:00:00"/>
        <d v="1994-02-01T00:00:00"/>
        <d v="1994-03-01T00:00:00"/>
        <d v="1994-04-01T00:00:00"/>
        <d v="1994-05-01T00:00:00"/>
        <d v="1994-06-01T00:00:00"/>
        <d v="1994-07-01T00:00:00"/>
        <d v="1994-08-01T00:00:00"/>
        <d v="1994-09-01T00:00:00"/>
        <d v="1994-10-01T00:00:00"/>
        <d v="1994-11-01T00:00:00"/>
        <d v="1994-12-01T00:00:00"/>
        <d v="1995-01-01T00:00:00"/>
        <d v="1995-02-01T00:00:00"/>
        <d v="1995-03-01T00:00:00"/>
        <d v="1995-04-01T00:00:00"/>
        <d v="1995-05-01T00:00:00"/>
        <d v="1995-06-01T00:00:00"/>
        <d v="1995-07-01T00:00:00"/>
        <d v="1995-08-01T00:00:00"/>
        <d v="1995-09-01T00:00:00"/>
        <d v="1995-10-01T00:00:00"/>
        <d v="1995-11-01T00:00:00"/>
        <d v="1995-12-01T00:00:00"/>
        <d v="1996-01-01T00:00:00"/>
        <d v="1996-02-01T00:00:00"/>
        <d v="1996-03-01T00:00:00"/>
        <d v="1996-04-01T00:00:00"/>
        <d v="1996-05-01T00:00:00"/>
        <d v="1996-06-01T00:00:00"/>
        <d v="1996-07-01T00:00:00"/>
        <d v="1996-08-01T00:00:00"/>
        <d v="1996-09-01T00:00:00"/>
        <d v="1996-10-01T00:00:00"/>
        <d v="1996-11-01T00:00:00"/>
        <d v="1996-12-01T00:00:00"/>
        <d v="1997-01-01T00:00:00"/>
        <d v="1997-02-01T00:00:00"/>
        <d v="1997-03-01T00:00:00"/>
        <d v="1997-04-01T00:00:00"/>
        <d v="1997-05-01T00:00:00"/>
        <d v="1997-06-01T00:00:00"/>
        <d v="1997-07-01T00:00:00"/>
        <d v="1997-08-01T00:00:00"/>
        <d v="1997-09-01T00:00:00"/>
        <d v="1997-10-01T00:00:00"/>
        <d v="1997-11-01T00:00:00"/>
        <d v="1997-12-01T00:00:00"/>
        <d v="1998-01-01T00:00:00"/>
        <d v="1998-02-01T00:00:00"/>
        <d v="1998-03-01T00:00:00"/>
        <d v="1998-04-01T00:00:00"/>
        <d v="1998-05-01T00:00:00"/>
        <d v="1998-06-01T00:00:00"/>
        <d v="1998-07-01T00:00:00"/>
        <d v="1998-08-01T00:00:00"/>
        <d v="1998-09-01T00:00:00"/>
        <d v="1998-10-01T00:00:00"/>
        <d v="1998-11-01T00:00:00"/>
        <d v="1998-12-01T00:00:00"/>
        <d v="1999-01-01T00:00:00"/>
        <d v="1999-02-01T00:00:00"/>
        <d v="1999-03-01T00:00:00"/>
        <d v="1999-04-01T00:00:00"/>
        <d v="1999-05-01T00:00:00"/>
        <d v="1999-06-01T00:00:00"/>
        <d v="1999-07-01T00:00:00"/>
        <d v="1999-08-01T00:00:00"/>
        <d v="1999-09-01T00:00:00"/>
        <d v="1999-10-01T00:00:00"/>
        <d v="1999-11-01T00:00:00"/>
        <d v="1999-12-01T00:00:00"/>
        <d v="2000-01-01T00:00:00"/>
        <d v="2000-02-01T00:00:00"/>
        <d v="2000-03-01T00:00:00"/>
        <d v="2000-04-01T00:00:00"/>
        <d v="2000-05-01T00:00:00"/>
        <d v="2000-06-01T00:00:00"/>
        <d v="2000-07-01T00:00:00"/>
        <d v="2000-08-01T00:00:00"/>
        <d v="2000-09-01T00:00:00"/>
        <d v="2000-10-01T00:00:00"/>
        <d v="2000-11-01T00:00:00"/>
        <d v="2000-12-01T00:00:00"/>
        <d v="2001-01-01T00:00:00"/>
        <d v="2001-02-01T00:00:00"/>
        <d v="2001-03-01T00:00:00"/>
        <d v="2001-04-01T00:00:00"/>
        <d v="2001-05-01T00:00:00"/>
        <d v="2001-06-01T00:00:00"/>
        <d v="2001-07-01T00:00:00"/>
        <d v="2001-08-01T00:00:00"/>
        <d v="2001-09-01T00:00:00"/>
        <d v="2001-10-01T00:00:00"/>
        <d v="2001-11-01T00:00:00"/>
        <d v="2001-12-01T00:00:00"/>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sharedItems>
      <fieldGroup par="17"/>
    </cacheField>
    <cacheField name="year" numFmtId="0">
      <sharedItems containsSemiMixedTypes="0" containsString="0" containsNumber="1" containsInteger="1" minValue="1993" maxValue="2025" count="33">
        <n v="1993"/>
        <n v="1994"/>
        <n v="1995"/>
        <n v="1996"/>
        <n v="1997"/>
        <n v="1998"/>
        <n v="1999"/>
        <n v="2000"/>
        <n v="2001"/>
        <n v="2002"/>
        <n v="2003"/>
        <n v="2004"/>
        <n v="2005"/>
        <n v="2006"/>
        <n v="2007"/>
        <n v="2008"/>
        <n v="2009"/>
        <n v="2010"/>
        <n v="2011"/>
        <n v="2012"/>
        <n v="2013"/>
        <n v="2014"/>
        <n v="2015"/>
        <n v="2016"/>
        <n v="2017"/>
        <n v="2018"/>
        <n v="2019"/>
        <n v="2020"/>
        <n v="2021"/>
        <n v="2022"/>
        <n v="2023"/>
        <n v="2024"/>
        <n v="2025"/>
      </sharedItems>
    </cacheField>
    <cacheField name="month" numFmtId="0">
      <sharedItems containsSemiMixedTypes="0" containsString="0" containsNumber="1" containsInteger="1" minValue="1" maxValue="12" count="12">
        <n v="1"/>
        <n v="2"/>
        <n v="3"/>
        <n v="4"/>
        <n v="5"/>
        <n v="6"/>
        <n v="7"/>
        <n v="8"/>
        <n v="9"/>
        <n v="10"/>
        <n v="11"/>
        <n v="12"/>
      </sharedItems>
    </cacheField>
    <cacheField name="total_retail_and_food_service_sales" numFmtId="0">
      <sharedItems containsSemiMixedTypes="0" containsString="0" containsNumber="1" containsInteger="1" minValue="167682" maxValue="732010" count="392">
        <n v="169500"/>
        <n v="168840"/>
        <n v="167682"/>
        <n v="172102"/>
        <n v="172960"/>
        <n v="173018"/>
        <n v="175822"/>
        <n v="175233"/>
        <n v="176608"/>
        <n v="177588"/>
        <n v="179758"/>
        <n v="181077"/>
        <n v="179615"/>
        <n v="183101"/>
        <n v="186721"/>
        <n v="186423"/>
        <n v="185616"/>
        <n v="187800"/>
        <n v="188062"/>
        <n v="190771"/>
        <n v="192585"/>
        <n v="193914"/>
        <n v="194425"/>
        <n v="194939"/>
        <n v="195908"/>
        <n v="193068"/>
        <n v="195179"/>
        <n v="195310"/>
        <n v="198060"/>
        <n v="200383"/>
        <n v="199110"/>
        <n v="201078"/>
        <n v="201337"/>
        <n v="200597"/>
        <n v="203545"/>
        <n v="204032"/>
        <n v="203793"/>
        <n v="206875"/>
        <n v="207650"/>
        <n v="209294"/>
        <n v="211157"/>
        <n v="209474"/>
        <n v="210827"/>
        <n v="210846"/>
        <n v="213233"/>
        <n v="215526"/>
        <n v="215167"/>
        <n v="215690"/>
        <n v="218124"/>
        <n v="219587"/>
        <n v="221189"/>
        <n v="217925"/>
        <n v="217771"/>
        <n v="220233"/>
        <n v="222985"/>
        <n v="223120"/>
        <n v="224509"/>
        <n v="224300"/>
        <n v="223718"/>
        <n v="225236"/>
        <n v="225954"/>
        <n v="225746"/>
        <n v="226889"/>
        <n v="230409"/>
        <n v="230995"/>
        <n v="233207"/>
        <n v="231551"/>
        <n v="229792"/>
        <n v="232308"/>
        <n v="236174"/>
        <n v="237592"/>
        <n v="240140"/>
        <n v="240269"/>
        <n v="243346"/>
        <n v="244687"/>
        <n v="246628"/>
        <n v="248367"/>
        <n v="249329"/>
        <n v="251263"/>
        <n v="253844"/>
        <n v="255029"/>
        <n v="254816"/>
        <n v="258133"/>
        <n v="263311"/>
        <n v="261545"/>
        <n v="265686"/>
        <n v="269019"/>
        <n v="264067"/>
        <n v="265992"/>
        <n v="267750"/>
        <n v="265683"/>
        <n v="266885"/>
        <n v="270523"/>
        <n v="270339"/>
        <n v="268850"/>
        <n v="268338"/>
        <n v="272881"/>
        <n v="272627"/>
        <n v="269820"/>
        <n v="274410"/>
        <n v="275769"/>
        <n v="274474"/>
        <n v="273098"/>
        <n v="275659"/>
        <n v="268652"/>
        <n v="288632"/>
        <n v="280033"/>
        <n v="276302"/>
        <n v="277135"/>
        <n v="278869"/>
        <n v="278079"/>
        <n v="281147"/>
        <n v="278966"/>
        <n v="280426"/>
        <n v="284161"/>
        <n v="285884"/>
        <n v="281064"/>
        <n v="282940"/>
        <n v="283408"/>
        <n v="286646"/>
        <n v="288657"/>
        <n v="284696"/>
        <n v="288177"/>
        <n v="289053"/>
        <n v="289619"/>
        <n v="293671"/>
        <n v="296207"/>
        <n v="299592"/>
        <n v="298921"/>
        <n v="298205"/>
        <n v="299433"/>
        <n v="300702"/>
        <n v="301993"/>
        <n v="303915"/>
        <n v="309471"/>
        <n v="307358"/>
        <n v="311088"/>
        <n v="309127"/>
        <n v="311681"/>
        <n v="311192"/>
        <n v="317446"/>
        <n v="318476"/>
        <n v="320520"/>
        <n v="324672"/>
        <n v="321272"/>
        <n v="325308"/>
        <n v="326179"/>
        <n v="329124"/>
        <n v="327233"/>
        <n v="337219"/>
        <n v="339529"/>
        <n v="335605"/>
        <n v="336600"/>
        <n v="336753"/>
        <n v="339719"/>
        <n v="339895"/>
        <n v="349664"/>
        <n v="347021"/>
        <n v="348357"/>
        <n v="350072"/>
        <n v="348889"/>
        <n v="350795"/>
        <n v="351916"/>
        <n v="353285"/>
        <n v="351240"/>
        <n v="351035"/>
        <n v="352116"/>
        <n v="356367"/>
        <n v="355792"/>
        <n v="356545"/>
        <n v="359415"/>
        <n v="358562"/>
        <n v="363085"/>
        <n v="360234"/>
        <n v="361770"/>
        <n v="363676"/>
        <n v="365178"/>
        <n v="367322"/>
        <n v="370776"/>
        <n v="366569"/>
        <n v="367368"/>
        <n v="364126"/>
        <n v="365164"/>
        <n v="364816"/>
        <n v="368255"/>
        <n v="368926"/>
        <n v="367594"/>
        <n v="364611"/>
        <n v="358991"/>
        <n v="346137"/>
        <n v="332498"/>
        <n v="324767"/>
        <n v="329787"/>
        <n v="328376"/>
        <n v="322634"/>
        <n v="324323"/>
        <n v="327011"/>
        <n v="332227"/>
        <n v="333670"/>
        <n v="339586"/>
        <n v="330998"/>
        <n v="334595"/>
        <n v="337321"/>
        <n v="338736"/>
        <n v="339093"/>
        <n v="339580"/>
        <n v="346974"/>
        <n v="349869"/>
        <n v="346858"/>
        <n v="346516"/>
        <n v="347612"/>
        <n v="349188"/>
        <n v="352179"/>
        <n v="356215"/>
        <n v="359450"/>
        <n v="361979"/>
        <n v="364394"/>
        <n v="367475"/>
        <n v="370775"/>
        <n v="372820"/>
        <n v="372505"/>
        <n v="375587"/>
        <n v="375442"/>
        <n v="375860"/>
        <n v="380042"/>
        <n v="382207"/>
        <n v="383422"/>
        <n v="383985"/>
        <n v="387531"/>
        <n v="392310"/>
        <n v="393698"/>
        <n v="392073"/>
        <n v="391376"/>
        <n v="387901"/>
        <n v="389686"/>
        <n v="394524"/>
        <n v="397681"/>
        <n v="397494"/>
        <n v="399708"/>
        <n v="401093"/>
        <n v="404434"/>
        <n v="409118"/>
        <n v="406223"/>
        <n v="404231"/>
        <n v="406677"/>
        <n v="407921"/>
        <n v="410268"/>
        <n v="409691"/>
        <n v="410044"/>
        <n v="411399"/>
        <n v="412561"/>
        <n v="414812"/>
        <n v="411561"/>
        <n v="416736"/>
        <n v="421230"/>
        <n v="425546"/>
        <n v="426253"/>
        <n v="427305"/>
        <n v="428079"/>
        <n v="431379"/>
        <n v="430189"/>
        <n v="431903"/>
        <n v="433113"/>
        <n v="430110"/>
        <n v="428208"/>
        <n v="427119"/>
        <n v="433647"/>
        <n v="434470"/>
        <n v="437865"/>
        <n v="437951"/>
        <n v="441942"/>
        <n v="441849"/>
        <n v="439867"/>
        <n v="438693"/>
        <n v="440303"/>
        <n v="442149"/>
        <n v="439466"/>
        <n v="443117"/>
        <n v="441856"/>
        <n v="444254"/>
        <n v="445490"/>
        <n v="450237"/>
        <n v="449789"/>
        <n v="449946"/>
        <n v="453056"/>
        <n v="453847"/>
        <n v="453892"/>
        <n v="459305"/>
        <n v="464412"/>
        <n v="464284"/>
        <n v="463674"/>
        <n v="465276"/>
        <n v="462754"/>
        <n v="465130"/>
        <n v="465089"/>
        <n v="466020"/>
        <n v="475724"/>
        <n v="476107"/>
        <n v="480949"/>
        <n v="483586"/>
        <n v="481414"/>
        <n v="484031"/>
        <n v="484110"/>
        <n v="484154"/>
        <n v="491960"/>
        <n v="490228"/>
        <n v="493142"/>
        <n v="493445"/>
        <n v="491507"/>
        <n v="496416"/>
        <n v="498854"/>
        <n v="489113"/>
        <n v="490440"/>
        <n v="491751"/>
        <n v="499292"/>
        <n v="499343"/>
        <n v="504741"/>
        <n v="505251"/>
        <n v="509091"/>
        <n v="512561"/>
        <n v="509282"/>
        <n v="510648"/>
        <n v="514215"/>
        <n v="515866"/>
        <n v="515119"/>
        <n v="515330"/>
        <n v="468324"/>
        <n v="401028"/>
        <n v="478449"/>
        <n v="518038"/>
        <n v="526304"/>
        <n v="530735"/>
        <n v="541302"/>
        <n v="539114"/>
        <n v="533941"/>
        <n v="538548"/>
        <n v="559230"/>
        <n v="544891"/>
        <n v="603581"/>
        <n v="608961"/>
        <n v="605282"/>
        <n v="611950"/>
        <n v="601817"/>
        <n v="605533"/>
        <n v="609671"/>
        <n v="618573"/>
        <n v="624874"/>
        <n v="619938"/>
        <n v="631509"/>
        <n v="638101"/>
        <n v="651027"/>
        <n v="660194"/>
        <n v="659847"/>
        <n v="666113"/>
        <n v="659550"/>
        <n v="663566"/>
        <n v="661854"/>
        <n v="668671"/>
        <n v="659458"/>
        <n v="651763"/>
        <n v="680253"/>
        <n v="672152"/>
        <n v="665071"/>
        <n v="670494"/>
        <n v="673902"/>
        <n v="677117"/>
        <n v="678424"/>
        <n v="684755"/>
        <n v="689403"/>
        <n v="686148"/>
        <n v="685328"/>
        <n v="686277"/>
        <n v="680456"/>
        <n v="685280"/>
        <n v="687641"/>
        <n v="687602"/>
        <n v="692774"/>
        <n v="692449"/>
        <n v="698835"/>
        <n v="697157"/>
        <n v="703079"/>
        <n v="707613"/>
        <n v="712145"/>
        <n v="717662"/>
        <n v="711461"/>
        <n v="711757"/>
        <n v="722572"/>
        <n v="721789"/>
        <n v="716101"/>
        <n v="723033"/>
        <n v="727414"/>
        <n v="732010"/>
      </sharedItems>
    </cacheField>
    <cacheField name="total_retail_mom_pct_change" numFmtId="0">
      <sharedItems containsSemiMixedTypes="0" containsString="0" containsNumber="1" minValue="-14.369539037076896" maxValue="19.305634519285437"/>
    </cacheField>
    <cacheField name="total_retail_yoy_pct_change" numFmtId="0">
      <sharedItems containsSemiMixedTypes="0" containsString="0" containsNumber="1" minValue="-19.688871176726217" maxValue="51.849995511535354"/>
    </cacheField>
    <cacheField name="clothing_and_accessories_sales" numFmtId="0">
      <sharedItems containsSemiMixedTypes="0" containsString="0" containsNumber="1" containsInteger="1" minValue="2733" maxValue="27183"/>
    </cacheField>
    <cacheField name="clothing_mom_pct_change" numFmtId="0">
      <sharedItems containsSemiMixedTypes="0" containsString="0" containsNumber="1" minValue="-75.320570706158563" maxValue="194.58470545188439"/>
    </cacheField>
    <cacheField name="clothing_yoy_pct_change" numFmtId="0">
      <sharedItems containsSemiMixedTypes="0" containsString="0" containsNumber="1" minValue="-87.446603279592111" maxValue="758.14123673618735"/>
    </cacheField>
    <cacheField name="department_store_sales" numFmtId="0">
      <sharedItems containsSemiMixedTypes="0" containsString="0" containsNumber="1" containsInteger="1" minValue="30313" maxValue="85175"/>
    </cacheField>
    <cacheField name="dept_store_mom_pct_change" numFmtId="0">
      <sharedItems containsSemiMixedTypes="0" containsString="0" containsNumber="1" minValue="-13.134637429279296" maxValue="26.422327146930954"/>
    </cacheField>
    <cacheField name="dept_store_yoy_pct_change" numFmtId="0">
      <sharedItems containsSemiMixedTypes="0" containsString="0" containsNumber="1" minValue="-11.787400313081635" maxValue="27.9294195562704"/>
    </cacheField>
    <cacheField name="food_service_sales" numFmtId="0">
      <sharedItems containsSemiMixedTypes="0" containsString="0" containsNumber="1" containsInteger="1" minValue="3297" maxValue="9358"/>
    </cacheField>
    <cacheField name="food_service_mom_pct_change" numFmtId="0">
      <sharedItems containsSemiMixedTypes="0" containsString="0" containsNumber="1" minValue="-44.260355029585796" maxValue="40.984009840098402"/>
    </cacheField>
    <cacheField name="food_service_yoy_pct_change" numFmtId="0">
      <sharedItems containsSemiMixedTypes="0" containsString="0" containsNumber="1" minValue="-55.161158710730312" maxValue="145.43524416135881"/>
    </cacheField>
    <cacheField name="Months (observation_date)" numFmtId="0" databaseField="0">
      <fieldGroup base="0">
        <rangePr groupBy="months" startDate="1993-01-01T00:00:00" endDate="2025-08-02T00:00:00"/>
        <groupItems count="14">
          <s v="&lt;1/1/1993"/>
          <s v="Jan"/>
          <s v="Feb"/>
          <s v="Mar"/>
          <s v="Apr"/>
          <s v="May"/>
          <s v="Jun"/>
          <s v="Jul"/>
          <s v="Aug"/>
          <s v="Sep"/>
          <s v="Oct"/>
          <s v="Nov"/>
          <s v="Dec"/>
          <s v="&gt;8/2/2025"/>
        </groupItems>
      </fieldGroup>
    </cacheField>
    <cacheField name="Quarters (observation_date)" numFmtId="0" databaseField="0">
      <fieldGroup base="0">
        <rangePr groupBy="quarters" startDate="1993-01-01T00:00:00" endDate="2025-08-02T00:00:00"/>
        <groupItems count="6">
          <s v="&lt;1/1/1993"/>
          <s v="Qtr1"/>
          <s v="Qtr2"/>
          <s v="Qtr3"/>
          <s v="Qtr4"/>
          <s v="&gt;8/2/2025"/>
        </groupItems>
      </fieldGroup>
    </cacheField>
    <cacheField name="Years (observation_date)" numFmtId="0" databaseField="0">
      <fieldGroup base="0">
        <rangePr groupBy="years" startDate="1993-01-01T00:00:00" endDate="2025-08-02T00:00:00"/>
        <groupItems count="35">
          <s v="&lt;1/1/1993"/>
          <s v="1993"/>
          <s v="1994"/>
          <s v="1995"/>
          <s v="1996"/>
          <s v="1997"/>
          <s v="1998"/>
          <s v="1999"/>
          <s v="2000"/>
          <s v="2001"/>
          <s v="2002"/>
          <s v="2003"/>
          <s v="2004"/>
          <s v="2005"/>
          <s v="2006"/>
          <s v="2007"/>
          <s v="2008"/>
          <s v="2009"/>
          <s v="2010"/>
          <s v="2011"/>
          <s v="2012"/>
          <s v="2013"/>
          <s v="2014"/>
          <s v="2015"/>
          <s v="2016"/>
          <s v="2017"/>
          <s v="2018"/>
          <s v="2019"/>
          <s v="2020"/>
          <s v="2021"/>
          <s v="2022"/>
          <s v="2023"/>
          <s v="2024"/>
          <s v="2025"/>
          <s v="&gt;8/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2">
  <r>
    <x v="0"/>
    <x v="0"/>
    <x v="0"/>
    <x v="0"/>
    <n v="1.0787698803155805"/>
    <n v="6.4852334194010437"/>
    <n v="10278"/>
    <n v="2.8725853267941148"/>
    <n v="8.6584205518553752"/>
    <n v="30313"/>
    <n v="2.3097736421830661E-2"/>
    <n v="1.5817164304145304"/>
    <n v="4281"/>
    <n v="4.1099221789883265"/>
    <n v="14.373497194763559"/>
  </r>
  <r>
    <x v="1"/>
    <x v="0"/>
    <x v="1"/>
    <x v="1"/>
    <n v="-0.38938053097345132"/>
    <n v="6.0626048282230558"/>
    <n v="9889"/>
    <n v="-3.7847830317182329"/>
    <n v="4.7119864464210082"/>
    <n v="30549"/>
    <n v="0.77854385907036583"/>
    <n v="2.6305180407175972"/>
    <n v="4208"/>
    <n v="-1.7052090633029666"/>
    <n v="11.263881544156531"/>
  </r>
  <r>
    <x v="2"/>
    <x v="0"/>
    <x v="2"/>
    <x v="2"/>
    <n v="-0.68585643212508884"/>
    <n v="5.6950336281177707"/>
    <n v="9601"/>
    <n v="-2.9123268277884518"/>
    <n v="2.9597855227882039"/>
    <n v="30382"/>
    <n v="-0.54666273855118008"/>
    <n v="2.1072088724584104"/>
    <n v="4265"/>
    <n v="1.3545627376425855"/>
    <n v="13.040021203286509"/>
  </r>
  <r>
    <x v="3"/>
    <x v="0"/>
    <x v="3"/>
    <x v="3"/>
    <n v="2.6359418422967282"/>
    <n v="7.616885837382207"/>
    <n v="10017"/>
    <n v="4.3328819914592227"/>
    <n v="4.2351716961498438"/>
    <n v="30543"/>
    <n v="0.52991903100520044"/>
    <n v="1.979966611018364"/>
    <n v="4322"/>
    <n v="1.3364595545134819"/>
    <n v="12.698826597131681"/>
  </r>
  <r>
    <x v="4"/>
    <x v="0"/>
    <x v="4"/>
    <x v="4"/>
    <n v="0.49854156256173665"/>
    <n v="7.7827146337967612"/>
    <n v="10089"/>
    <n v="0.71877807726864329"/>
    <n v="6.4577397910731245"/>
    <n v="30545"/>
    <n v="6.5481452378613756E-3"/>
    <n v="1.569514182156752"/>
    <n v="4359"/>
    <n v="0.85608514576584915"/>
    <n v="13.220779220779221"/>
  </r>
  <r>
    <x v="5"/>
    <x v="0"/>
    <x v="5"/>
    <x v="5"/>
    <n v="3.3533765032377427E-2"/>
    <n v="7.3279364783970724"/>
    <n v="10071"/>
    <n v="-0.17841213202497769"/>
    <n v="4.6663895240074824"/>
    <n v="30435"/>
    <n v="-0.36012440661319367"/>
    <n v="1.2003724147103811"/>
    <n v="4441"/>
    <n v="1.8811654049093829"/>
    <n v="15.560759823054905"/>
  </r>
  <r>
    <x v="6"/>
    <x v="0"/>
    <x v="6"/>
    <x v="6"/>
    <n v="1.6206406269867875"/>
    <n v="7.9622977495317917"/>
    <n v="10290"/>
    <n v="2.1745606196008342"/>
    <n v="5.9841384282624368"/>
    <n v="30905"/>
    <n v="1.544274683752259"/>
    <n v="1.5709731488480625"/>
    <n v="4490"/>
    <n v="1.1033551002026571"/>
    <n v="12.446781868269472"/>
  </r>
  <r>
    <x v="7"/>
    <x v="0"/>
    <x v="7"/>
    <x v="7"/>
    <n v="-0.33499789559895804"/>
    <n v="7.8941211240548732"/>
    <n v="10094"/>
    <n v="-1.9047619047619047"/>
    <n v="2.1039854339469959"/>
    <n v="30371"/>
    <n v="-1.7278757482607991"/>
    <n v="5.9302210654630511E-2"/>
    <n v="4488"/>
    <n v="-4.4543429844097995E-2"/>
    <n v="14.431412544620091"/>
  </r>
  <r>
    <x v="8"/>
    <x v="0"/>
    <x v="8"/>
    <x v="8"/>
    <n v="0.78466955425062634"/>
    <n v="7.4512810216535552"/>
    <n v="10263"/>
    <n v="1.6742619377848227"/>
    <n v="4.3730295942235333"/>
    <n v="30595"/>
    <n v="0.73754568502848117"/>
    <n v="1.3347906730259671"/>
    <n v="4579"/>
    <n v="2.0276292335115866"/>
    <n v="15.865384615384615"/>
  </r>
  <r>
    <x v="9"/>
    <x v="0"/>
    <x v="9"/>
    <x v="9"/>
    <n v="0.55490125022649028"/>
    <n v="6.9401371768545674"/>
    <n v="10162"/>
    <n v="-0.98411770437493906"/>
    <n v="2.6050080775444266"/>
    <n v="30714"/>
    <n v="0.38895244320967476"/>
    <n v="-3.2547845332638978E-2"/>
    <n v="4546"/>
    <n v="-0.72068137147848876"/>
    <n v="12.775986107665592"/>
  </r>
  <r>
    <x v="10"/>
    <x v="0"/>
    <x v="10"/>
    <x v="10"/>
    <n v="1.2219294096447959"/>
    <n v="8.2071223905034785"/>
    <n v="10174"/>
    <n v="0.11808699074985239"/>
    <n v="3.5627035830618894"/>
    <n v="30752"/>
    <n v="0.12372208113563847"/>
    <n v="1.3345635482914291"/>
    <n v="4598"/>
    <n v="1.1438627364716234"/>
    <n v="14.49203187250996"/>
  </r>
  <r>
    <x v="11"/>
    <x v="0"/>
    <x v="11"/>
    <x v="11"/>
    <n v="0.73376428309171216"/>
    <n v="7.9825393133799665"/>
    <n v="10208"/>
    <n v="0.33418517790446234"/>
    <n v="2.1719547592833552"/>
    <n v="30838"/>
    <n v="0.2796566077003122"/>
    <n v="1.7554279680591303"/>
    <n v="4638"/>
    <n v="0.86994345367551107"/>
    <n v="12.79182879377432"/>
  </r>
  <r>
    <x v="12"/>
    <x v="1"/>
    <x v="0"/>
    <x v="12"/>
    <n v="-0.80739133075984248"/>
    <n v="5.9675516224188794"/>
    <n v="10165"/>
    <n v="-0.42123824451410657"/>
    <n v="-1.0994356878770188"/>
    <n v="30766"/>
    <n v="-0.23347817627602307"/>
    <n v="1.4944083396562531"/>
    <n v="4713"/>
    <n v="1.6170763260025873"/>
    <n v="10.091100210231254"/>
  </r>
  <r>
    <x v="13"/>
    <x v="1"/>
    <x v="1"/>
    <x v="13"/>
    <n v="1.9408178604236841"/>
    <n v="8.4464581852641558"/>
    <n v="10314"/>
    <n v="1.4658140678799803"/>
    <n v="4.297704520173931"/>
    <n v="31016"/>
    <n v="0.81258532145875317"/>
    <n v="1.5286916102000065"/>
    <n v="4803"/>
    <n v="1.9096117122851686"/>
    <n v="14.139733840304183"/>
  </r>
  <r>
    <x v="14"/>
    <x v="1"/>
    <x v="2"/>
    <x v="14"/>
    <n v="1.9770509172533193"/>
    <n v="11.354230030653261"/>
    <n v="10502"/>
    <n v="1.8227651735505139"/>
    <n v="9.3844391209249043"/>
    <n v="31143"/>
    <n v="0.4094660820221821"/>
    <n v="2.5047725627015995"/>
    <n v="4901"/>
    <n v="2.0403914220278994"/>
    <n v="14.912075029308323"/>
  </r>
  <r>
    <x v="15"/>
    <x v="1"/>
    <x v="3"/>
    <x v="15"/>
    <n v="-0.15959640318978582"/>
    <n v="8.3212281089121571"/>
    <n v="10215"/>
    <n v="-2.7328127975623691"/>
    <n v="1.9766397124887691"/>
    <n v="31293"/>
    <n v="0.48164916674694153"/>
    <n v="2.4555544641980158"/>
    <n v="4976"/>
    <n v="1.5302999387880025"/>
    <n v="15.131883387320684"/>
  </r>
  <r>
    <x v="16"/>
    <x v="1"/>
    <x v="4"/>
    <x v="16"/>
    <n v="-0.43288650005632351"/>
    <n v="7.3172987974098058"/>
    <n v="10111"/>
    <n v="-1.0181106216348508"/>
    <n v="0.21805927247497275"/>
    <n v="31125"/>
    <n v="-0.53686127888026081"/>
    <n v="1.8988377803241119"/>
    <n v="5020"/>
    <n v="0.88424437299035374"/>
    <n v="15.164028446891489"/>
  </r>
  <r>
    <x v="17"/>
    <x v="1"/>
    <x v="5"/>
    <x v="17"/>
    <n v="1.1766227049392293"/>
    <n v="8.5436197389866955"/>
    <n v="10324"/>
    <n v="2.1066165562258927"/>
    <n v="2.512163638169"/>
    <n v="31509"/>
    <n v="1.233734939759036"/>
    <n v="3.5288319369147363"/>
    <n v="5147"/>
    <n v="2.5298804780876494"/>
    <n v="15.897320423328079"/>
  </r>
  <r>
    <x v="18"/>
    <x v="1"/>
    <x v="6"/>
    <x v="18"/>
    <n v="0.13951011714589989"/>
    <n v="6.9615861496286016"/>
    <n v="10377"/>
    <n v="0.51336691204959317"/>
    <n v="0.84548104956268222"/>
    <n v="31329"/>
    <n v="-0.57126535275635537"/>
    <n v="1.3719462870085746"/>
    <n v="5206"/>
    <n v="1.1462988148435982"/>
    <n v="15.946547884187082"/>
  </r>
  <r>
    <x v="19"/>
    <x v="1"/>
    <x v="7"/>
    <x v="19"/>
    <n v="1.4404823941040721"/>
    <n v="8.8670512974154416"/>
    <n v="10545"/>
    <n v="1.6189650187915583"/>
    <n v="4.46800079255003"/>
    <n v="31545"/>
    <n v="0.68945705257110024"/>
    <n v="3.8655296170689146"/>
    <n v="5270"/>
    <n v="1.2293507491356128"/>
    <n v="17.424242424242426"/>
  </r>
  <r>
    <x v="20"/>
    <x v="1"/>
    <x v="8"/>
    <x v="20"/>
    <n v="0.95087827814500103"/>
    <n v="9.0465890559884041"/>
    <n v="10403"/>
    <n v="-1.3466097676623991"/>
    <n v="1.3641235506187275"/>
    <n v="31850"/>
    <n v="0.96687272150895542"/>
    <n v="4.1019774472953099"/>
    <n v="5343"/>
    <n v="1.3851992409867173"/>
    <n v="16.684865691198951"/>
  </r>
  <r>
    <x v="21"/>
    <x v="1"/>
    <x v="9"/>
    <x v="21"/>
    <n v="0.69008489757769298"/>
    <n v="9.193188728968174"/>
    <n v="10701"/>
    <n v="2.8645583004902431"/>
    <n v="5.3040740011808696"/>
    <n v="31606"/>
    <n v="-0.76609105180533754"/>
    <n v="2.9042130624470923"/>
    <n v="5505"/>
    <n v="3.0320044918585065"/>
    <n v="21.095468543774746"/>
  </r>
  <r>
    <x v="22"/>
    <x v="1"/>
    <x v="10"/>
    <x v="22"/>
    <n v="0.26351887950328495"/>
    <n v="8.1593030630069308"/>
    <n v="10641"/>
    <n v="-0.56069526212503507"/>
    <n v="4.5901317082759974"/>
    <n v="31624"/>
    <n v="5.6951211795228752E-2"/>
    <n v="2.8355879292403747"/>
    <n v="5601"/>
    <n v="1.7438692098092643"/>
    <n v="21.813832100913441"/>
  </r>
  <r>
    <x v="23"/>
    <x v="1"/>
    <x v="11"/>
    <x v="23"/>
    <n v="0.26436929407226439"/>
    <n v="7.6553068584083013"/>
    <n v="10662"/>
    <n v="0.19734987313222441"/>
    <n v="4.4474921630094046"/>
    <n v="31789"/>
    <n v="0.52175562863647862"/>
    <n v="3.0838575783124718"/>
    <n v="5697"/>
    <n v="1.7139796464916979"/>
    <n v="22.833117723156533"/>
  </r>
  <r>
    <x v="24"/>
    <x v="2"/>
    <x v="0"/>
    <x v="24"/>
    <n v="0.49707857329728788"/>
    <n v="9.0710686746652556"/>
    <n v="10601"/>
    <n v="-0.5721253048208591"/>
    <n v="4.2892277422528284"/>
    <n v="31844"/>
    <n v="0.17301582308345653"/>
    <n v="3.5038679061301439"/>
    <n v="5714"/>
    <n v="0.29840266807091453"/>
    <n v="21.23912582219393"/>
  </r>
  <r>
    <x v="25"/>
    <x v="2"/>
    <x v="1"/>
    <x v="25"/>
    <n v="-1.4496600445106886"/>
    <n v="5.4434437823933237"/>
    <n v="10320"/>
    <n v="-2.6506933308178473"/>
    <n v="5.8173356602675974E-2"/>
    <n v="31725"/>
    <n v="-0.3736967717623414"/>
    <n v="2.2859169460923394"/>
    <n v="5680"/>
    <n v="-0.59502975148757442"/>
    <n v="18.259421195086404"/>
  </r>
  <r>
    <x v="26"/>
    <x v="2"/>
    <x v="2"/>
    <x v="26"/>
    <n v="1.0933971450473408"/>
    <n v="4.5297529469100954"/>
    <n v="10558"/>
    <n v="2.306201550387597"/>
    <n v="0.53323176537802319"/>
    <n v="31850"/>
    <n v="0.39401103230890466"/>
    <n v="2.2701730726005844"/>
    <n v="5679"/>
    <n v="-1.7605633802816902E-2"/>
    <n v="15.874311365027545"/>
  </r>
  <r>
    <x v="27"/>
    <x v="2"/>
    <x v="3"/>
    <x v="27"/>
    <n v="6.7117876410884361E-2"/>
    <n v="4.7671156456016694"/>
    <n v="10476"/>
    <n v="-0.77666224663762073"/>
    <n v="2.5550660792951541"/>
    <n v="31642"/>
    <n v="-0.65306122448979587"/>
    <n v="1.1152653948167321"/>
    <n v="5664"/>
    <n v="-0.26413100898045433"/>
    <n v="13.82636655948553"/>
  </r>
  <r>
    <x v="28"/>
    <x v="2"/>
    <x v="4"/>
    <x v="28"/>
    <n v="1.4080180226306898"/>
    <n v="6.7041634341867082"/>
    <n v="10646"/>
    <n v="1.6227567773959526"/>
    <n v="5.2912669369993077"/>
    <n v="31873"/>
    <n v="0.73004234877694207"/>
    <n v="2.4032128514056224"/>
    <n v="5800"/>
    <n v="2.4011299435028248"/>
    <n v="15.53784860557769"/>
  </r>
  <r>
    <x v="29"/>
    <x v="2"/>
    <x v="5"/>
    <x v="29"/>
    <n v="1.1728769059880844"/>
    <n v="6.7002129925452607"/>
    <n v="10654"/>
    <n v="7.5145594589517195E-2"/>
    <n v="3.1964354901201086"/>
    <n v="32052"/>
    <n v="0.56160386534057039"/>
    <n v="1.723317147481672"/>
    <n v="5826"/>
    <n v="0.44827586206896552"/>
    <n v="13.192150767437342"/>
  </r>
  <r>
    <x v="30"/>
    <x v="2"/>
    <x v="6"/>
    <x v="30"/>
    <n v="-0.63528343222728478"/>
    <n v="5.8746583573502358"/>
    <n v="10527"/>
    <n v="-1.1920405481509293"/>
    <n v="1.4455044810638913"/>
    <n v="31828"/>
    <n v="-0.69886434543866216"/>
    <n v="1.5927734686711992"/>
    <n v="5816"/>
    <n v="-0.17164435290078955"/>
    <n v="11.717249327698809"/>
  </r>
  <r>
    <x v="31"/>
    <x v="2"/>
    <x v="7"/>
    <x v="31"/>
    <n v="0.98839837275877651"/>
    <n v="5.4028127964942261"/>
    <n v="10483"/>
    <n v="-0.41797283176593519"/>
    <n v="-0.58795637743006168"/>
    <n v="31930"/>
    <n v="0.32047253990197311"/>
    <n v="1.2204786812490094"/>
    <n v="6004"/>
    <n v="3.232462173314993"/>
    <n v="13.927893738140417"/>
  </r>
  <r>
    <x v="32"/>
    <x v="2"/>
    <x v="8"/>
    <x v="32"/>
    <n v="0.12880573707715415"/>
    <n v="4.5444868499623539"/>
    <n v="10902"/>
    <n v="3.996947438710293"/>
    <n v="4.7966932615591658"/>
    <n v="32018"/>
    <n v="0.27560288130284999"/>
    <n v="0.52747252747252749"/>
    <n v="6011"/>
    <n v="0.11658894070619587"/>
    <n v="12.50233950963878"/>
  </r>
  <r>
    <x v="33"/>
    <x v="2"/>
    <x v="9"/>
    <x v="33"/>
    <n v="-0.36754297521071638"/>
    <n v="3.4463731344822963"/>
    <n v="10541"/>
    <n v="-3.3113190240322878"/>
    <n v="-1.49518736566676"/>
    <n v="31830"/>
    <n v="-0.58716971703416831"/>
    <n v="0.70872619122951341"/>
    <n v="6063"/>
    <n v="0.86508068541008154"/>
    <n v="10.136239782016348"/>
  </r>
  <r>
    <x v="34"/>
    <x v="2"/>
    <x v="10"/>
    <x v="34"/>
    <n v="1.4696132045843158"/>
    <n v="4.6907547897646911"/>
    <n v="10980"/>
    <n v="4.1646902570913573"/>
    <n v="3.1857908091344798"/>
    <n v="32087"/>
    <n v="0.80741438894125039"/>
    <n v="1.4640779155072097"/>
    <n v="6139"/>
    <n v="1.2535048655780967"/>
    <n v="9.60542760221389"/>
  </r>
  <r>
    <x v="35"/>
    <x v="2"/>
    <x v="11"/>
    <x v="35"/>
    <n v="0.23925913188729764"/>
    <n v="4.6645360856473053"/>
    <n v="10839"/>
    <n v="-1.284153005464481"/>
    <n v="1.6601012943162634"/>
    <n v="32236"/>
    <n v="0.46436251441393711"/>
    <n v="1.4061467803328196"/>
    <n v="6159"/>
    <n v="0.32578595862518328"/>
    <n v="8.109531332280147"/>
  </r>
  <r>
    <x v="36"/>
    <x v="3"/>
    <x v="0"/>
    <x v="36"/>
    <n v="-0.11713848808030113"/>
    <n v="4.0248483982277392"/>
    <n v="10790"/>
    <n v="-0.45207122428268293"/>
    <n v="1.782850674464673"/>
    <n v="32352"/>
    <n v="0.35984613475617322"/>
    <n v="1.595276975254365"/>
    <n v="6064"/>
    <n v="-1.5424581912648156"/>
    <n v="6.1253062653132657"/>
  </r>
  <r>
    <x v="37"/>
    <x v="3"/>
    <x v="1"/>
    <x v="37"/>
    <n v="1.512318872581492"/>
    <n v="7.1513663579671407"/>
    <n v="11045"/>
    <n v="2.3632993512511584"/>
    <n v="7.025193798449612"/>
    <n v="32338"/>
    <n v="-4.3273986152324431E-2"/>
    <n v="1.9322301024428683"/>
    <n v="6115"/>
    <n v="0.84102902374670185"/>
    <n v="7.658450704225352"/>
  </r>
  <r>
    <x v="38"/>
    <x v="3"/>
    <x v="2"/>
    <x v="38"/>
    <n v="0.37462235649546827"/>
    <n v="6.3895193642758699"/>
    <n v="11035"/>
    <n v="-9.0538705296514255E-2"/>
    <n v="4.5179011176359163"/>
    <n v="32389"/>
    <n v="0.15770919661079844"/>
    <n v="1.6923076923076923"/>
    <n v="6241"/>
    <n v="2.0605069501226492"/>
    <n v="9.8961084698010211"/>
  </r>
  <r>
    <x v="39"/>
    <x v="3"/>
    <x v="3"/>
    <x v="39"/>
    <n v="0.79171683120635683"/>
    <n v="7.1598996467154779"/>
    <n v="11056"/>
    <n v="0.19030357951971003"/>
    <n v="5.5364642993508975"/>
    <n v="32542"/>
    <n v="0.47238259903053503"/>
    <n v="2.8443208393906834"/>
    <n v="6240"/>
    <n v="-1.6023073225444641E-2"/>
    <n v="10.169491525423728"/>
  </r>
  <r>
    <x v="40"/>
    <x v="3"/>
    <x v="4"/>
    <x v="40"/>
    <n v="0.89013540760843601"/>
    <n v="6.6126426335453905"/>
    <n v="11213"/>
    <n v="1.4200434153400869"/>
    <n v="5.3259440165320306"/>
    <n v="32567"/>
    <n v="7.6823796939339925E-2"/>
    <n v="2.17739152260534"/>
    <n v="6286"/>
    <n v="0.73717948717948723"/>
    <n v="8.3793103448275854"/>
  </r>
  <r>
    <x v="41"/>
    <x v="3"/>
    <x v="5"/>
    <x v="41"/>
    <n v="-0.79703727558167614"/>
    <n v="4.5368120050104048"/>
    <n v="10980"/>
    <n v="-2.0779452421296707"/>
    <n v="3.0598836117889996"/>
    <n v="32555"/>
    <n v="-3.6847115177940863E-2"/>
    <n v="1.5693248471234245"/>
    <n v="6227"/>
    <n v="-0.93859370028635059"/>
    <n v="6.8829385513216614"/>
  </r>
  <r>
    <x v="42"/>
    <x v="3"/>
    <x v="6"/>
    <x v="42"/>
    <n v="0.64590354888912227"/>
    <n v="5.8846868565114763"/>
    <n v="10990"/>
    <n v="9.107468123861566E-2"/>
    <n v="4.398214116082455"/>
    <n v="32776"/>
    <n v="0.6788511749347258"/>
    <n v="2.9785094885006913"/>
    <n v="6106"/>
    <n v="-1.9431507949253253"/>
    <n v="4.9862448418156813"/>
  </r>
  <r>
    <x v="43"/>
    <x v="3"/>
    <x v="7"/>
    <x v="43"/>
    <n v="9.0121284275733182E-3"/>
    <n v="4.8578163697669563"/>
    <n v="11077"/>
    <n v="0.79162875341219285"/>
    <n v="5.6663168940188875"/>
    <n v="33105"/>
    <n v="1.0037832560410056"/>
    <n v="3.6799248355778267"/>
    <n v="6181"/>
    <n v="1.2283000327546676"/>
    <n v="2.9480346435709528"/>
  </r>
  <r>
    <x v="44"/>
    <x v="3"/>
    <x v="8"/>
    <x v="44"/>
    <n v="1.1321058971951092"/>
    <n v="5.9085016663603804"/>
    <n v="11238"/>
    <n v="1.4534621287352172"/>
    <n v="3.0820033021463953"/>
    <n v="32717"/>
    <n v="-1.1720283945023411"/>
    <n v="2.183146979823849"/>
    <n v="6279"/>
    <n v="1.5855039637599093"/>
    <n v="4.4584927632673432"/>
  </r>
  <r>
    <x v="45"/>
    <x v="3"/>
    <x v="9"/>
    <x v="45"/>
    <n v="1.0753495003118654"/>
    <n v="7.442284779931903"/>
    <n v="11206"/>
    <n v="-0.28474817583199857"/>
    <n v="6.3086993643866807"/>
    <n v="33112"/>
    <n v="1.2073234098480912"/>
    <n v="4.0276468740182221"/>
    <n v="6257"/>
    <n v="-0.35037426341774169"/>
    <n v="3.1997361042388257"/>
  </r>
  <r>
    <x v="46"/>
    <x v="3"/>
    <x v="10"/>
    <x v="46"/>
    <n v="-0.16656923062646734"/>
    <n v="5.7097939030681175"/>
    <n v="11036"/>
    <n v="-1.5170444404783152"/>
    <n v="0.51001821493624777"/>
    <n v="33283"/>
    <n v="0.51642908915196906"/>
    <n v="3.7273662230809985"/>
    <n v="6189"/>
    <n v="-1.0867828032603484"/>
    <n v="0.81446489656295817"/>
  </r>
  <r>
    <x v="47"/>
    <x v="3"/>
    <x v="11"/>
    <x v="47"/>
    <n v="0.243067013064271"/>
    <n v="5.713809598494354"/>
    <n v="11081"/>
    <n v="0.40775643349039509"/>
    <n v="2.2326782913552909"/>
    <n v="32884"/>
    <n v="-1.1988102034071448"/>
    <n v="2.0101749596724159"/>
    <n v="6134"/>
    <n v="-0.88867345290030697"/>
    <n v="-0.40591005033284622"/>
  </r>
  <r>
    <x v="48"/>
    <x v="4"/>
    <x v="0"/>
    <x v="48"/>
    <n v="1.1284714173118828"/>
    <n v="7.0321355493073856"/>
    <n v="11243"/>
    <n v="1.461961916794513"/>
    <n v="4.1983317886932348"/>
    <n v="33435"/>
    <n v="1.6755869115679358"/>
    <n v="3.3475519287833828"/>
    <n v="5974"/>
    <n v="-2.6084121291164002"/>
    <n v="-1.4841688654353562"/>
  </r>
  <r>
    <x v="49"/>
    <x v="4"/>
    <x v="1"/>
    <x v="49"/>
    <n v="0.67071940730960367"/>
    <n v="6.1447734138972807"/>
    <n v="11164"/>
    <n v="-0.7026594325358001"/>
    <n v="1.0774105930285196"/>
    <n v="33312"/>
    <n v="-0.36787797218483625"/>
    <n v="3.0119364215474054"/>
    <n v="6226"/>
    <n v="4.2182792099096087"/>
    <n v="1.8152085036794767"/>
  </r>
  <r>
    <x v="50"/>
    <x v="4"/>
    <x v="2"/>
    <x v="50"/>
    <n v="0.72955138510021089"/>
    <n v="6.520105947507826"/>
    <n v="11380"/>
    <n v="1.9347903977069152"/>
    <n v="3.1264159492523786"/>
    <n v="33564"/>
    <n v="0.75648414985590773"/>
    <n v="3.6277748618358086"/>
    <n v="6240"/>
    <n v="0.22486347574686796"/>
    <n v="-1.6023073225444641E-2"/>
  </r>
  <r>
    <x v="51"/>
    <x v="4"/>
    <x v="3"/>
    <x v="51"/>
    <n v="-1.4756610862203816"/>
    <n v="4.1238640381472953"/>
    <n v="10715"/>
    <n v="-5.8435852372583481"/>
    <n v="-3.0842981186685963"/>
    <n v="33334"/>
    <n v="-0.68525801453938739"/>
    <n v="2.4337778870382891"/>
    <n v="6348"/>
    <n v="1.7307692307692308"/>
    <n v="1.7307692307692308"/>
  </r>
  <r>
    <x v="52"/>
    <x v="4"/>
    <x v="4"/>
    <x v="52"/>
    <n v="-7.0666513708844789E-2"/>
    <n v="3.1322665125948936"/>
    <n v="11088"/>
    <n v="3.4811012599160054"/>
    <n v="-1.1147774904129135"/>
    <n v="33510"/>
    <n v="0.52798944021119576"/>
    <n v="2.8955691343998526"/>
    <n v="6268"/>
    <n v="-1.260239445494644"/>
    <n v="-0.28635062042634424"/>
  </r>
  <r>
    <x v="53"/>
    <x v="4"/>
    <x v="5"/>
    <x v="53"/>
    <n v="1.1305453894228341"/>
    <n v="5.136198287138261"/>
    <n v="11310"/>
    <n v="2.002164502164502"/>
    <n v="3.0054644808743167"/>
    <n v="33162"/>
    <n v="-1.0384959713518354"/>
    <n v="1.8645369374904008"/>
    <n v="6305"/>
    <n v="0.59029993618379073"/>
    <n v="1.2526096033402923"/>
  </r>
  <r>
    <x v="54"/>
    <x v="4"/>
    <x v="6"/>
    <x v="54"/>
    <n v="1.2495856660900047"/>
    <n v="5.7668135485492842"/>
    <n v="11365"/>
    <n v="0.48629531388152075"/>
    <n v="3.4121929026387625"/>
    <n v="33498"/>
    <n v="1.0132078885471323"/>
    <n v="2.2028313400048818"/>
    <n v="6387"/>
    <n v="1.3005551149881047"/>
    <n v="4.6020307893874879"/>
  </r>
  <r>
    <x v="55"/>
    <x v="4"/>
    <x v="7"/>
    <x v="55"/>
    <n v="6.0542188936475547E-2"/>
    <n v="5.821310340248333"/>
    <n v="11527"/>
    <n v="1.4254289485261769"/>
    <n v="4.0624717883903587"/>
    <n v="33654"/>
    <n v="0.4656994447429697"/>
    <n v="1.6583597643860444"/>
    <n v="6407"/>
    <n v="0.31313605761703461"/>
    <n v="3.6563662837728521"/>
  </r>
  <r>
    <x v="56"/>
    <x v="4"/>
    <x v="8"/>
    <x v="56"/>
    <n v="0.62253495876658305"/>
    <n v="5.2881120652056675"/>
    <n v="11507"/>
    <n v="-0.1735056823110957"/>
    <n v="2.393664353087738"/>
    <n v="33580"/>
    <n v="-0.21988470909847269"/>
    <n v="2.637772411895956"/>
    <n v="6392"/>
    <n v="-0.23411893241766818"/>
    <n v="1.7996496257365822"/>
  </r>
  <r>
    <x v="57"/>
    <x v="4"/>
    <x v="9"/>
    <x v="57"/>
    <n v="-9.3092036399431644E-2"/>
    <n v="4.070970555756614"/>
    <n v="11628"/>
    <n v="1.0515338489615016"/>
    <n v="3.7658397287167586"/>
    <n v="33789"/>
    <n v="0.62239428231089933"/>
    <n v="2.0445759845373277"/>
    <n v="6432"/>
    <n v="0.62578222778473092"/>
    <n v="2.7968675083906027"/>
  </r>
  <r>
    <x v="58"/>
    <x v="4"/>
    <x v="10"/>
    <x v="58"/>
    <n v="-0.25947391885867144"/>
    <n v="3.9741224258366756"/>
    <n v="11594"/>
    <n v="-0.29239766081871343"/>
    <n v="5.0561797752808992"/>
    <n v="33641"/>
    <n v="-0.43801237088993461"/>
    <n v="1.0756241925307213"/>
    <n v="6478"/>
    <n v="0.71517412935323388"/>
    <n v="4.6695750525125224"/>
  </r>
  <r>
    <x v="59"/>
    <x v="4"/>
    <x v="11"/>
    <x v="59"/>
    <n v="0.6785327957517947"/>
    <n v="4.4257962817005891"/>
    <n v="11789"/>
    <n v="1.6819044333275832"/>
    <n v="6.3893150437686126"/>
    <n v="33408"/>
    <n v="-0.69260723521892931"/>
    <n v="1.5934801119085269"/>
    <n v="6509"/>
    <n v="0.47854276011114544"/>
    <n v="6.1134659276165637"/>
  </r>
  <r>
    <x v="60"/>
    <x v="5"/>
    <x v="0"/>
    <x v="60"/>
    <n v="0.31877674972029341"/>
    <n v="3.5897012708367719"/>
    <n v="11823"/>
    <n v="0.28840444482144373"/>
    <n v="5.1587654540603038"/>
    <n v="33630"/>
    <n v="0.66451149425287359"/>
    <n v="0.58322117541498431"/>
    <n v="6624"/>
    <n v="1.7667844522968197"/>
    <n v="10.880482089052562"/>
  </r>
  <r>
    <x v="61"/>
    <x v="5"/>
    <x v="1"/>
    <x v="61"/>
    <n v="-9.2054134912415805E-2"/>
    <n v="2.8048108494583013"/>
    <n v="11884"/>
    <n v="0.51594349995770949"/>
    <n v="6.4493013256897171"/>
    <n v="33435"/>
    <n v="-0.57983942908117747"/>
    <n v="0.36923631123919309"/>
    <n v="6661"/>
    <n v="0.55857487922705318"/>
    <n v="6.9868294249919689"/>
  </r>
  <r>
    <x v="62"/>
    <x v="5"/>
    <x v="2"/>
    <x v="62"/>
    <n v="0.50632126372117336"/>
    <n v="2.5769816763039755"/>
    <n v="11739"/>
    <n v="-1.2201279030629417"/>
    <n v="3.1546572934973636"/>
    <n v="33543"/>
    <n v="0.32301480484522205"/>
    <n v="-6.2567036110117991E-2"/>
    <n v="6625"/>
    <n v="-0.54045939048190961"/>
    <n v="6.1698717948717947"/>
  </r>
  <r>
    <x v="63"/>
    <x v="5"/>
    <x v="3"/>
    <x v="63"/>
    <n v="1.5514194165428909"/>
    <n v="5.7285763450728462"/>
    <n v="12136"/>
    <n v="3.3818894284010561"/>
    <n v="13.261782547830144"/>
    <n v="33811"/>
    <n v="0.79897445070506512"/>
    <n v="1.4309713805723885"/>
    <n v="6651"/>
    <n v="0.39245283018867927"/>
    <n v="4.7731568998109637"/>
  </r>
  <r>
    <x v="64"/>
    <x v="5"/>
    <x v="4"/>
    <x v="64"/>
    <n v="0.2543303429987544"/>
    <n v="6.0724338869730126"/>
    <n v="11953"/>
    <n v="-1.507910349373764"/>
    <n v="7.8012265512265513"/>
    <n v="33849"/>
    <n v="0.11238945905178788"/>
    <n v="1.0116383169203222"/>
    <n v="6692"/>
    <n v="0.61644865433769358"/>
    <n v="6.7645181876196556"/>
  </r>
  <r>
    <x v="65"/>
    <x v="5"/>
    <x v="5"/>
    <x v="65"/>
    <n v="0.95759648477239767"/>
    <n v="5.8910335871554214"/>
    <n v="12069"/>
    <n v="0.97046766502133353"/>
    <n v="6.7108753315649867"/>
    <n v="33977"/>
    <n v="0.37815001920293068"/>
    <n v="2.4576322296604549"/>
    <n v="6752"/>
    <n v="0.89659294680215185"/>
    <n v="7.0896114195083264"/>
  </r>
  <r>
    <x v="66"/>
    <x v="5"/>
    <x v="6"/>
    <x v="66"/>
    <n v="-0.71009875346794904"/>
    <n v="3.8415140031840709"/>
    <n v="12289"/>
    <n v="1.8228519347087579"/>
    <n v="8.1302243730752313"/>
    <n v="34262"/>
    <n v="0.83880271948671159"/>
    <n v="2.2807331781001849"/>
    <n v="6820"/>
    <n v="1.0071090047393365"/>
    <n v="6.7793956474087995"/>
  </r>
  <r>
    <x v="67"/>
    <x v="5"/>
    <x v="7"/>
    <x v="67"/>
    <n v="-0.75965985895115984"/>
    <n v="2.9903191107923988"/>
    <n v="12160"/>
    <n v="-1.0497192611278379"/>
    <n v="5.4914548451461789"/>
    <n v="34246"/>
    <n v="-4.6698966785359876E-2"/>
    <n v="1.7590776727877815"/>
    <n v="6928"/>
    <n v="1.5835777126099706"/>
    <n v="8.1317309193070084"/>
  </r>
  <r>
    <x v="68"/>
    <x v="5"/>
    <x v="8"/>
    <x v="68"/>
    <n v="1.0949032168221695"/>
    <n v="3.4738028319577388"/>
    <n v="11847"/>
    <n v="-2.5740131578947367"/>
    <n v="2.9547232119579387"/>
    <n v="34307"/>
    <n v="0.17812299246627344"/>
    <n v="2.1649791542584871"/>
    <n v="6811"/>
    <n v="-1.6887990762124712"/>
    <n v="6.5550688360450566"/>
  </r>
  <r>
    <x v="69"/>
    <x v="5"/>
    <x v="9"/>
    <x v="69"/>
    <n v="1.6641699812318129"/>
    <n v="5.2938029424877397"/>
    <n v="12242"/>
    <n v="3.3341774288849497"/>
    <n v="5.280357757137943"/>
    <n v="34617"/>
    <n v="0.90360567814148718"/>
    <n v="2.4505016425463908"/>
    <n v="6802"/>
    <n v="-0.13213918660989576"/>
    <n v="5.7524875621890548"/>
  </r>
  <r>
    <x v="70"/>
    <x v="5"/>
    <x v="10"/>
    <x v="70"/>
    <n v="0.60040478630162508"/>
    <n v="6.2015573176945979"/>
    <n v="12443"/>
    <n v="1.6418885802973371"/>
    <n v="7.3227531481800927"/>
    <n v="34440"/>
    <n v="-0.51130947222462952"/>
    <n v="2.3750780297850835"/>
    <n v="6804"/>
    <n v="2.9403116730373421E-2"/>
    <n v="5.0324174127817232"/>
  </r>
  <r>
    <x v="71"/>
    <x v="5"/>
    <x v="11"/>
    <x v="71"/>
    <n v="1.0724266810330314"/>
    <n v="6.617059439876396"/>
    <n v="12375"/>
    <n v="-0.5464920035361247"/>
    <n v="4.9707354313342949"/>
    <n v="34874"/>
    <n v="1.2601626016260163"/>
    <n v="4.3881704980842908"/>
    <n v="6809"/>
    <n v="7.3486184597295709E-2"/>
    <n v="4.6090029190351824"/>
  </r>
  <r>
    <x v="72"/>
    <x v="6"/>
    <x v="0"/>
    <x v="72"/>
    <n v="5.3718664112600983E-2"/>
    <n v="6.3353602945732321"/>
    <n v="12565"/>
    <n v="1.5353535353535352"/>
    <n v="6.2759029011249261"/>
    <n v="34689"/>
    <n v="-0.53048116075012908"/>
    <n v="3.1489741302408563"/>
    <n v="6861"/>
    <n v="0.76369510941401086"/>
    <n v="3.5778985507246377"/>
  </r>
  <r>
    <x v="73"/>
    <x v="6"/>
    <x v="1"/>
    <x v="73"/>
    <n v="1.2806479404334308"/>
    <n v="7.7963729146917329"/>
    <n v="12613"/>
    <n v="0.38201352964584162"/>
    <n v="6.1342982160888591"/>
    <n v="35071"/>
    <n v="1.1012136412119116"/>
    <n v="4.8930761178405859"/>
    <n v="6876"/>
    <n v="0.21862702229995629"/>
    <n v="3.227743582044738"/>
  </r>
  <r>
    <x v="74"/>
    <x v="6"/>
    <x v="2"/>
    <x v="74"/>
    <n v="0.55106720472085013"/>
    <n v="7.8443644248949926"/>
    <n v="12757"/>
    <n v="1.1416792198525332"/>
    <n v="8.671948206831928"/>
    <n v="35047"/>
    <n v="-6.8432608137777656E-2"/>
    <n v="4.4837969173896193"/>
    <n v="6973"/>
    <n v="1.4107038976148925"/>
    <n v="5.252830188679245"/>
  </r>
  <r>
    <x v="75"/>
    <x v="6"/>
    <x v="3"/>
    <x v="75"/>
    <n v="0.79325832594293932"/>
    <n v="7.0392215581856608"/>
    <n v="12765"/>
    <n v="6.2710668652504506E-2"/>
    <n v="5.1829268292682924"/>
    <n v="35435"/>
    <n v="1.1070847718777641"/>
    <n v="4.8031705657921977"/>
    <n v="7026"/>
    <n v="0.76007457335436679"/>
    <n v="5.638249887235002"/>
  </r>
  <r>
    <x v="76"/>
    <x v="6"/>
    <x v="4"/>
    <x v="76"/>
    <n v="0.70511053083996955"/>
    <n v="7.5205091019286128"/>
    <n v="13016"/>
    <n v="1.9663141402271838"/>
    <n v="8.8931648958420482"/>
    <n v="35426"/>
    <n v="-2.5398617186397628E-2"/>
    <n v="4.6589264084611068"/>
    <n v="7108"/>
    <n v="1.1670936521491602"/>
    <n v="6.2163777644949194"/>
  </r>
  <r>
    <x v="77"/>
    <x v="6"/>
    <x v="5"/>
    <x v="77"/>
    <n v="0.38733003982010494"/>
    <n v="6.9131715600303592"/>
    <n v="12960"/>
    <n v="-0.43023970497848801"/>
    <n v="7.3825503355704694"/>
    <n v="35176"/>
    <n v="-0.70569638118895728"/>
    <n v="3.5288577567177795"/>
    <n v="7132"/>
    <n v="0.33764772087788408"/>
    <n v="5.6279620853080567"/>
  </r>
  <r>
    <x v="78"/>
    <x v="6"/>
    <x v="6"/>
    <x v="78"/>
    <n v="0.77568193030092769"/>
    <n v="8.5130273676209569"/>
    <n v="12945"/>
    <n v="-0.11574074074074074"/>
    <n v="5.3381072503865248"/>
    <n v="35666"/>
    <n v="1.3929952240163748"/>
    <n v="4.097834335415329"/>
    <n v="7252"/>
    <n v="1.6825574873808189"/>
    <n v="6.3343108504398824"/>
  </r>
  <r>
    <x v="79"/>
    <x v="6"/>
    <x v="7"/>
    <x v="79"/>
    <n v="1.027210532390364"/>
    <n v="10.466856983707004"/>
    <n v="13029"/>
    <n v="0.64889918887601394"/>
    <n v="7.1463815789473681"/>
    <n v="35315"/>
    <n v="-0.98413054449615878"/>
    <n v="3.1215324417450212"/>
    <n v="7139"/>
    <n v="-1.5581908439051295"/>
    <n v="3.0456120092378751"/>
  </r>
  <r>
    <x v="80"/>
    <x v="6"/>
    <x v="8"/>
    <x v="80"/>
    <n v="0.46682214273333228"/>
    <n v="9.7805499595364775"/>
    <n v="13128"/>
    <n v="0.75984342620308543"/>
    <n v="10.812864016206634"/>
    <n v="35918"/>
    <n v="1.7074897352399829"/>
    <n v="4.6958346693094706"/>
    <n v="7257"/>
    <n v="1.6528925619834711"/>
    <n v="6.5482308031126122"/>
  </r>
  <r>
    <x v="81"/>
    <x v="6"/>
    <x v="9"/>
    <x v="81"/>
    <n v="-8.3519913421610872E-2"/>
    <n v="7.8933328816889246"/>
    <n v="13054"/>
    <n v="-0.56368068251066428"/>
    <n v="6.6329031204051629"/>
    <n v="35577"/>
    <n v="-0.94938470961634835"/>
    <n v="2.7732039171505329"/>
    <n v="7295"/>
    <n v="0.52363235496761751"/>
    <n v="7.2478682740370477"/>
  </r>
  <r>
    <x v="82"/>
    <x v="6"/>
    <x v="10"/>
    <x v="82"/>
    <n v="1.3017235966344343"/>
    <n v="8.6454931142462712"/>
    <n v="13061"/>
    <n v="5.3623410448904549E-2"/>
    <n v="4.9666479144900748"/>
    <n v="35655"/>
    <n v="0.21924276920482333"/>
    <n v="3.5278745644599305"/>
    <n v="7102"/>
    <n v="-2.6456477039067856"/>
    <n v="4.3797766019988238"/>
  </r>
  <r>
    <x v="83"/>
    <x v="6"/>
    <x v="11"/>
    <x v="83"/>
    <n v="2.0059426729631622"/>
    <n v="9.6489547763804442"/>
    <n v="13303"/>
    <n v="1.8528443457621928"/>
    <n v="7.4989898989898993"/>
    <n v="37044"/>
    <n v="3.8956668068994529"/>
    <n v="6.2224006423123246"/>
    <n v="7347"/>
    <n v="3.4497324697268374"/>
    <n v="7.901307093552651"/>
  </r>
  <r>
    <x v="84"/>
    <x v="7"/>
    <x v="0"/>
    <x v="84"/>
    <n v="-0.67068979267861961"/>
    <n v="8.8550749368416231"/>
    <n v="12986"/>
    <n v="-2.3829211456062542"/>
    <n v="3.3505769996020693"/>
    <n v="34913"/>
    <n v="-5.7526185077205483"/>
    <n v="0.64573784196719419"/>
    <n v="7462"/>
    <n v="1.5652647339049952"/>
    <n v="8.7596560268182486"/>
  </r>
  <r>
    <x v="85"/>
    <x v="7"/>
    <x v="1"/>
    <x v="85"/>
    <n v="1.583283947313082"/>
    <n v="9.1803440368857512"/>
    <n v="13152"/>
    <n v="1.2782997073771754"/>
    <n v="4.2733687465313563"/>
    <n v="35305"/>
    <n v="1.1227909374731475"/>
    <n v="0.66721792934333213"/>
    <n v="7506"/>
    <n v="0.58965424819083356"/>
    <n v="9.1623036649214651"/>
  </r>
  <r>
    <x v="86"/>
    <x v="7"/>
    <x v="2"/>
    <x v="86"/>
    <n v="1.2544883810212055"/>
    <n v="9.9441327083171558"/>
    <n v="13477"/>
    <n v="2.4711070559610704"/>
    <n v="5.6439601787254059"/>
    <n v="36003"/>
    <n v="1.9770570740688287"/>
    <n v="2.7277655719462435"/>
    <n v="7501"/>
    <n v="-6.6613375965893951E-2"/>
    <n v="7.5720636741718055"/>
  </r>
  <r>
    <x v="87"/>
    <x v="7"/>
    <x v="3"/>
    <x v="87"/>
    <n v="-1.840762176649233"/>
    <n v="7.0709732877045592"/>
    <n v="13428"/>
    <n v="-0.36358239964383765"/>
    <n v="5.1938895417156283"/>
    <n v="36297"/>
    <n v="0.81659861678193479"/>
    <n v="2.4326231127416396"/>
    <n v="7712"/>
    <n v="2.8129582722303694"/>
    <n v="9.7637346996868768"/>
  </r>
  <r>
    <x v="88"/>
    <x v="7"/>
    <x v="4"/>
    <x v="88"/>
    <n v="0.72898165995751074"/>
    <n v="7.0963533802799885"/>
    <n v="13644"/>
    <n v="1.6085790884718498"/>
    <n v="4.8248309772587588"/>
    <n v="36068"/>
    <n v="-0.63090613549329144"/>
    <n v="1.8122283068932423"/>
    <n v="7468"/>
    <n v="-3.1639004149377592"/>
    <n v="5.0647158131682612"/>
  </r>
  <r>
    <x v="89"/>
    <x v="7"/>
    <x v="5"/>
    <x v="89"/>
    <n v="0.66092213299648106"/>
    <n v="7.3882300093450821"/>
    <n v="13557"/>
    <n v="-0.6376429199648197"/>
    <n v="4.6064814814814818"/>
    <n v="36679"/>
    <n v="1.6940224021293113"/>
    <n v="4.2727996361155336"/>
    <n v="7234"/>
    <n v="-3.1333690412426352"/>
    <n v="1.4301738642736961"/>
  </r>
  <r>
    <x v="90"/>
    <x v="7"/>
    <x v="6"/>
    <x v="90"/>
    <n v="-0.77198879551820732"/>
    <n v="5.7390065389651479"/>
    <n v="13379"/>
    <n v="-1.3129748469425389"/>
    <n v="3.3526458091927385"/>
    <n v="36353"/>
    <n v="-0.88879195179803161"/>
    <n v="1.9262042281164133"/>
    <n v="7306"/>
    <n v="0.99529997235277856"/>
    <n v="0.7446221731936018"/>
  </r>
  <r>
    <x v="91"/>
    <x v="7"/>
    <x v="7"/>
    <x v="91"/>
    <n v="0.45241886007008353"/>
    <n v="5.1374072264855579"/>
    <n v="13690"/>
    <n v="2.324538455788923"/>
    <n v="5.0732980274771666"/>
    <n v="36537"/>
    <n v="0.50614804830412896"/>
    <n v="3.4602859974515079"/>
    <n v="7338"/>
    <n v="0.4379961675335341"/>
    <n v="2.7875052528365316"/>
  </r>
  <r>
    <x v="92"/>
    <x v="7"/>
    <x v="8"/>
    <x v="92"/>
    <n v="1.3631339340914626"/>
    <n v="6.0753875049504176"/>
    <n v="14120"/>
    <n v="3.1409788166544925"/>
    <n v="7.5563680682510661"/>
    <n v="36785"/>
    <n v="0.67876399266496978"/>
    <n v="2.4138315050949384"/>
    <n v="7423"/>
    <n v="1.158353774870537"/>
    <n v="2.2874466032795921"/>
  </r>
  <r>
    <x v="93"/>
    <x v="7"/>
    <x v="9"/>
    <x v="93"/>
    <n v="-6.8016397866355174E-2"/>
    <n v="6.0918466658294612"/>
    <n v="13807"/>
    <n v="-2.2167138810198299"/>
    <n v="5.7683468668607327"/>
    <n v="36727"/>
    <n v="-0.15767296452358298"/>
    <n v="3.2324254434044466"/>
    <n v="7311"/>
    <n v="-1.508823925636535"/>
    <n v="0.21932830705962988"/>
  </r>
  <r>
    <x v="94"/>
    <x v="7"/>
    <x v="10"/>
    <x v="94"/>
    <n v="-0.5507899341197533"/>
    <n v="4.1517357331298204"/>
    <n v="13947"/>
    <n v="1.0139784167451293"/>
    <n v="6.7835540923359616"/>
    <n v="37028"/>
    <n v="0.81956054129114819"/>
    <n v="3.8507923152433037"/>
    <n v="7189"/>
    <n v="-1.6687183695800849"/>
    <n v="1.2250070402703463"/>
  </r>
  <r>
    <x v="95"/>
    <x v="7"/>
    <x v="11"/>
    <x v="95"/>
    <n v="-0.19044076622652037"/>
    <n v="1.9091492569622994"/>
    <n v="13750"/>
    <n v="-1.4124901412490141"/>
    <n v="3.3601443283469896"/>
    <n v="37391"/>
    <n v="0.98033920276547482"/>
    <n v="0.93672389590756933"/>
    <n v="7213"/>
    <n v="0.33384337181805535"/>
    <n v="-1.8238736899414727"/>
  </r>
  <r>
    <x v="96"/>
    <x v="8"/>
    <x v="0"/>
    <x v="96"/>
    <n v="1.6930140345385298"/>
    <n v="4.3342445850618443"/>
    <n v="13772"/>
    <n v="0.16"/>
    <n v="6.0526721084244572"/>
    <n v="37215"/>
    <n v="-0.47070150570993019"/>
    <n v="6.5935324950591472"/>
    <n v="7214"/>
    <n v="1.3863856924996533E-2"/>
    <n v="-3.3235057625301527"/>
  </r>
  <r>
    <x v="97"/>
    <x v="8"/>
    <x v="1"/>
    <x v="97"/>
    <n v="-9.3080866751441102E-2"/>
    <n v="2.6124824040408603"/>
    <n v="13840"/>
    <n v="0.49375544583212316"/>
    <n v="5.2311435523114351"/>
    <n v="37628"/>
    <n v="1.1097675668413274"/>
    <n v="6.5798045602605866"/>
    <n v="7180"/>
    <n v="-0.47130579428888275"/>
    <n v="-4.3431921129762854"/>
  </r>
  <r>
    <x v="98"/>
    <x v="8"/>
    <x v="2"/>
    <x v="98"/>
    <n v="-1.0296118873038986"/>
    <n v="0.29774848616640459"/>
    <n v="13392"/>
    <n v="-3.2369942196531793"/>
    <n v="-0.63070416264747342"/>
    <n v="37681"/>
    <n v="0.14085255660678217"/>
    <n v="4.6607227175513151"/>
    <n v="7109"/>
    <n v="-0.9888579387186629"/>
    <n v="-5.2259698706839091"/>
  </r>
  <r>
    <x v="99"/>
    <x v="8"/>
    <x v="3"/>
    <x v="99"/>
    <n v="1.7011340893929285"/>
    <n v="3.9168089916574202"/>
    <n v="13920"/>
    <n v="3.9426523297491038"/>
    <n v="3.6639857015192137"/>
    <n v="37595"/>
    <n v="-0.22823173482657041"/>
    <n v="3.576053117337521"/>
    <n v="7076"/>
    <n v="-0.46420030946687296"/>
    <n v="-8.2468879668049784"/>
  </r>
  <r>
    <x v="100"/>
    <x v="8"/>
    <x v="4"/>
    <x v="100"/>
    <n v="0.49524434240734666"/>
    <n v="3.6756744563746278"/>
    <n v="13524"/>
    <n v="-2.8448275862068964"/>
    <n v="-0.87950747581354438"/>
    <n v="37906"/>
    <n v="0.82723766458305625"/>
    <n v="5.0959299101696791"/>
    <n v="7002"/>
    <n v="-1.0457885811192764"/>
    <n v="-6.2399571505088378"/>
  </r>
  <r>
    <x v="101"/>
    <x v="8"/>
    <x v="5"/>
    <x v="101"/>
    <n v="-0.46959592992685906"/>
    <n v="2.511297852474323"/>
    <n v="13476"/>
    <n v="-0.35492457852706299"/>
    <n v="-0.59747731799070591"/>
    <n v="38005"/>
    <n v="0.26117237376668601"/>
    <n v="3.6151476321600917"/>
    <n v="7090"/>
    <n v="1.2567837760639817"/>
    <n v="-1.9905999447055571"/>
  </r>
  <r>
    <x v="102"/>
    <x v="8"/>
    <x v="6"/>
    <x v="102"/>
    <n v="-0.50132252963850854"/>
    <n v="2.7909200061727697"/>
    <n v="13590"/>
    <n v="0.84594835262689227"/>
    <n v="1.5770984378503625"/>
    <n v="37742"/>
    <n v="-0.69201420865675567"/>
    <n v="3.8208676037741038"/>
    <n v="7164"/>
    <n v="1.0437235543018335"/>
    <n v="-1.9436079934300574"/>
  </r>
  <r>
    <x v="103"/>
    <x v="8"/>
    <x v="7"/>
    <x v="103"/>
    <n v="0.93775860680048917"/>
    <n v="3.2875583116323508"/>
    <n v="13913"/>
    <n v="2.376747608535688"/>
    <n v="1.6289262235208182"/>
    <n v="38209"/>
    <n v="1.2373483122251072"/>
    <n v="4.5761830473218925"/>
    <n v="7187"/>
    <n v="0.32104969290898938"/>
    <n v="-2.0577814118288362"/>
  </r>
  <r>
    <x v="104"/>
    <x v="8"/>
    <x v="8"/>
    <x v="104"/>
    <n v="-2.5419086625141931"/>
    <n v="-0.69162326308668765"/>
    <n v="12992"/>
    <n v="-6.6197081865880829"/>
    <n v="-7.9886685552407934"/>
    <n v="38154"/>
    <n v="-0.14394514381428458"/>
    <n v="3.7216256626342261"/>
    <n v="7021"/>
    <n v="-2.3097258939752332"/>
    <n v="-5.4156001616597065"/>
  </r>
  <r>
    <x v="105"/>
    <x v="8"/>
    <x v="9"/>
    <x v="105"/>
    <n v="7.4371305629587718"/>
    <n v="6.7666892309285744"/>
    <n v="13593"/>
    <n v="4.6259236453201966"/>
    <n v="-1.5499384370246976"/>
    <n v="38291"/>
    <n v="0.35907113277769043"/>
    <n v="4.2584474637187899"/>
    <n v="7183"/>
    <n v="2.3073636234154677"/>
    <n v="-1.7507864861168103"/>
  </r>
  <r>
    <x v="106"/>
    <x v="8"/>
    <x v="10"/>
    <x v="106"/>
    <n v="-2.9792261426314477"/>
    <n v="4.1595685326390184"/>
    <n v="13636"/>
    <n v="0.31633929228279262"/>
    <n v="-2.2298702229870222"/>
    <n v="38442"/>
    <n v="0.39434854143271264"/>
    <n v="3.8187317705520147"/>
    <n v="7414"/>
    <n v="3.215926493108729"/>
    <n v="3.1297816107942689"/>
  </r>
  <r>
    <x v="107"/>
    <x v="8"/>
    <x v="11"/>
    <x v="107"/>
    <n v="-1.3323429738637946"/>
    <n v="2.967898694929529"/>
    <n v="13795"/>
    <n v="1.1660310941625109"/>
    <n v="0.32727272727272727"/>
    <n v="38416"/>
    <n v="-6.7634358253993027E-2"/>
    <n v="2.7413013826856729"/>
    <n v="7672"/>
    <n v="3.4799028864310761"/>
    <n v="6.3635103285734091"/>
  </r>
  <r>
    <x v="108"/>
    <x v="9"/>
    <x v="0"/>
    <x v="108"/>
    <n v="0.30148171203972463"/>
    <n v="1.5589212880339782"/>
    <n v="13795"/>
    <n v="0"/>
    <n v="0.16700551844321812"/>
    <n v="38205"/>
    <n v="-0.54925031236984589"/>
    <n v="2.6602176541717051"/>
    <n v="7420"/>
    <n v="-3.2846715328467155"/>
    <n v="2.8555586359855836"/>
  </r>
  <r>
    <x v="109"/>
    <x v="9"/>
    <x v="1"/>
    <x v="109"/>
    <n v="0.6256878416656142"/>
    <n v="2.2895751337908572"/>
    <n v="14003"/>
    <n v="1.5077926785067053"/>
    <n v="1.1777456647398843"/>
    <n v="38282"/>
    <n v="0.2015443004842298"/>
    <n v="1.7380673966195386"/>
    <n v="7484"/>
    <n v="0.86253369272237201"/>
    <n v="4.233983286908078"/>
  </r>
  <r>
    <x v="110"/>
    <x v="9"/>
    <x v="2"/>
    <x v="110"/>
    <n v="-0.28328713481957479"/>
    <n v="3.0609295085612631"/>
    <n v="14109"/>
    <n v="0.75698064700421341"/>
    <n v="5.3539426523297493"/>
    <n v="38237"/>
    <n v="-0.11754871741288334"/>
    <n v="1.4755447042275949"/>
    <n v="7544"/>
    <n v="0.80171031533939074"/>
    <n v="6.1190040793360527"/>
  </r>
  <r>
    <x v="111"/>
    <x v="9"/>
    <x v="3"/>
    <x v="111"/>
    <n v="1.103283599264957"/>
    <n v="2.4550854560693853"/>
    <n v="13925"/>
    <n v="-1.3041321142533135"/>
    <n v="3.5919540229885055E-2"/>
    <n v="37836"/>
    <n v="-1.0487224416141434"/>
    <n v="0.6410426918473201"/>
    <n v="7480"/>
    <n v="-0.84835630965005304"/>
    <n v="5.7094403617863199"/>
  </r>
  <r>
    <x v="112"/>
    <x v="9"/>
    <x v="4"/>
    <x v="112"/>
    <n v="-0.77575076383528896"/>
    <n v="1.1593036200588174"/>
    <n v="13900"/>
    <n v="-0.17953321364452424"/>
    <n v="2.7802425317953268"/>
    <n v="38198"/>
    <n v="0.95676075695105189"/>
    <n v="0.77032659737244769"/>
    <n v="7551"/>
    <n v="0.94919786096256686"/>
    <n v="7.8406169665809768"/>
  </r>
  <r>
    <x v="113"/>
    <x v="9"/>
    <x v="5"/>
    <x v="113"/>
    <n v="0.52336126983216591"/>
    <n v="2.1685114072735487"/>
    <n v="13951"/>
    <n v="0.36690647482014388"/>
    <n v="3.524784802612051"/>
    <n v="38006"/>
    <n v="-0.50264411749306248"/>
    <n v="2.6312327325351929E-3"/>
    <n v="7547"/>
    <n v="-5.2973116143557146E-2"/>
    <n v="6.445698166431594"/>
  </r>
  <r>
    <x v="114"/>
    <x v="9"/>
    <x v="6"/>
    <x v="114"/>
    <n v="1.3319021774015247"/>
    <n v="4.0509267735391692"/>
    <n v="13852"/>
    <n v="-0.7096265500680955"/>
    <n v="1.927888153053716"/>
    <n v="38117"/>
    <n v="0.29205914855549125"/>
    <n v="0.99358804514864074"/>
    <n v="7454"/>
    <n v="-1.2322777262488407"/>
    <n v="4.0480178671133444"/>
  </r>
  <r>
    <x v="115"/>
    <x v="9"/>
    <x v="7"/>
    <x v="115"/>
    <n v="0.6063464022156454"/>
    <n v="3.7092930033120632"/>
    <n v="14026"/>
    <n v="1.2561362980075079"/>
    <n v="0.81219003809386903"/>
    <n v="38224"/>
    <n v="0.28071464176089411"/>
    <n v="3.9257766494804891E-2"/>
    <n v="7424"/>
    <n v="-0.40246847330292462"/>
    <n v="3.2976207040489771"/>
  </r>
  <r>
    <x v="116"/>
    <x v="9"/>
    <x v="8"/>
    <x v="116"/>
    <n v="-1.6859985168809728"/>
    <n v="4.6201033307029169"/>
    <n v="13721"/>
    <n v="-2.1745330101240552"/>
    <n v="5.6111453201970445"/>
    <n v="37783"/>
    <n v="-1.1537254081205526"/>
    <n v="-0.97237511139067989"/>
    <n v="7367"/>
    <n v="-0.76778017241379315"/>
    <n v="4.928072924084888"/>
  </r>
  <r>
    <x v="117"/>
    <x v="9"/>
    <x v="9"/>
    <x v="117"/>
    <n v="0.66746363817493526"/>
    <n v="-1.9720613099032678"/>
    <n v="14164"/>
    <n v="3.228627651045842"/>
    <n v="4.2006915324063856"/>
    <n v="38127"/>
    <n v="0.9104623772596141"/>
    <n v="-0.42829907811235018"/>
    <n v="7432"/>
    <n v="0.88231301751051994"/>
    <n v="3.4665181678964223"/>
  </r>
  <r>
    <x v="118"/>
    <x v="9"/>
    <x v="10"/>
    <x v="118"/>
    <n v="0.16540609316462854"/>
    <n v="1.2052150996489699"/>
    <n v="14126"/>
    <n v="-0.2682857949731714"/>
    <n v="3.593429158110883"/>
    <n v="38431"/>
    <n v="0.79733522175885851"/>
    <n v="-2.8614536184381666E-2"/>
    <n v="7363"/>
    <n v="-0.92841765339074278"/>
    <n v="-0.68788777987591043"/>
  </r>
  <r>
    <x v="119"/>
    <x v="9"/>
    <x v="11"/>
    <x v="119"/>
    <n v="1.1425224411449217"/>
    <n v="3.7437296870815269"/>
    <n v="14282"/>
    <n v="1.1043465949313322"/>
    <n v="3.5302645886190649"/>
    <n v="38001"/>
    <n v="-1.1188883973875257"/>
    <n v="-1.0802790503956685"/>
    <n v="7421"/>
    <n v="0.78772239576259673"/>
    <n v="-3.2716371220020855"/>
  </r>
  <r>
    <x v="120"/>
    <x v="10"/>
    <x v="0"/>
    <x v="120"/>
    <n v="0.70156220564738392"/>
    <n v="4.157540548829993"/>
    <n v="14245"/>
    <n v="-0.25906735751295334"/>
    <n v="3.2620514679231607"/>
    <n v="38763"/>
    <n v="2.0052103892002844"/>
    <n v="1.4605418138987043"/>
    <n v="7277"/>
    <n v="-1.9404392938957014"/>
    <n v="-1.9272237196765498"/>
  </r>
  <r>
    <x v="121"/>
    <x v="10"/>
    <x v="1"/>
    <x v="121"/>
    <n v="-1.3722168525273941"/>
    <n v="2.0895115627767877"/>
    <n v="13788"/>
    <n v="-3.2081432081432082"/>
    <n v="-1.5353852745840177"/>
    <n v="38621"/>
    <n v="-0.36632871552769392"/>
    <n v="0.8855336711770545"/>
    <n v="7204"/>
    <n v="-1.0031606431221658"/>
    <n v="-3.7413148049171565"/>
  </r>
  <r>
    <x v="122"/>
    <x v="10"/>
    <x v="2"/>
    <x v="122"/>
    <n v="1.2227077303509708"/>
    <n v="3.6313421725480888"/>
    <n v="14026"/>
    <n v="1.7261386713083842"/>
    <n v="-0.58827698632078818"/>
    <n v="38571"/>
    <n v="-0.1294632453846353"/>
    <n v="0.87349949002275284"/>
    <n v="7243"/>
    <n v="0.54136590782898386"/>
    <n v="-3.9899257688229057"/>
  </r>
  <r>
    <x v="123"/>
    <x v="10"/>
    <x v="3"/>
    <x v="123"/>
    <n v="0.30397984571981801"/>
    <n v="2.812052058175972"/>
    <n v="14066"/>
    <n v="0.28518465706544988"/>
    <n v="1.0125673249551166"/>
    <n v="38689"/>
    <n v="0.30592932514064969"/>
    <n v="2.2544666455227826"/>
    <n v="7320"/>
    <n v="1.0630954024575452"/>
    <n v="-2.1390374331550803"/>
  </r>
  <r>
    <x v="124"/>
    <x v="10"/>
    <x v="4"/>
    <x v="124"/>
    <n v="0.19581184073509011"/>
    <n v="3.8187449366589479"/>
    <n v="14294"/>
    <n v="1.620929901891085"/>
    <n v="2.8345323741007196"/>
    <n v="38599"/>
    <n v="-0.2326242601256171"/>
    <n v="1.0497931828891565"/>
    <n v="7431"/>
    <n v="1.5163934426229508"/>
    <n v="-1.5891934843067144"/>
  </r>
  <r>
    <x v="125"/>
    <x v="10"/>
    <x v="5"/>
    <x v="125"/>
    <n v="1.3990794802827162"/>
    <n v="4.7231711752833192"/>
    <n v="14548"/>
    <n v="1.7769693577724919"/>
    <n v="4.2792631352591215"/>
    <n v="38728"/>
    <n v="0.33420554936656388"/>
    <n v="1.8997000473609429"/>
    <n v="7507"/>
    <n v="1.0227425649306958"/>
    <n v="-0.53001192526831853"/>
  </r>
  <r>
    <x v="126"/>
    <x v="10"/>
    <x v="6"/>
    <x v="126"/>
    <n v="0.86355138913954732"/>
    <n v="4.2391461178697991"/>
    <n v="14715"/>
    <n v="1.1479241132801759"/>
    <n v="6.2301472711521804"/>
    <n v="39167"/>
    <n v="1.1335467878537493"/>
    <n v="2.7546763911115777"/>
    <n v="7597"/>
    <n v="1.1988810443585987"/>
    <n v="1.918433056077274"/>
  </r>
  <r>
    <x v="127"/>
    <x v="10"/>
    <x v="7"/>
    <x v="127"/>
    <n v="1.1427819058968898"/>
    <n v="4.7949517986316126"/>
    <n v="14737"/>
    <n v="0.14950730547060823"/>
    <n v="5.0691572793383717"/>
    <n v="39153"/>
    <n v="-3.5744376643603033E-2"/>
    <n v="2.4304102134784427"/>
    <n v="7811"/>
    <n v="2.816901408450704"/>
    <n v="5.2128232758620694"/>
  </r>
  <r>
    <x v="128"/>
    <x v="10"/>
    <x v="8"/>
    <x v="128"/>
    <n v="-0.22397126759058986"/>
    <n v="6.3533572424785811"/>
    <n v="14813"/>
    <n v="0.51570876026328294"/>
    <n v="7.9586036003206759"/>
    <n v="39149"/>
    <n v="-1.0216330804791458E-2"/>
    <n v="3.6153825794669561"/>
    <n v="7751"/>
    <n v="-0.76814748431698887"/>
    <n v="5.2124338265236867"/>
  </r>
  <r>
    <x v="129"/>
    <x v="10"/>
    <x v="9"/>
    <x v="129"/>
    <n v="-0.23952816965017512"/>
    <n v="5.3951367781155017"/>
    <n v="14729"/>
    <n v="-0.56706946600958619"/>
    <n v="3.9889861621011016"/>
    <n v="39221"/>
    <n v="0.1839127436205267"/>
    <n v="2.8693576730401027"/>
    <n v="7843"/>
    <n v="1.1869436201780414"/>
    <n v="5.5301399354144243"/>
  </r>
  <r>
    <x v="130"/>
    <x v="10"/>
    <x v="10"/>
    <x v="130"/>
    <n v="0.41179725356717695"/>
    <n v="5.6543922542765204"/>
    <n v="14927"/>
    <n v="1.344286781179985"/>
    <n v="5.6703950162820336"/>
    <n v="38989"/>
    <n v="-0.5915198490604523"/>
    <n v="1.4519528505633472"/>
    <n v="7892"/>
    <n v="0.62476093331633309"/>
    <n v="7.1845715061795463"/>
  </r>
  <r>
    <x v="131"/>
    <x v="10"/>
    <x v="11"/>
    <x v="131"/>
    <n v="0.42380098385949444"/>
    <n v="4.9036093299749517"/>
    <n v="15051"/>
    <n v="0.83070945266965901"/>
    <n v="5.3843999439854366"/>
    <n v="38926"/>
    <n v="-0.16158403652312189"/>
    <n v="2.4341464698297415"/>
    <n v="7944"/>
    <n v="0.65889508362899141"/>
    <n v="7.0475677132461936"/>
  </r>
  <r>
    <x v="132"/>
    <x v="11"/>
    <x v="0"/>
    <x v="132"/>
    <n v="0.42932870416558588"/>
    <n v="4.6200161437276765"/>
    <n v="15142"/>
    <n v="0.60461098930303636"/>
    <n v="6.296946296946297"/>
    <n v="39900"/>
    <n v="2.5021836304783434"/>
    <n v="2.9332095039083663"/>
    <n v="7920"/>
    <n v="-0.30211480362537763"/>
    <n v="8.8360588154459254"/>
  </r>
  <r>
    <x v="133"/>
    <x v="11"/>
    <x v="1"/>
    <x v="133"/>
    <n v="0.6364385929475187"/>
    <n v="6.7507095287605026"/>
    <n v="15284"/>
    <n v="0.93778893144894993"/>
    <n v="10.850014505366985"/>
    <n v="39144"/>
    <n v="-1.8947368421052631"/>
    <n v="1.3541855467232853"/>
    <n v="7932"/>
    <n v="0.15151515151515152"/>
    <n v="10.105496946141033"/>
  </r>
  <r>
    <x v="134"/>
    <x v="11"/>
    <x v="2"/>
    <x v="134"/>
    <n v="1.8281427372785153"/>
    <n v="7.3892087154769461"/>
    <n v="15509"/>
    <n v="1.4721277152577859"/>
    <n v="10.573221160701554"/>
    <n v="39674"/>
    <n v="1.3539750664214183"/>
    <n v="2.8596614036452257"/>
    <n v="7971"/>
    <n v="0.49167927382753401"/>
    <n v="10.051083805053155"/>
  </r>
  <r>
    <x v="135"/>
    <x v="11"/>
    <x v="3"/>
    <x v="135"/>
    <n v="-0.68277803089788702"/>
    <n v="6.3327486654696541"/>
    <n v="15294"/>
    <n v="-1.3862918305500032"/>
    <n v="8.7302715768519832"/>
    <n v="39892"/>
    <n v="0.54947824771890907"/>
    <n v="3.109410943679082"/>
    <n v="8044"/>
    <n v="0.91581984694517626"/>
    <n v="9.890710382513662"/>
  </r>
  <r>
    <x v="136"/>
    <x v="11"/>
    <x v="4"/>
    <x v="136"/>
    <n v="1.2135685422211233"/>
    <n v="7.4128423894841156"/>
    <n v="15351"/>
    <n v="0.37269517457826601"/>
    <n v="7.3947110675808032"/>
    <n v="39995"/>
    <n v="0.25819713225709418"/>
    <n v="3.6166740070986294"/>
    <n v="8133"/>
    <n v="1.1064147190452511"/>
    <n v="9.4469115865966895"/>
  </r>
  <r>
    <x v="137"/>
    <x v="11"/>
    <x v="5"/>
    <x v="137"/>
    <n v="-0.63036825592758317"/>
    <n v="5.2630324410650013"/>
    <n v="15110"/>
    <n v="-1.5699302977004754"/>
    <n v="3.8630739620566401"/>
    <n v="39856"/>
    <n v="-0.34754344293036632"/>
    <n v="2.912621359223301"/>
    <n v="8170"/>
    <n v="0.45493667773269397"/>
    <n v="8.8317570267750103"/>
  </r>
  <r>
    <x v="138"/>
    <x v="11"/>
    <x v="6"/>
    <x v="138"/>
    <n v="0.8261976469218153"/>
    <n v="5.2240493978872884"/>
    <n v="15294"/>
    <n v="1.2177365982792852"/>
    <n v="3.9347604485219163"/>
    <n v="40148"/>
    <n v="0.73263749498193498"/>
    <n v="2.5046595348124696"/>
    <n v="8199"/>
    <n v="0.35495716034271724"/>
    <n v="7.9241805976043178"/>
  </r>
  <r>
    <x v="139"/>
    <x v="11"/>
    <x v="7"/>
    <x v="139"/>
    <n v="-0.15689118040560701"/>
    <n v="3.8719324948596756"/>
    <n v="15233"/>
    <n v="-0.39884922191709166"/>
    <n v="3.3656782248761621"/>
    <n v="39905"/>
    <n v="-0.60526053601673802"/>
    <n v="1.9206701913007944"/>
    <n v="8198"/>
    <n v="-1.2196609342602756E-2"/>
    <n v="4.9545512738445785"/>
  </r>
  <r>
    <x v="140"/>
    <x v="11"/>
    <x v="8"/>
    <x v="140"/>
    <n v="2.0096917658551634"/>
    <n v="6.1972895848735954"/>
    <n v="15448"/>
    <n v="1.4114094400315105"/>
    <n v="4.2867751299534191"/>
    <n v="40571"/>
    <n v="1.6689637889988722"/>
    <n v="3.6322766865054024"/>
    <n v="8311"/>
    <n v="1.3783849719443766"/>
    <n v="7.224874209779383"/>
  </r>
  <r>
    <x v="141"/>
    <x v="11"/>
    <x v="9"/>
    <x v="141"/>
    <n v="0.32446463335496428"/>
    <n v="6.7976727419057363"/>
    <n v="15638"/>
    <n v="1.2299326773692387"/>
    <n v="6.1714984045081129"/>
    <n v="40448"/>
    <n v="-0.30317221660792193"/>
    <n v="3.1284260982636853"/>
    <n v="8319"/>
    <n v="9.6257971363253522E-2"/>
    <n v="6.0691062093586634"/>
  </r>
  <r>
    <x v="142"/>
    <x v="11"/>
    <x v="10"/>
    <x v="142"/>
    <n v="0.64180660395131817"/>
    <n v="7.0423099658354289"/>
    <n v="15675"/>
    <n v="0.23660314618237627"/>
    <n v="5.0110537951363305"/>
    <n v="40704"/>
    <n v="0.63291139240506333"/>
    <n v="4.3986765497960967"/>
    <n v="8306"/>
    <n v="-0.15626878230556557"/>
    <n v="5.2458185504308164"/>
  </r>
  <r>
    <x v="143"/>
    <x v="11"/>
    <x v="11"/>
    <x v="143"/>
    <n v="1.2953949831523774"/>
    <n v="7.9713470479078952"/>
    <n v="15832"/>
    <n v="1.0015948963317385"/>
    <n v="5.1890239851172684"/>
    <n v="40893"/>
    <n v="0.46432783018867924"/>
    <n v="5.0531778245902483"/>
    <n v="8327"/>
    <n v="0.25282928003852634"/>
    <n v="4.8212487411883185"/>
  </r>
  <r>
    <x v="144"/>
    <x v="12"/>
    <x v="0"/>
    <x v="144"/>
    <n v="-1.0472107234378081"/>
    <n v="6.3839228061577584"/>
    <n v="15762"/>
    <n v="-0.44214249621020718"/>
    <n v="4.0945713908334431"/>
    <n v="40993"/>
    <n v="0.24454063042574523"/>
    <n v="2.7393483709273183"/>
    <n v="8420"/>
    <n v="1.1168488050918699"/>
    <n v="6.3131313131313131"/>
  </r>
  <r>
    <x v="145"/>
    <x v="12"/>
    <x v="1"/>
    <x v="145"/>
    <n v="1.2562563808859781"/>
    <n v="7.0391392330092293"/>
    <n v="16279"/>
    <n v="3.2800406039842658"/>
    <n v="6.510075896362209"/>
    <n v="41081"/>
    <n v="0.21467079745322373"/>
    <n v="4.9483956672797875"/>
    <n v="8606"/>
    <n v="2.2090261282660331"/>
    <n v="8.4972264246091775"/>
  </r>
  <r>
    <x v="146"/>
    <x v="12"/>
    <x v="2"/>
    <x v="146"/>
    <n v="0.26774625892999865"/>
    <n v="5.3988903645252702"/>
    <n v="15869"/>
    <n v="-2.5185822224952394"/>
    <n v="2.3212328325488425"/>
    <n v="41167"/>
    <n v="0.20934251843918114"/>
    <n v="3.7631698341483086"/>
    <n v="8642"/>
    <n v="0.41831280501975365"/>
    <n v="8.4180153054823741"/>
  </r>
  <r>
    <x v="147"/>
    <x v="12"/>
    <x v="3"/>
    <x v="147"/>
    <n v="0.90287848083414324"/>
    <n v="7.0816442064302869"/>
    <n v="16248"/>
    <n v="2.3883042409729662"/>
    <n v="6.2377402903099251"/>
    <n v="41568"/>
    <n v="0.97408118152889456"/>
    <n v="4.2013436277950467"/>
    <n v="8655"/>
    <n v="0.15042814163388105"/>
    <n v="7.5957235206364997"/>
  </r>
  <r>
    <x v="148"/>
    <x v="12"/>
    <x v="4"/>
    <x v="148"/>
    <n v="-0.5745554866858692"/>
    <n v="5.1898498174150083"/>
    <n v="16071"/>
    <n v="-1.0893648449039881"/>
    <n v="4.6902481923001762"/>
    <n v="41369"/>
    <n v="-0.47873364126250961"/>
    <n v="3.4354294286785847"/>
    <n v="8611"/>
    <n v="-0.50837666088965916"/>
    <n v="5.877290052871019"/>
  </r>
  <r>
    <x v="149"/>
    <x v="12"/>
    <x v="5"/>
    <x v="149"/>
    <n v="3.0516482139637504"/>
    <n v="9.0875271328612506"/>
    <n v="16424"/>
    <n v="2.1965030178582539"/>
    <n v="8.6962276637988083"/>
    <n v="41684"/>
    <n v="0.76143972539824512"/>
    <n v="4.5865114411882777"/>
    <n v="8689"/>
    <n v="0.9058181395888979"/>
    <n v="6.3525091799265603"/>
  </r>
  <r>
    <x v="150"/>
    <x v="12"/>
    <x v="6"/>
    <x v="150"/>
    <n v="0.68501478267831883"/>
    <n v="8.934776261626471"/>
    <n v="16072"/>
    <n v="-2.143205065757428"/>
    <n v="5.0869622074015952"/>
    <n v="41539"/>
    <n v="-0.34785529219844546"/>
    <n v="3.4646806814785296"/>
    <n v="8720"/>
    <n v="0.3567729312924387"/>
    <n v="6.3544334674960359"/>
  </r>
  <r>
    <x v="151"/>
    <x v="12"/>
    <x v="7"/>
    <x v="151"/>
    <n v="-1.1557186573164591"/>
    <n v="7.8449960153217306"/>
    <n v="16346"/>
    <n v="1.7048282727725237"/>
    <n v="7.3065056128142851"/>
    <n v="41818"/>
    <n v="0.67165795998940758"/>
    <n v="4.7938854780102744"/>
    <n v="8715"/>
    <n v="-5.7339449541284407E-2"/>
    <n v="6.3064161990729444"/>
  </r>
  <r>
    <x v="152"/>
    <x v="12"/>
    <x v="8"/>
    <x v="152"/>
    <n v="0.29647949226024645"/>
    <n v="6.033782123573773"/>
    <n v="16042"/>
    <n v="-1.859782209714915"/>
    <n v="3.8451579492490939"/>
    <n v="42249"/>
    <n v="1.0306566550289349"/>
    <n v="4.1359591826674222"/>
    <n v="8783"/>
    <n v="0.78026391279403329"/>
    <n v="5.6792203104319574"/>
  </r>
  <r>
    <x v="153"/>
    <x v="12"/>
    <x v="9"/>
    <x v="153"/>
    <n v="4.5454545454545456E-2"/>
    <n v="5.7388939825920948"/>
    <n v="16744"/>
    <n v="4.3760129659643434"/>
    <n v="7.072515666965085"/>
    <n v="42120"/>
    <n v="-0.30533267059575375"/>
    <n v="4.1337025316455698"/>
    <n v="8923"/>
    <n v="1.59398838665604"/>
    <n v="7.2604880394278162"/>
  </r>
  <r>
    <x v="154"/>
    <x v="12"/>
    <x v="10"/>
    <x v="154"/>
    <n v="0.88076423966527395"/>
    <n v="5.9899538250343189"/>
    <n v="16700"/>
    <n v="-0.26278069756330624"/>
    <n v="6.5390749601275919"/>
    <n v="42123"/>
    <n v="7.1225071225071226E-3"/>
    <n v="3.4861438679245285"/>
    <n v="8799"/>
    <n v="-1.3896671523030371"/>
    <n v="5.9354683361425478"/>
  </r>
  <r>
    <x v="155"/>
    <x v="12"/>
    <x v="11"/>
    <x v="155"/>
    <n v="5.1807523276590356E-2"/>
    <n v="4.6887320126158087"/>
    <n v="16799"/>
    <n v="0.59281437125748504"/>
    <n v="6.1078827690752906"/>
    <n v="42547"/>
    <n v="1.0065759798684804"/>
    <n v="4.0447020272418266"/>
    <n v="8778"/>
    <n v="-0.2386634844868735"/>
    <n v="5.4161162483487448"/>
  </r>
  <r>
    <x v="156"/>
    <x v="13"/>
    <x v="0"/>
    <x v="156"/>
    <n v="2.8741228908927758"/>
    <n v="8.8373714484922434"/>
    <n v="16902"/>
    <n v="0.61313173403178756"/>
    <n v="7.2325846973734293"/>
    <n v="42023"/>
    <n v="-1.2315791947728394"/>
    <n v="2.5126241065547776"/>
    <n v="9243"/>
    <n v="5.2973342447026655"/>
    <n v="9.774346793349169"/>
  </r>
  <r>
    <x v="157"/>
    <x v="13"/>
    <x v="1"/>
    <x v="157"/>
    <n v="-0.75586849089411545"/>
    <n v="6.6745976121091397"/>
    <n v="16984"/>
    <n v="0.48514968642764172"/>
    <n v="4.3307328459979111"/>
    <n v="42704"/>
    <n v="1.6205411322371082"/>
    <n v="3.9507314817068719"/>
    <n v="8953"/>
    <n v="-3.1375094666233907"/>
    <n v="4.0320706483848481"/>
  </r>
  <r>
    <x v="158"/>
    <x v="13"/>
    <x v="2"/>
    <x v="158"/>
    <n v="0.38499111004809505"/>
    <n v="6.799334107959127"/>
    <n v="16947"/>
    <n v="-0.21785209609043807"/>
    <n v="6.793118659020732"/>
    <n v="42590"/>
    <n v="-0.26695391532409141"/>
    <n v="3.4566521728569"/>
    <n v="9031"/>
    <n v="0.87121635206076176"/>
    <n v="4.5012728535061326"/>
  </r>
  <r>
    <x v="159"/>
    <x v="13"/>
    <x v="3"/>
    <x v="159"/>
    <n v="0.49231104872300541"/>
    <n v="6.3647743707538798"/>
    <n v="17196"/>
    <n v="1.4692865993981234"/>
    <n v="5.8345642540620384"/>
    <n v="42600"/>
    <n v="2.34796900680911E-2"/>
    <n v="2.4826789838337184"/>
    <n v="9040"/>
    <n v="9.9656737902779319E-2"/>
    <n v="4.448295782784518"/>
  </r>
  <r>
    <x v="160"/>
    <x v="13"/>
    <x v="4"/>
    <x v="160"/>
    <n v="-0.33793048287209487"/>
    <n v="6.6179144523932489"/>
    <n v="17069"/>
    <n v="-0.73854384740637358"/>
    <n v="6.2099433762678116"/>
    <n v="42981"/>
    <n v="0.89436619718309862"/>
    <n v="3.8966375788634"/>
    <n v="8978"/>
    <n v="-0.68584070796460173"/>
    <n v="4.2619904772964814"/>
  </r>
  <r>
    <x v="161"/>
    <x v="13"/>
    <x v="5"/>
    <x v="161"/>
    <n v="0.54630555850141449"/>
    <n v="4.0258704284159554"/>
    <n v="17284"/>
    <n v="1.2595934149627981"/>
    <n v="5.2362396492937169"/>
    <n v="43155"/>
    <n v="0.40483004118098692"/>
    <n v="3.5289319643028501"/>
    <n v="8967"/>
    <n v="-0.1225217197594119"/>
    <n v="3.1994475773967084"/>
  </r>
  <r>
    <x v="162"/>
    <x v="13"/>
    <x v="6"/>
    <x v="162"/>
    <n v="0.31955985689647798"/>
    <n v="3.6482892477520328"/>
    <n v="17320"/>
    <n v="0.20828511918537376"/>
    <n v="7.7650572424091591"/>
    <n v="43114"/>
    <n v="-9.5006372378635157E-2"/>
    <n v="3.7916175160692362"/>
    <n v="9000"/>
    <n v="0.36801605888256944"/>
    <n v="3.2110091743119265"/>
  </r>
  <r>
    <x v="163"/>
    <x v="13"/>
    <x v="7"/>
    <x v="163"/>
    <n v="0.3890132872617329"/>
    <n v="5.2680979127247802"/>
    <n v="17178"/>
    <n v="-0.81986143187066973"/>
    <n v="5.0899302581671355"/>
    <n v="43481"/>
    <n v="0.85123161849979123"/>
    <n v="3.9767564206800898"/>
    <n v="8990"/>
    <n v="-0.1111111111111111"/>
    <n v="3.1554790590935169"/>
  </r>
  <r>
    <x v="164"/>
    <x v="13"/>
    <x v="8"/>
    <x v="164"/>
    <n v="-0.57885276759556736"/>
    <n v="4.3493761140819966"/>
    <n v="17858"/>
    <n v="3.9585516358132495"/>
    <n v="11.320284253833686"/>
    <n v="43252"/>
    <n v="-0.5266668199903406"/>
    <n v="2.3740206868801628"/>
    <n v="9002"/>
    <n v="0.13348164627363737"/>
    <n v="2.4934532619833769"/>
  </r>
  <r>
    <x v="165"/>
    <x v="13"/>
    <x v="9"/>
    <x v="165"/>
    <n v="-5.8364650950916752E-2"/>
    <n v="4.2410906510112749"/>
    <n v="17676"/>
    <n v="-1.0191510807481241"/>
    <n v="5.5661729574773053"/>
    <n v="43815"/>
    <n v="1.3016739110330158"/>
    <n v="4.0242165242165244"/>
    <n v="8819"/>
    <n v="-2.0328815818706953"/>
    <n v="-1.1655272890283537"/>
  </r>
  <r>
    <x v="166"/>
    <x v="13"/>
    <x v="10"/>
    <x v="166"/>
    <n v="0.30794650106114774"/>
    <n v="3.6491924207948334"/>
    <n v="17505"/>
    <n v="-0.96741344195519352"/>
    <n v="4.8203592814371259"/>
    <n v="43855"/>
    <n v="9.1292936209060829E-2"/>
    <n v="4.1117679177646416"/>
    <n v="9002"/>
    <n v="2.0750652001360699"/>
    <n v="2.3070803500397772"/>
  </r>
  <r>
    <x v="167"/>
    <x v="13"/>
    <x v="11"/>
    <x v="167"/>
    <n v="1.2072726033466243"/>
    <n v="4.8462025037143821"/>
    <n v="18077"/>
    <n v="3.2676378177663525"/>
    <n v="7.6075956902196555"/>
    <n v="44040"/>
    <n v="0.4218447155398472"/>
    <n v="3.5090605683126896"/>
    <n v="9352"/>
    <n v="3.8880248833592534"/>
    <n v="6.5390749601275919"/>
  </r>
  <r>
    <x v="168"/>
    <x v="14"/>
    <x v="0"/>
    <x v="168"/>
    <n v="-0.16135051786500995"/>
    <n v="1.7525395808547635"/>
    <n v="18053"/>
    <n v="-0.13276539248769154"/>
    <n v="6.8098449887587265"/>
    <n v="44130"/>
    <n v="0.20435967302452315"/>
    <n v="5.0139209480522569"/>
    <n v="9068"/>
    <n v="-3.0367835757057313"/>
    <n v="-1.8933246781348048"/>
  </r>
  <r>
    <x v="169"/>
    <x v="14"/>
    <x v="1"/>
    <x v="169"/>
    <n v="0.21164050906147411"/>
    <n v="2.7445024940853724"/>
    <n v="17697"/>
    <n v="-1.9719714174929375"/>
    <n v="4.1980687706076303"/>
    <n v="44574"/>
    <n v="1.0061182868796736"/>
    <n v="4.3789808917197455"/>
    <n v="8982"/>
    <n v="-0.94838994265549181"/>
    <n v="0.32391377192002679"/>
  </r>
  <r>
    <x v="170"/>
    <x v="14"/>
    <x v="2"/>
    <x v="170"/>
    <n v="0.80494748208501032"/>
    <n v="3.1743297823784222"/>
    <n v="18174"/>
    <n v="2.6953720969655874"/>
    <n v="7.2402195078775007"/>
    <n v="44615"/>
    <n v="9.1981872840669443E-2"/>
    <n v="4.7546372387884484"/>
    <n v="8874"/>
    <n v="-1.2024048096192386"/>
    <n v="-1.7384564278595946"/>
  </r>
  <r>
    <x v="171"/>
    <x v="14"/>
    <x v="3"/>
    <x v="171"/>
    <n v="-0.23733010586647746"/>
    <n v="2.4252153842638084"/>
    <n v="17789"/>
    <n v="-2.1184109166941787"/>
    <n v="3.4484763898581066"/>
    <n v="44290"/>
    <n v="-0.7284545556427211"/>
    <n v="3.967136150234742"/>
    <n v="8865"/>
    <n v="-0.10141987829614604"/>
    <n v="-1.9358407079646018"/>
  </r>
  <r>
    <x v="172"/>
    <x v="14"/>
    <x v="4"/>
    <x v="172"/>
    <n v="1.2614275913231185"/>
    <n v="4.0689159016191399"/>
    <n v="18037"/>
    <n v="1.39411996177413"/>
    <n v="5.6710996543441325"/>
    <n v="44741"/>
    <n v="1.0182885527207044"/>
    <n v="4.0948326004513627"/>
    <n v="8924"/>
    <n v="0.66553863508178224"/>
    <n v="-0.60147026063711295"/>
  </r>
  <r>
    <x v="173"/>
    <x v="14"/>
    <x v="5"/>
    <x v="173"/>
    <n v="-0.78521558312791773"/>
    <n v="2.6907453070881853"/>
    <n v="17970"/>
    <n v="-0.37145866829295338"/>
    <n v="3.9689886600323998"/>
    <n v="44938"/>
    <n v="0.44031201805949799"/>
    <n v="4.1316185841733288"/>
    <n v="8876"/>
    <n v="-0.53787539220080682"/>
    <n v="-1.014832162373146"/>
  </r>
  <r>
    <x v="174"/>
    <x v="14"/>
    <x v="6"/>
    <x v="174"/>
    <n v="0.42638951348290277"/>
    <n v="2.8001000238693323"/>
    <n v="17980"/>
    <n v="5.5648302726766831E-2"/>
    <n v="3.8106235565819859"/>
    <n v="44990"/>
    <n v="0.11571498509056923"/>
    <n v="4.3512548128218214"/>
    <n v="8942"/>
    <n v="0.74357818837314105"/>
    <n v="-0.64444444444444449"/>
  </r>
  <r>
    <x v="175"/>
    <x v="14"/>
    <x v="7"/>
    <x v="175"/>
    <n v="0.52685407855819999"/>
    <n v="2.9412513975968411"/>
    <n v="18059"/>
    <n v="0.43937708565072303"/>
    <n v="5.1286529281639304"/>
    <n v="44971"/>
    <n v="-4.2231607023783063E-2"/>
    <n v="3.426784112600906"/>
    <n v="9107"/>
    <n v="1.8452247819279803"/>
    <n v="1.3014460511679644"/>
  </r>
  <r>
    <x v="176"/>
    <x v="14"/>
    <x v="8"/>
    <x v="176"/>
    <n v="0.4130049824569122"/>
    <n v="3.9682268534335496"/>
    <n v="17964"/>
    <n v="-0.52605349133396095"/>
    <n v="0.59357150856758878"/>
    <n v="45156"/>
    <n v="0.41137622023081544"/>
    <n v="4.4021085730139644"/>
    <n v="9059"/>
    <n v="-0.52706709124849016"/>
    <n v="0.6331926238613641"/>
  </r>
  <r>
    <x v="177"/>
    <x v="14"/>
    <x v="9"/>
    <x v="177"/>
    <n v="0.58711094315648804"/>
    <n v="4.639708291196035"/>
    <n v="17964"/>
    <n v="0"/>
    <n v="1.6293279022403258"/>
    <n v="45370"/>
    <n v="0.47391265833997698"/>
    <n v="3.5490128951272397"/>
    <n v="9134"/>
    <n v="0.82790594988409316"/>
    <n v="3.571833541217825"/>
  </r>
  <r>
    <x v="178"/>
    <x v="14"/>
    <x v="10"/>
    <x v="178"/>
    <n v="0.94031939279433308"/>
    <n v="5.2993899737586476"/>
    <n v="18256"/>
    <n v="1.6254731685593409"/>
    <n v="4.2902027992002285"/>
    <n v="45875"/>
    <n v="1.1130703107780471"/>
    <n v="4.606088245354008"/>
    <n v="9336"/>
    <n v="2.2115174074885044"/>
    <n v="3.7102866029771162"/>
  </r>
  <r>
    <x v="179"/>
    <x v="14"/>
    <x v="11"/>
    <x v="179"/>
    <n v="-1.1346473342395409"/>
    <n v="2.862779101319707"/>
    <n v="18120"/>
    <n v="-0.74496056091148111"/>
    <n v="0.23787132820711401"/>
    <n v="46060"/>
    <n v="0.40326975476839239"/>
    <n v="4.5867393278837421"/>
    <n v="9240"/>
    <n v="-1.0282776349614395"/>
    <n v="-1.1976047904191616"/>
  </r>
  <r>
    <x v="180"/>
    <x v="15"/>
    <x v="0"/>
    <x v="180"/>
    <n v="0.21796714943162132"/>
    <n v="3.2535863650672301"/>
    <n v="18065"/>
    <n v="-0.30353200883002207"/>
    <n v="6.6470946657065308E-2"/>
    <n v="46162"/>
    <n v="0.2214502822405558"/>
    <n v="4.6045773849988674"/>
    <n v="9037"/>
    <n v="-2.1969696969696968"/>
    <n v="-0.34186149095721219"/>
  </r>
  <r>
    <x v="181"/>
    <x v="15"/>
    <x v="1"/>
    <x v="181"/>
    <n v="-0.88249384813048493"/>
    <n v="2.1262393246294296"/>
    <n v="17834"/>
    <n v="-1.2787157486853031"/>
    <n v="0.77414251002994861"/>
    <n v="46011"/>
    <n v="-0.32710887743165373"/>
    <n v="3.2238524700498048"/>
    <n v="9038"/>
    <n v="1.1065619121389841E-2"/>
    <n v="0.62346916054330881"/>
  </r>
  <r>
    <x v="182"/>
    <x v="15"/>
    <x v="2"/>
    <x v="182"/>
    <n v="0.28506615841769056"/>
    <n v="1.5995437029617574"/>
    <n v="17937"/>
    <n v="0.57754850285970616"/>
    <n v="-1.304060746120832"/>
    <n v="46181"/>
    <n v="0.36947686422811937"/>
    <n v="3.510030258881542"/>
    <n v="9054"/>
    <n v="0.17703031644169065"/>
    <n v="2.028397565922921"/>
  </r>
  <r>
    <x v="183"/>
    <x v="15"/>
    <x v="3"/>
    <x v="183"/>
    <n v="-9.5299646186371059E-2"/>
    <n v="1.7441892894394833"/>
    <n v="17865"/>
    <n v="-0.4014049172102358"/>
    <n v="0.42723031086626567"/>
    <n v="46610"/>
    <n v="0.92895346571100668"/>
    <n v="5.2382027545721384"/>
    <n v="9148"/>
    <n v="1.0382151535233046"/>
    <n v="3.1923293852227861"/>
  </r>
  <r>
    <x v="184"/>
    <x v="15"/>
    <x v="4"/>
    <x v="184"/>
    <n v="0.9426669882899873"/>
    <n v="1.4239090020243195"/>
    <n v="18200"/>
    <n v="1.875174923033865"/>
    <n v="0.90369795420524479"/>
    <n v="46742"/>
    <n v="0.28320102982192663"/>
    <n v="4.4724078585637335"/>
    <n v="9358"/>
    <n v="2.2955837341495409"/>
    <n v="4.8632900044822946"/>
  </r>
  <r>
    <x v="185"/>
    <x v="15"/>
    <x v="5"/>
    <x v="185"/>
    <n v="0.18221069639244544"/>
    <n v="2.4128760749956975"/>
    <n v="18278"/>
    <n v="0.42857142857142855"/>
    <n v="1.7139677239844184"/>
    <n v="46816"/>
    <n v="0.15831586153780325"/>
    <n v="4.1790911923094036"/>
    <n v="9186"/>
    <n v="-1.837999572558239"/>
    <n v="3.4925642181162684"/>
  </r>
  <r>
    <x v="186"/>
    <x v="15"/>
    <x v="6"/>
    <x v="186"/>
    <n v="-0.36104801504908846"/>
    <n v="1.6098626198966195"/>
    <n v="18129"/>
    <n v="-0.81518765729292042"/>
    <n v="0.82869855394883207"/>
    <n v="47139"/>
    <n v="0.68993506493506496"/>
    <n v="4.7766170260057788"/>
    <n v="9201"/>
    <n v="0.16329196603527107"/>
    <n v="2.8964437486021026"/>
  </r>
  <r>
    <x v="187"/>
    <x v="15"/>
    <x v="7"/>
    <x v="187"/>
    <n v="-0.81149311468631158"/>
    <n v="0.25709697642956919"/>
    <n v="18121"/>
    <n v="-4.412819239891886E-2"/>
    <n v="0.34331912066005871"/>
    <n v="47280"/>
    <n v="0.29911538216763189"/>
    <n v="5.1344199595294748"/>
    <n v="9065"/>
    <n v="-1.4781002064992936"/>
    <n v="-0.46118370484242888"/>
  </r>
  <r>
    <x v="188"/>
    <x v="15"/>
    <x v="8"/>
    <x v="188"/>
    <n v="-1.5413687464174146"/>
    <n v="-1.6942422599389886"/>
    <n v="17119"/>
    <n v="-5.5294961646708236"/>
    <n v="-4.7038521487419285"/>
    <n v="47072"/>
    <n v="-0.43993231810490696"/>
    <n v="4.2430684737354945"/>
    <n v="8664"/>
    <n v="-4.4236072807501383"/>
    <n v="-4.3603046693895573"/>
  </r>
  <r>
    <x v="189"/>
    <x v="15"/>
    <x v="9"/>
    <x v="189"/>
    <n v="-3.5805911568813702"/>
    <n v="-5.7674193214672682"/>
    <n v="16929"/>
    <n v="-1.1098779134295227"/>
    <n v="-5.7615230460921847"/>
    <n v="47028"/>
    <n v="-9.3473827328348066E-2"/>
    <n v="3.6543971787524798"/>
    <n v="8563"/>
    <n v="-1.1657433056325024"/>
    <n v="-6.2513685132472085"/>
  </r>
  <r>
    <x v="190"/>
    <x v="15"/>
    <x v="10"/>
    <x v="190"/>
    <n v="-3.9403473191250864"/>
    <n v="-10.323753425248668"/>
    <n v="16765"/>
    <n v="-0.96875184594482844"/>
    <n v="-8.1671779141104288"/>
    <n v="46756"/>
    <n v="-0.57837883813898106"/>
    <n v="1.9204359673024523"/>
    <n v="8586"/>
    <n v="0.26859745416326053"/>
    <n v="-8.033419023136247"/>
  </r>
  <r>
    <x v="191"/>
    <x v="15"/>
    <x v="11"/>
    <x v="191"/>
    <n v="-2.3251267676798055"/>
    <n v="-11.403582954368755"/>
    <n v="16427"/>
    <n v="-2.0161049806143754"/>
    <n v="-9.3432671081677707"/>
    <n v="46086"/>
    <n v="-1.4329711694755753"/>
    <n v="5.6448111159357363E-2"/>
    <n v="8211"/>
    <n v="-4.3675751222921031"/>
    <n v="-11.136363636363637"/>
  </r>
  <r>
    <x v="192"/>
    <x v="16"/>
    <x v="0"/>
    <x v="192"/>
    <n v="1.5457235494985635"/>
    <n v="-10.229796824982035"/>
    <n v="16774"/>
    <n v="2.1123759663967858"/>
    <n v="-7.1464157210074726"/>
    <n v="47023"/>
    <n v="2.0331554051121814"/>
    <n v="1.8651704865473766"/>
    <n v="8743"/>
    <n v="6.4791133844842284"/>
    <n v="-3.2532920216886136"/>
  </r>
  <r>
    <x v="193"/>
    <x v="16"/>
    <x v="1"/>
    <x v="193"/>
    <n v="-0.42785191654006982"/>
    <n v="-9.8180300225746038"/>
    <n v="16996"/>
    <n v="1.3234768093478002"/>
    <n v="-4.6988897611304248"/>
    <n v="46239"/>
    <n v="-1.6672692086851115"/>
    <n v="0.49553367672947773"/>
    <n v="8724"/>
    <n v="-0.21731671051126616"/>
    <n v="-3.4742199601681789"/>
  </r>
  <r>
    <x v="194"/>
    <x v="16"/>
    <x v="2"/>
    <x v="194"/>
    <n v="-1.7486052573878725"/>
    <n v="-11.646821702029772"/>
    <n v="16043"/>
    <n v="-5.6072016945163572"/>
    <n v="-10.559179349947037"/>
    <n v="46182"/>
    <n v="-0.12327256212288328"/>
    <n v="2.1653926939650507E-3"/>
    <n v="7982"/>
    <n v="-8.5052728106373223"/>
    <n v="-11.840070686989176"/>
  </r>
  <r>
    <x v="195"/>
    <x v="16"/>
    <x v="3"/>
    <x v="195"/>
    <n v="0.52350341253556665"/>
    <n v="-11.099568001403448"/>
    <n v="16527"/>
    <n v="3.0168921024745994"/>
    <n v="-7.4895046179680937"/>
    <n v="46449"/>
    <n v="0.57814733012862152"/>
    <n v="-0.34541943788886503"/>
    <n v="7929"/>
    <n v="-0.66399398646955654"/>
    <n v="-13.325317009182335"/>
  </r>
  <r>
    <x v="196"/>
    <x v="16"/>
    <x v="4"/>
    <x v="196"/>
    <n v="0.82880338428048583"/>
    <n v="-11.199847931460537"/>
    <n v="16632"/>
    <n v="0.63532401524777637"/>
    <n v="-8.615384615384615"/>
    <n v="46558"/>
    <n v="0.23466597773902559"/>
    <n v="-0.3936502503102135"/>
    <n v="7870"/>
    <n v="-0.74410392231050571"/>
    <n v="-15.900833511434067"/>
  </r>
  <r>
    <x v="197"/>
    <x v="16"/>
    <x v="5"/>
    <x v="197"/>
    <n v="1.5950533774093225"/>
    <n v="-9.9475233515664385"/>
    <n v="16382"/>
    <n v="-1.5031265031265031"/>
    <n v="-10.373126162599847"/>
    <n v="46638"/>
    <n v="0.17182868679926114"/>
    <n v="-0.38021189336978811"/>
    <n v="7900"/>
    <n v="0.38119440914866581"/>
    <n v="-13.999564554757239"/>
  </r>
  <r>
    <x v="198"/>
    <x v="16"/>
    <x v="6"/>
    <x v="198"/>
    <n v="0.43434157970303439"/>
    <n v="-9.2286598801939093"/>
    <n v="16617"/>
    <n v="1.4345012818947624"/>
    <n v="-8.3402283633956635"/>
    <n v="46644"/>
    <n v="1.2865045670912132E-2"/>
    <n v="-1.0500859161204099"/>
    <n v="7825"/>
    <n v="-0.94936708860759489"/>
    <n v="-14.954896206934029"/>
  </r>
  <r>
    <x v="199"/>
    <x v="16"/>
    <x v="7"/>
    <x v="199"/>
    <n v="1.7730092606467467"/>
    <n v="-6.86347915998146"/>
    <n v="16863"/>
    <n v="1.4804116266474092"/>
    <n v="-6.9422217316925119"/>
    <n v="46600"/>
    <n v="-9.433153245862276E-2"/>
    <n v="-1.4382402707275803"/>
    <n v="7885"/>
    <n v="0.76677316293929709"/>
    <n v="-13.017098731384445"/>
  </r>
  <r>
    <x v="200"/>
    <x v="16"/>
    <x v="8"/>
    <x v="200"/>
    <n v="-2.5289617357606025"/>
    <n v="-7.7976885214392562"/>
    <n v="16729"/>
    <n v="-0.79463915080353431"/>
    <n v="-2.2781704538816521"/>
    <n v="46859"/>
    <n v="0.55579399141630903"/>
    <n v="-0.45249830047586675"/>
    <n v="7835"/>
    <n v="-0.63411540900443886"/>
    <n v="-9.5683287165281623"/>
  </r>
  <r>
    <x v="201"/>
    <x v="16"/>
    <x v="9"/>
    <x v="201"/>
    <n v="1.0867135148852862"/>
    <n v="-3.3345178354235463"/>
    <n v="16899"/>
    <n v="1.0161994141909259"/>
    <n v="-0.17721070352649301"/>
    <n v="46953"/>
    <n v="0.20060180541624875"/>
    <n v="-0.15947945904567493"/>
    <n v="7754"/>
    <n v="-1.0338225909380983"/>
    <n v="-9.4476234964381636"/>
  </r>
  <r>
    <x v="202"/>
    <x v="16"/>
    <x v="10"/>
    <x v="202"/>
    <n v="0.81471629880900787"/>
    <n v="1.4505350408122755"/>
    <n v="16662"/>
    <n v="-1.4024498491034973"/>
    <n v="-0.61437518640023858"/>
    <n v="47049"/>
    <n v="0.20445977892786404"/>
    <n v="0.62665754127812479"/>
    <n v="8038"/>
    <n v="3.662625741552747"/>
    <n v="-6.3824831120428609"/>
  </r>
  <r>
    <x v="203"/>
    <x v="16"/>
    <x v="11"/>
    <x v="203"/>
    <n v="0.41948173994503751"/>
    <n v="4.3012375025787719"/>
    <n v="16615"/>
    <n v="-0.28207898211499222"/>
    <n v="1.1444572959152615"/>
    <n v="47301"/>
    <n v="0.53561180896512151"/>
    <n v="2.6363754719437571"/>
    <n v="7947"/>
    <n v="-1.1321224185120677"/>
    <n v="-3.2151991231275119"/>
  </r>
  <r>
    <x v="204"/>
    <x v="17"/>
    <x v="0"/>
    <x v="204"/>
    <n v="0.10539180955080062"/>
    <n v="2.8218213574216087"/>
    <n v="16917"/>
    <n v="1.8176346674691544"/>
    <n v="0.85250983665196134"/>
    <n v="47197"/>
    <n v="-0.21986850172300798"/>
    <n v="0.37003168662144059"/>
    <n v="8098"/>
    <n v="1.9000880835535423"/>
    <n v="-7.3773304357771936"/>
  </r>
  <r>
    <x v="205"/>
    <x v="17"/>
    <x v="1"/>
    <x v="205"/>
    <n v="0.14361841736632724"/>
    <n v="3.4119424074841036"/>
    <n v="16956"/>
    <n v="0.2305373293137081"/>
    <n v="-0.2353494939985879"/>
    <n v="48009"/>
    <n v="1.7204483335805241"/>
    <n v="3.8279374553947965"/>
    <n v="8365"/>
    <n v="3.2971103976290443"/>
    <n v="-4.1150848234754696"/>
  </r>
  <r>
    <x v="206"/>
    <x v="17"/>
    <x v="2"/>
    <x v="206"/>
    <n v="2.1773956063372402"/>
    <n v="7.5441521972265786"/>
    <n v="17446"/>
    <n v="2.8898325076669025"/>
    <n v="8.7452471482889731"/>
    <n v="47578"/>
    <n v="-0.89774833885313166"/>
    <n v="3.0228227447923435"/>
    <n v="8006"/>
    <n v="-4.2916915720263002"/>
    <n v="0.30067652217489349"/>
  </r>
  <r>
    <x v="207"/>
    <x v="17"/>
    <x v="3"/>
    <x v="207"/>
    <n v="0.83435646474952019"/>
    <n v="7.876715496588278"/>
    <n v="17286"/>
    <n v="-0.91711567121403192"/>
    <n v="4.592485024505355"/>
    <n v="47522"/>
    <n v="-0.11770145865736265"/>
    <n v="2.3100604964584814"/>
    <n v="8140"/>
    <n v="1.6737446914813889"/>
    <n v="2.6611174170765546"/>
  </r>
  <r>
    <x v="208"/>
    <x v="17"/>
    <x v="4"/>
    <x v="208"/>
    <n v="-0.86060782750115039"/>
    <n v="6.0692147970557562"/>
    <n v="17229"/>
    <n v="-0.32974661575841724"/>
    <n v="3.5894660894660895"/>
    <n v="47511"/>
    <n v="-2.314717394049072E-2"/>
    <n v="2.0469092314961981"/>
    <n v="8242"/>
    <n v="1.2530712530712531"/>
    <n v="4.7268106734434561"/>
  </r>
  <r>
    <x v="209"/>
    <x v="17"/>
    <x v="5"/>
    <x v="209"/>
    <n v="-9.8599426854793601E-2"/>
    <n v="4.3009749358119596"/>
    <n v="17070"/>
    <n v="-0.92286261535782688"/>
    <n v="4.1997314125259431"/>
    <n v="47181"/>
    <n v="-0.69457599292795358"/>
    <n v="1.1642866332175479"/>
    <n v="8359"/>
    <n v="1.4195583596214512"/>
    <n v="5.8101265822784809"/>
  </r>
  <r>
    <x v="210"/>
    <x v="17"/>
    <x v="6"/>
    <x v="210"/>
    <n v="0.31629131122372417"/>
    <n v="4.1783798363652709"/>
    <n v="17154"/>
    <n v="0.49209138840070299"/>
    <n v="3.2316302581693446"/>
    <n v="47289"/>
    <n v="0.22890570356711387"/>
    <n v="1.3828145099048108"/>
    <n v="8223"/>
    <n v="-1.6269888742672569"/>
    <n v="5.0862619808306713"/>
  </r>
  <r>
    <x v="211"/>
    <x v="17"/>
    <x v="7"/>
    <x v="211"/>
    <n v="0.45337905480823448"/>
    <n v="2.8275606179288899"/>
    <n v="17218"/>
    <n v="0.37309082429753992"/>
    <n v="2.1052007353377218"/>
    <n v="47564"/>
    <n v="0.58153058850895556"/>
    <n v="2.0686695278969958"/>
    <n v="8202"/>
    <n v="-0.2553812477198103"/>
    <n v="4.0202916930881418"/>
  </r>
  <r>
    <x v="212"/>
    <x v="17"/>
    <x v="8"/>
    <x v="212"/>
    <n v="0.85655864462696307"/>
    <n v="6.3991323210412148"/>
    <n v="17289"/>
    <n v="0.41235915901963061"/>
    <n v="3.347480423217168"/>
    <n v="47989"/>
    <n v="0.89353292406021356"/>
    <n v="2.4114897885144795"/>
    <n v="8274"/>
    <n v="0.87783467446964158"/>
    <n v="5.6030631780472238"/>
  </r>
  <r>
    <x v="213"/>
    <x v="17"/>
    <x v="9"/>
    <x v="213"/>
    <n v="1.1460081379071438"/>
    <n v="6.4615430595197179"/>
    <n v="17599"/>
    <n v="1.7930476025218347"/>
    <n v="4.1422569382803713"/>
    <n v="47885"/>
    <n v="-0.21671633082581426"/>
    <n v="1.9849636870913467"/>
    <n v="8101"/>
    <n v="-2.0908871162678269"/>
    <n v="4.4751096208408567"/>
  </r>
  <r>
    <x v="214"/>
    <x v="17"/>
    <x v="10"/>
    <x v="214"/>
    <n v="0.90815939811630619"/>
    <n v="6.5602200870980463"/>
    <n v="17987"/>
    <n v="2.2046707199272686"/>
    <n v="7.9522266234545675"/>
    <n v="48457"/>
    <n v="1.1945285580035501"/>
    <n v="2.9926247104082977"/>
    <n v="7926"/>
    <n v="-2.1602271324527837"/>
    <n v="-1.3933814381686986"/>
  </r>
  <r>
    <x v="215"/>
    <x v="17"/>
    <x v="11"/>
    <x v="215"/>
    <n v="0.70357490610655171"/>
    <n v="6.861685796608568"/>
    <n v="17760"/>
    <n v="-1.2620225718574527"/>
    <n v="6.8913632260006015"/>
    <n v="48485"/>
    <n v="5.7783189219307841E-2"/>
    <n v="2.5031183273080906"/>
    <n v="8140"/>
    <n v="2.6999747665909664"/>
    <n v="2.4285894048068455"/>
  </r>
  <r>
    <x v="216"/>
    <x v="18"/>
    <x v="0"/>
    <x v="216"/>
    <n v="0.66716577481014094"/>
    <n v="7.4613749030501957"/>
    <n v="17928"/>
    <n v="0.94594594594594594"/>
    <n v="5.9762369214399715"/>
    <n v="48973"/>
    <n v="1.006496854697329"/>
    <n v="3.7629510350234123"/>
    <n v="8108"/>
    <n v="-0.3931203931203931"/>
    <n v="0.12348728081007657"/>
  </r>
  <r>
    <x v="217"/>
    <x v="18"/>
    <x v="1"/>
    <x v="217"/>
    <n v="0.84551337288758865"/>
    <n v="8.2145591613169202"/>
    <n v="18147"/>
    <n v="1.2215528781793843"/>
    <n v="7.0240622788393487"/>
    <n v="49396"/>
    <n v="0.86374124517591322"/>
    <n v="2.8890416380262036"/>
    <n v="8226"/>
    <n v="1.4553527380365072"/>
    <n v="-1.661685594739988"/>
  </r>
  <r>
    <x v="218"/>
    <x v="18"/>
    <x v="2"/>
    <x v="218"/>
    <n v="0.8980202734879924"/>
    <n v="6.859591784975243"/>
    <n v="18203"/>
    <n v="0.30859095167245276"/>
    <n v="4.3391035194313883"/>
    <n v="49413"/>
    <n v="3.4415742165357519E-2"/>
    <n v="3.8568245827903653"/>
    <n v="8333"/>
    <n v="1.3007537077558959"/>
    <n v="4.0844366724956283"/>
  </r>
  <r>
    <x v="219"/>
    <x v="18"/>
    <x v="3"/>
    <x v="219"/>
    <n v="0.55154743442788756"/>
    <n v="6.5598838422380945"/>
    <n v="18533"/>
    <n v="1.812887985496896"/>
    <n v="7.2139303482587067"/>
    <n v="50160"/>
    <n v="1.5117479205876996"/>
    <n v="5.5511131686376833"/>
    <n v="8384"/>
    <n v="0.61202448097923912"/>
    <n v="2.9975429975429977"/>
  </r>
  <r>
    <x v="220"/>
    <x v="18"/>
    <x v="4"/>
    <x v="220"/>
    <n v="-8.4491175366128421E-2"/>
    <n v="7.3940921068564078"/>
    <n v="18372"/>
    <n v="-0.86872066044353313"/>
    <n v="6.6341633292704163"/>
    <n v="49743"/>
    <n v="-0.83133971291866027"/>
    <n v="4.6978594430763403"/>
    <n v="8264"/>
    <n v="-1.4312977099236641"/>
    <n v="0.26692550351856348"/>
  </r>
  <r>
    <x v="221"/>
    <x v="18"/>
    <x v="5"/>
    <x v="221"/>
    <n v="0.82737144467859491"/>
    <n v="8.3895115954241657"/>
    <n v="18735"/>
    <n v="1.9758327890267799"/>
    <n v="9.7539543057996489"/>
    <n v="50254"/>
    <n v="1.0272802203325091"/>
    <n v="6.5132150653864906"/>
    <n v="8298"/>
    <n v="0.41142303969022265"/>
    <n v="-0.72975236272281374"/>
  </r>
  <r>
    <x v="222"/>
    <x v="18"/>
    <x v="6"/>
    <x v="222"/>
    <n v="-3.8606235040083925E-2"/>
    <n v="8.0060527254525162"/>
    <n v="18564"/>
    <n v="-0.91273018414731788"/>
    <n v="8.2196572228051767"/>
    <n v="50300"/>
    <n v="9.1535002188880485E-2"/>
    <n v="6.3672312800016915"/>
    <n v="8426"/>
    <n v="1.5425403711737768"/>
    <n v="2.4686853946248326"/>
  </r>
  <r>
    <x v="223"/>
    <x v="18"/>
    <x v="7"/>
    <x v="223"/>
    <n v="0.11133543929555031"/>
    <n v="7.6382922666300104"/>
    <n v="18448"/>
    <n v="-0.62486533074768369"/>
    <n v="7.1436868393541646"/>
    <n v="50487"/>
    <n v="0.37176938369781309"/>
    <n v="6.1454040871247164"/>
    <n v="8478"/>
    <n v="0.61713743175884173"/>
    <n v="3.3650329188002925"/>
  </r>
  <r>
    <x v="224"/>
    <x v="18"/>
    <x v="8"/>
    <x v="224"/>
    <n v="1.1126483265045495"/>
    <n v="7.9116017706904724"/>
    <n v="19039"/>
    <n v="3.2035993061578489"/>
    <n v="10.12204291746197"/>
    <n v="50463"/>
    <n v="-4.7536989720125974E-2"/>
    <n v="5.155348100606389"/>
    <n v="8340"/>
    <n v="-1.6277423920736023"/>
    <n v="0.79767947788252358"/>
  </r>
  <r>
    <x v="225"/>
    <x v="18"/>
    <x v="9"/>
    <x v="225"/>
    <n v="0.56967387815030968"/>
    <n v="7.2967168704293757"/>
    <n v="18697"/>
    <n v="-1.7963128315562793"/>
    <n v="6.2389908517529404"/>
    <n v="50589"/>
    <n v="0.24968789013732834"/>
    <n v="5.6468622741986012"/>
    <n v="8664"/>
    <n v="3.8848920863309351"/>
    <n v="6.9497592889766695"/>
  </r>
  <r>
    <x v="226"/>
    <x v="18"/>
    <x v="10"/>
    <x v="226"/>
    <n v="0.31789056715340119"/>
    <n v="6.6690777576853524"/>
    <n v="18832"/>
    <n v="0.72204096913943416"/>
    <n v="4.6978373269583589"/>
    <n v="50686"/>
    <n v="0.19174128763169859"/>
    <n v="4.5999545989227562"/>
    <n v="8492"/>
    <n v="-1.9852262234533702"/>
    <n v="7.1410547564976028"/>
  </r>
  <r>
    <x v="227"/>
    <x v="18"/>
    <x v="11"/>
    <x v="227"/>
    <n v="0.14683560150434768"/>
    <n v="6.0793581948124062"/>
    <n v="19041"/>
    <n v="1.1098130841121496"/>
    <n v="7.2128378378378377"/>
    <n v="50599"/>
    <n v="-0.17164503018585014"/>
    <n v="4.3601113746519546"/>
    <n v="8341"/>
    <n v="-1.7781441356570891"/>
    <n v="2.4692874692874693"/>
  </r>
  <r>
    <x v="228"/>
    <x v="19"/>
    <x v="0"/>
    <x v="228"/>
    <n v="0.92347357318645262"/>
    <n v="6.3494459294060821"/>
    <n v="19119"/>
    <n v="0.4096423507168741"/>
    <n v="6.643239625167336"/>
    <n v="50854"/>
    <n v="0.50396252890373328"/>
    <n v="3.8408919200375715"/>
    <n v="8409"/>
    <n v="0.8152499700275746"/>
    <n v="3.7123828317710901"/>
  </r>
  <r>
    <x v="229"/>
    <x v="19"/>
    <x v="1"/>
    <x v="229"/>
    <n v="1.2331916672472654"/>
    <n v="6.7582828763861489"/>
    <n v="19817"/>
    <n v="3.650818557455934"/>
    <n v="9.202623023089215"/>
    <n v="50921"/>
    <n v="0.13174971487002005"/>
    <n v="3.0872945177747186"/>
    <n v="8445"/>
    <n v="0.42811273635390651"/>
    <n v="2.6622902990517869"/>
  </r>
  <r>
    <x v="230"/>
    <x v="19"/>
    <x v="2"/>
    <x v="230"/>
    <n v="0.35380184038133111"/>
    <n v="6.1824556671836017"/>
    <n v="19593"/>
    <n v="-1.1303426351112682"/>
    <n v="7.6361039389111687"/>
    <n v="51455"/>
    <n v="1.0486832544529763"/>
    <n v="4.1325157347256791"/>
    <n v="8606"/>
    <n v="1.9064535227945529"/>
    <n v="3.2761310452418098"/>
  </r>
  <r>
    <x v="231"/>
    <x v="19"/>
    <x v="3"/>
    <x v="231"/>
    <n v="-0.41275292229068983"/>
    <n v="5.1641542835684779"/>
    <n v="19109"/>
    <n v="-2.4702699943857498"/>
    <n v="3.1079695677979822"/>
    <n v="51551"/>
    <n v="0.18657079001068896"/>
    <n v="2.7731259968102075"/>
    <n v="8482"/>
    <n v="-1.4408552172902627"/>
    <n v="1.1688931297709924"/>
  </r>
  <r>
    <x v="232"/>
    <x v="19"/>
    <x v="4"/>
    <x v="232"/>
    <n v="-0.17777301675963406"/>
    <n v="5.065972268828606"/>
    <n v="19160"/>
    <n v="0.26688994714532421"/>
    <n v="4.2891356411931199"/>
    <n v="51577"/>
    <n v="5.0435491067098603E-2"/>
    <n v="3.6869509277687311"/>
    <n v="8614"/>
    <n v="1.556236736618722"/>
    <n v="4.2352371732817033"/>
  </r>
  <r>
    <x v="233"/>
    <x v="19"/>
    <x v="5"/>
    <x v="233"/>
    <n v="-0.88789297248681576"/>
    <n v="3.2786012295420237"/>
    <n v="19432"/>
    <n v="1.4196242171189979"/>
    <n v="3.7203095809981317"/>
    <n v="51554"/>
    <n v="-4.4593520367605714E-2"/>
    <n v="2.5868587575118398"/>
    <n v="8542"/>
    <n v="-0.83584861852797776"/>
    <n v="2.9404675825500122"/>
  </r>
  <r>
    <x v="234"/>
    <x v="19"/>
    <x v="6"/>
    <x v="234"/>
    <n v="0.46016896063686352"/>
    <n v="3.7939282232675087"/>
    <n v="19238"/>
    <n v="-0.99835323178262658"/>
    <n v="3.6306830424477483"/>
    <n v="51588"/>
    <n v="6.5950265740776656E-2"/>
    <n v="2.5606361829025843"/>
    <n v="8649"/>
    <n v="1.25263404354952"/>
    <n v="2.6465701400427251"/>
  </r>
  <r>
    <x v="235"/>
    <x v="19"/>
    <x v="7"/>
    <x v="235"/>
    <n v="1.2415123971607911"/>
    <n v="4.9656787101580377"/>
    <n v="19493"/>
    <n v="1.3255016113941158"/>
    <n v="5.6645706851691244"/>
    <n v="51678"/>
    <n v="0.17445917655268667"/>
    <n v="2.3590231148612513"/>
    <n v="8535"/>
    <n v="-1.3180714533472078"/>
    <n v="0.67232837933474876"/>
  </r>
  <r>
    <x v="236"/>
    <x v="19"/>
    <x v="8"/>
    <x v="236"/>
    <n v="0.80020480376352265"/>
    <n v="4.6413291162555721"/>
    <n v="19636"/>
    <n v="0.73359667572974918"/>
    <n v="3.1356688901728034"/>
    <n v="51813"/>
    <n v="0.2612330198537095"/>
    <n v="2.6752273943285179"/>
    <n v="8539"/>
    <n v="4.6865846514352667E-2"/>
    <n v="2.3860911270983212"/>
  </r>
  <r>
    <x v="237"/>
    <x v="19"/>
    <x v="9"/>
    <x v="237"/>
    <n v="-4.7022613602359681E-2"/>
    <n v="3.9996651029415995"/>
    <n v="19427"/>
    <n v="-1.0643715624363415"/>
    <n v="3.9043696849761993"/>
    <n v="52130"/>
    <n v="0.61181556752166444"/>
    <n v="3.0461167447468815"/>
    <n v="8213"/>
    <n v="-3.8177772572900808"/>
    <n v="-5.2054478301015701"/>
  </r>
  <r>
    <x v="238"/>
    <x v="19"/>
    <x v="10"/>
    <x v="238"/>
    <n v="0.55698953946474661"/>
    <n v="4.2475392648309169"/>
    <n v="19498"/>
    <n v="0.36547073660369589"/>
    <n v="3.5365335598980461"/>
    <n v="52030"/>
    <n v="-0.19182812200268559"/>
    <n v="2.6516197766641678"/>
    <n v="8535"/>
    <n v="3.9206136612687201"/>
    <n v="0.50635892604804522"/>
  </r>
  <r>
    <x v="239"/>
    <x v="19"/>
    <x v="11"/>
    <x v="239"/>
    <n v="0.34650294715142055"/>
    <n v="4.4553823717072278"/>
    <n v="19707"/>
    <n v="1.0719048107498206"/>
    <n v="3.4977154561210022"/>
    <n v="52059"/>
    <n v="5.5737074764558907E-2"/>
    <n v="2.885432518429218"/>
    <n v="8692"/>
    <n v="1.8394844756883422"/>
    <n v="4.2081285217599804"/>
  </r>
  <r>
    <x v="240"/>
    <x v="20"/>
    <x v="0"/>
    <x v="240"/>
    <n v="0.83297389882147033"/>
    <n v="4.3617155788827215"/>
    <n v="19971"/>
    <n v="1.3396255137768305"/>
    <n v="4.4563000156911974"/>
    <n v="52021"/>
    <n v="-7.2994102844849112E-2"/>
    <n v="2.2948047351240808"/>
    <n v="8683"/>
    <n v="-0.10354348826507133"/>
    <n v="3.2584136044713996"/>
  </r>
  <r>
    <x v="241"/>
    <x v="20"/>
    <x v="1"/>
    <x v="241"/>
    <n v="1.1581617767052226"/>
    <n v="4.284366954704188"/>
    <n v="19843"/>
    <n v="-0.64092934755395325"/>
    <n v="0.13120048443255791"/>
    <n v="52625"/>
    <n v="1.161069568059053"/>
    <n v="3.3463600479173623"/>
    <n v="8747"/>
    <n v="0.73707244040078312"/>
    <n v="3.5760805210183539"/>
  </r>
  <r>
    <x v="242"/>
    <x v="20"/>
    <x v="2"/>
    <x v="242"/>
    <n v="-0.70761980651059109"/>
    <n v="3.1813725241174708"/>
    <n v="19878"/>
    <n v="0.17638461926120041"/>
    <n v="1.4546011330577246"/>
    <n v="52494"/>
    <n v="-0.24893111638954871"/>
    <n v="2.0192401127198525"/>
    <n v="8511"/>
    <n v="-2.6980679089973707"/>
    <n v="-1.1038810132465722"/>
  </r>
  <r>
    <x v="243"/>
    <x v="20"/>
    <x v="3"/>
    <x v="243"/>
    <n v="-0.49037105235301792"/>
    <n v="3.1009531388287384"/>
    <n v="19979"/>
    <n v="0.50809940637891138"/>
    <n v="4.552828510126119"/>
    <n v="52022"/>
    <n v="-0.89915037909094375"/>
    <n v="0.91365831894628624"/>
    <n v="8536"/>
    <n v="0.29373751615556337"/>
    <n v="0.63664230134402267"/>
  </r>
  <r>
    <x v="244"/>
    <x v="20"/>
    <x v="4"/>
    <x v="244"/>
    <n v="0.60509955941033711"/>
    <n v="3.9095396754016596"/>
    <n v="19932"/>
    <n v="-0.23524700935982781"/>
    <n v="4.0292275574112733"/>
    <n v="52596"/>
    <n v="1.1033793395102072"/>
    <n v="1.9756868371560967"/>
    <n v="8544"/>
    <n v="9.3720712277413312E-2"/>
    <n v="-0.812630601346645"/>
  </r>
  <r>
    <x v="245"/>
    <x v="20"/>
    <x v="5"/>
    <x v="245"/>
    <n v="0.30589386663125773"/>
    <n v="5.1611106957703123"/>
    <n v="19890"/>
    <n v="-0.21071643588199879"/>
    <n v="2.3569370111156855"/>
    <n v="52550"/>
    <n v="-8.7459122366719905E-2"/>
    <n v="1.9319548434651046"/>
    <n v="8557"/>
    <n v="0.15215355805243447"/>
    <n v="0.17560290330133457"/>
  </r>
  <r>
    <x v="246"/>
    <x v="20"/>
    <x v="6"/>
    <x v="246"/>
    <n v="0.57535650285226791"/>
    <n v="5.281688333684043"/>
    <n v="20084"/>
    <n v="0.97536450477626946"/>
    <n v="4.397546522507537"/>
    <n v="52899"/>
    <n v="0.66412940057088488"/>
    <n v="2.5412886717841356"/>
    <n v="8480"/>
    <n v="-0.8998480775972888"/>
    <n v="-1.9539831194357729"/>
  </r>
  <r>
    <x v="247"/>
    <x v="20"/>
    <x v="7"/>
    <x v="247"/>
    <n v="-0.14063977692630183"/>
    <n v="3.8443795561233283"/>
    <n v="19857"/>
    <n v="-1.1302529376618204"/>
    <n v="1.8673369927666341"/>
    <n v="53114"/>
    <n v="0.40643490425149814"/>
    <n v="2.7787453074809396"/>
    <n v="8475"/>
    <n v="-5.8962264150943397E-2"/>
    <n v="-0.70298769771529002"/>
  </r>
  <r>
    <x v="248"/>
    <x v="20"/>
    <x v="8"/>
    <x v="248"/>
    <n v="8.616249807781963E-2"/>
    <n v="3.1087731121175013"/>
    <n v="19833"/>
    <n v="-0.12086417887898473"/>
    <n v="1.0032593196170299"/>
    <n v="53134"/>
    <n v="3.76548555936288E-2"/>
    <n v="2.5495532009341284"/>
    <n v="8429"/>
    <n v="-0.54277286135693215"/>
    <n v="-1.2882070500058556"/>
  </r>
  <r>
    <x v="249"/>
    <x v="20"/>
    <x v="9"/>
    <x v="249"/>
    <n v="0.33045234169991511"/>
    <n v="3.4981660100529819"/>
    <n v="20250"/>
    <n v="2.102556345484798"/>
    <n v="4.2363720595048129"/>
    <n v="53282"/>
    <n v="0.27854104716377459"/>
    <n v="2.2098599654709381"/>
    <n v="8509"/>
    <n v="0.94910428283307624"/>
    <n v="3.6040423718495069"/>
  </r>
  <r>
    <x v="250"/>
    <x v="20"/>
    <x v="10"/>
    <x v="250"/>
    <n v="0.28245085671088166"/>
    <n v="3.2155973860918472"/>
    <n v="19813"/>
    <n v="-2.1580246913580248"/>
    <n v="1.6155503128526003"/>
    <n v="53411"/>
    <n v="0.24210802897789122"/>
    <n v="2.6542379396502018"/>
    <n v="8446"/>
    <n v="-0.74039252556117052"/>
    <n v="-1.0427650849443468"/>
  </r>
  <r>
    <x v="251"/>
    <x v="20"/>
    <x v="11"/>
    <x v="251"/>
    <n v="0.54561628462215284"/>
    <n v="3.420403746761973"/>
    <n v="20016"/>
    <n v="1.0245798213294302"/>
    <n v="1.5679707718069722"/>
    <n v="53873"/>
    <n v="0.86499035779146616"/>
    <n v="3.4845079621199022"/>
    <n v="8357"/>
    <n v="-1.0537532559791618"/>
    <n v="-3.8541187298665438"/>
  </r>
  <r>
    <x v="252"/>
    <x v="21"/>
    <x v="0"/>
    <x v="252"/>
    <n v="-0.78372853244361296"/>
    <n v="1.7622158374419559"/>
    <n v="20093"/>
    <n v="0.38469224620303755"/>
    <n v="0.61088578438736163"/>
    <n v="54153"/>
    <n v="0.51974087205093455"/>
    <n v="4.0983448991753333"/>
    <n v="8388"/>
    <n v="0.37094651190618644"/>
    <n v="-3.39744327997236"/>
  </r>
  <r>
    <x v="253"/>
    <x v="21"/>
    <x v="1"/>
    <x v="253"/>
    <n v="1.2574077718734282"/>
    <n v="1.8620544683929821"/>
    <n v="20044"/>
    <n v="-0.24386602299308216"/>
    <n v="1.0129516706143225"/>
    <n v="54102"/>
    <n v="-9.4177607888759632E-2"/>
    <n v="2.8066508313539194"/>
    <n v="8413"/>
    <n v="0.29804482594182163"/>
    <n v="-3.8184520406996683"/>
  </r>
  <r>
    <x v="254"/>
    <x v="21"/>
    <x v="2"/>
    <x v="254"/>
    <n v="1.0783805574752361"/>
    <n v="3.6942762965169376"/>
    <n v="20152"/>
    <n v="0.53881460786270208"/>
    <n v="1.3784082905724921"/>
    <n v="54177"/>
    <n v="0.13862703781745592"/>
    <n v="3.2060806949365643"/>
    <n v="8454"/>
    <n v="0.48734101985023176"/>
    <n v="-0.66972153683468449"/>
  </r>
  <r>
    <x v="255"/>
    <x v="21"/>
    <x v="3"/>
    <x v="255"/>
    <n v="1.0246183795076325"/>
    <n v="5.2729751058182082"/>
    <n v="20650"/>
    <n v="2.4712187375942833"/>
    <n v="3.3585264527754144"/>
    <n v="54557"/>
    <n v="0.70140465511194783"/>
    <n v="4.8729383722271349"/>
    <n v="8422"/>
    <n v="-0.37851904423941329"/>
    <n v="-1.3355201499531397"/>
  </r>
  <r>
    <x v="256"/>
    <x v="21"/>
    <x v="4"/>
    <x v="256"/>
    <n v="0.1661395007825241"/>
    <n v="4.8136481777922038"/>
    <n v="20270"/>
    <n v="-1.8401937046004844"/>
    <n v="1.6957656030503712"/>
    <n v="54837"/>
    <n v="0.51322470077167004"/>
    <n v="4.2607802874743328"/>
    <n v="8296"/>
    <n v="-1.4960816908097838"/>
    <n v="-2.9026217228464422"/>
  </r>
  <r>
    <x v="257"/>
    <x v="21"/>
    <x v="5"/>
    <x v="257"/>
    <n v="0.24680178204024369"/>
    <n v="4.7519004905361575"/>
    <n v="20308"/>
    <n v="0.18746916625555007"/>
    <n v="2.1015585721468075"/>
    <n v="55269"/>
    <n v="0.78778926637124569"/>
    <n v="5.1741198858230257"/>
    <n v="8212"/>
    <n v="-1.012536162005786"/>
    <n v="-4.0317868411826572"/>
  </r>
  <r>
    <x v="258"/>
    <x v="21"/>
    <x v="6"/>
    <x v="258"/>
    <n v="0.18113525467757222"/>
    <n v="4.3413086080318228"/>
    <n v="20380"/>
    <n v="0.35454008272601928"/>
    <n v="1.4738099980083648"/>
    <n v="55461"/>
    <n v="0.34739184714758725"/>
    <n v="4.8431917427550619"/>
    <n v="8292"/>
    <n v="0.97418412079883099"/>
    <n v="-2.2169811320754715"/>
  </r>
  <r>
    <x v="259"/>
    <x v="21"/>
    <x v="7"/>
    <x v="259"/>
    <n v="0.77088574772413498"/>
    <n v="5.2937457742542549"/>
    <n v="20544"/>
    <n v="0.80471050049067716"/>
    <n v="3.4597371204109382"/>
    <n v="55669"/>
    <n v="0.37503831521249165"/>
    <n v="4.810407802086079"/>
    <n v="8366"/>
    <n v="0.8924264351181862"/>
    <n v="-1.2861356932153392"/>
  </r>
  <r>
    <x v="260"/>
    <x v="21"/>
    <x v="8"/>
    <x v="260"/>
    <n v="-0.27585951101003992"/>
    <n v="4.9128873974500298"/>
    <n v="20279"/>
    <n v="-1.2899143302180685"/>
    <n v="2.2487772903746279"/>
    <n v="55786"/>
    <n v="0.21017083116276564"/>
    <n v="4.9911544397184473"/>
    <n v="8509"/>
    <n v="1.7092995457805402"/>
    <n v="0.94910428283307624"/>
  </r>
  <r>
    <x v="261"/>
    <x v="21"/>
    <x v="9"/>
    <x v="261"/>
    <n v="0.39842952748675581"/>
    <n v="4.9839693339069857"/>
    <n v="20629"/>
    <n v="1.7259233690024163"/>
    <n v="1.8716049382716049"/>
    <n v="56103"/>
    <n v="0.56824292833327361"/>
    <n v="5.2944709282684581"/>
    <n v="8477"/>
    <n v="-0.37607239393583264"/>
    <n v="-0.37607239393583264"/>
  </r>
  <r>
    <x v="262"/>
    <x v="21"/>
    <x v="10"/>
    <x v="262"/>
    <n v="0.28015549787799576"/>
    <n v="4.9815663623076345"/>
    <n v="20827"/>
    <n v="0.95981385428280575"/>
    <n v="5.1178519154090747"/>
    <n v="56093"/>
    <n v="-1.7824358768693295E-2"/>
    <n v="5.0214375315946151"/>
    <n v="8794"/>
    <n v="3.7395304942786365"/>
    <n v="4.1202936301207673"/>
  </r>
  <r>
    <x v="263"/>
    <x v="21"/>
    <x v="11"/>
    <x v="263"/>
    <n v="-0.69335254310076122"/>
    <n v="3.6879357395639469"/>
    <n v="20722"/>
    <n v="-0.50415326259182791"/>
    <n v="3.5271782573940849"/>
    <n v="56343"/>
    <n v="0.44568841031857809"/>
    <n v="4.5848569784493156"/>
    <n v="8641"/>
    <n v="-1.7398226063224926"/>
    <n v="3.3983486897211916"/>
  </r>
  <r>
    <x v="264"/>
    <x v="22"/>
    <x v="0"/>
    <x v="264"/>
    <n v="-0.44221245727837066"/>
    <n v="4.0448438992032774"/>
    <n v="20607"/>
    <n v="-0.55496573689798279"/>
    <n v="2.5581048126213108"/>
    <n v="56455"/>
    <n v="0.1987824574481302"/>
    <n v="4.2509186933318563"/>
    <n v="8505"/>
    <n v="-1.5738919106584885"/>
    <n v="1.3948497854077253"/>
  </r>
  <r>
    <x v="265"/>
    <x v="22"/>
    <x v="1"/>
    <x v="265"/>
    <n v="-0.25431565967940811"/>
    <n v="2.4915054134991936"/>
    <n v="20769"/>
    <n v="0.7861406318241374"/>
    <n v="3.6170425064857312"/>
    <n v="56523"/>
    <n v="0.12044991586219113"/>
    <n v="4.4748807807474771"/>
    <n v="8376"/>
    <n v="-1.5167548500881833"/>
    <n v="-0.43979555449898966"/>
  </r>
  <r>
    <x v="266"/>
    <x v="22"/>
    <x v="2"/>
    <x v="266"/>
    <n v="1.52837967873122"/>
    <n v="2.9477957410440854"/>
    <n v="20812"/>
    <n v="0.20703933747412009"/>
    <n v="3.2751091703056767"/>
    <n v="56498"/>
    <n v="-4.4229782566388903E-2"/>
    <n v="4.2841058013548183"/>
    <n v="8157"/>
    <n v="-2.6146131805157595"/>
    <n v="-3.5131298793470545"/>
  </r>
  <r>
    <x v="267"/>
    <x v="22"/>
    <x v="3"/>
    <x v="267"/>
    <n v="0.18978570127315536"/>
    <n v="2.0970705869635715"/>
    <n v="20917"/>
    <n v="0.50451662502402461"/>
    <n v="1.2929782082324455"/>
    <n v="56410"/>
    <n v="-0.15575772593720133"/>
    <n v="3.396447751892516"/>
    <n v="8289"/>
    <n v="1.6182420007355645"/>
    <n v="-1.5791973402992163"/>
  </r>
  <r>
    <x v="268"/>
    <x v="22"/>
    <x v="4"/>
    <x v="268"/>
    <n v="0.78141183510944368"/>
    <n v="2.7242037006191158"/>
    <n v="21080"/>
    <n v="0.77927044987330885"/>
    <n v="3.9960532807104094"/>
    <n v="56471"/>
    <n v="0.10813685516752349"/>
    <n v="2.9797399565986469"/>
    <n v="8327"/>
    <n v="0.45843889492097961"/>
    <n v="0.37367405978784957"/>
  </r>
  <r>
    <x v="269"/>
    <x v="22"/>
    <x v="5"/>
    <x v="269"/>
    <n v="1.9640756854281571E-2"/>
    <n v="2.4914288388855734"/>
    <n v="20809"/>
    <n v="-1.2855787476280836"/>
    <n v="2.4670080756352175"/>
    <n v="56703"/>
    <n v="0.4108303376954543"/>
    <n v="2.5945828583835424"/>
    <n v="8394"/>
    <n v="0.8046115047436051"/>
    <n v="2.2162688748173403"/>
  </r>
  <r>
    <x v="270"/>
    <x v="22"/>
    <x v="6"/>
    <x v="270"/>
    <n v="0.91128916248621417"/>
    <n v="3.2384209456665709"/>
    <n v="21033"/>
    <n v="1.0764573021288866"/>
    <n v="3.2041216879293426"/>
    <n v="56926"/>
    <n v="0.39327725164453381"/>
    <n v="2.6414958258956744"/>
    <n v="8240"/>
    <n v="-1.8346437931856088"/>
    <n v="-0.62711046792088765"/>
  </r>
  <r>
    <x v="271"/>
    <x v="22"/>
    <x v="7"/>
    <x v="271"/>
    <n v="-2.104348534423069E-2"/>
    <n v="2.427100067458082"/>
    <n v="21077"/>
    <n v="0.20919507440688442"/>
    <n v="2.594431464174455"/>
    <n v="56841"/>
    <n v="-0.14931665671222288"/>
    <n v="2.1053009754082166"/>
    <n v="8242"/>
    <n v="2.4271844660194174E-2"/>
    <n v="-1.4821898159215874"/>
  </r>
  <r>
    <x v="272"/>
    <x v="22"/>
    <x v="8"/>
    <x v="272"/>
    <n v="-0.44856953393580162"/>
    <n v="2.2497088489012969"/>
    <n v="20877"/>
    <n v="-0.94890164634435636"/>
    <n v="2.9488633561812714"/>
    <n v="56710"/>
    <n v="-0.2304674442743794"/>
    <n v="1.6563295450471445"/>
    <n v="8255"/>
    <n v="0.15772870662460567"/>
    <n v="-2.9850746268656718"/>
  </r>
  <r>
    <x v="273"/>
    <x v="22"/>
    <x v="9"/>
    <x v="273"/>
    <n v="-0.26689885806391478"/>
    <n v="1.5721122566872654"/>
    <n v="20749"/>
    <n v="-0.61311491114623751"/>
    <n v="0.58170536623200353"/>
    <n v="56531"/>
    <n v="-0.3156409804267325"/>
    <n v="0.7628825553000731"/>
    <n v="8154"/>
    <n v="-1.2235009085402786"/>
    <n v="-3.8103102512681373"/>
  </r>
  <r>
    <x v="274"/>
    <x v="22"/>
    <x v="10"/>
    <x v="274"/>
    <n v="0.36699924548602325"/>
    <n v="1.660074853444713"/>
    <n v="20779"/>
    <n v="0.14458528121837197"/>
    <n v="-0.23047006289912134"/>
    <n v="56825"/>
    <n v="0.52006863490828037"/>
    <n v="1.3049756654127966"/>
    <n v="8102"/>
    <n v="-0.63772381653176358"/>
    <n v="-7.8690015919945413"/>
  </r>
  <r>
    <x v="275"/>
    <x v="22"/>
    <x v="11"/>
    <x v="275"/>
    <n v="0.41925673910920436"/>
    <n v="2.7990514054544184"/>
    <n v="20918"/>
    <n v="0.66894460753645513"/>
    <n v="0.94585464723482293"/>
    <n v="56717"/>
    <n v="-0.19005719313682359"/>
    <n v="0.66379142040714911"/>
    <n v="8007"/>
    <n v="-1.1725499876573686"/>
    <n v="-7.3371137599814835"/>
  </r>
  <r>
    <x v="276"/>
    <x v="23"/>
    <x v="0"/>
    <x v="276"/>
    <n v="-0.60680901686987876"/>
    <n v="2.6290961401935506"/>
    <n v="20830"/>
    <n v="-0.42069031456162159"/>
    <n v="1.082156548745572"/>
    <n v="56924"/>
    <n v="0.36496993846642101"/>
    <n v="0.8307501549907006"/>
    <n v="7849"/>
    <n v="-1.9732733857874361"/>
    <n v="-7.7131099353321577"/>
  </r>
  <r>
    <x v="277"/>
    <x v="23"/>
    <x v="1"/>
    <x v="277"/>
    <n v="0.83078099329640975"/>
    <n v="3.745560370763183"/>
    <n v="21387"/>
    <n v="2.6740278444551127"/>
    <n v="2.9755886176513071"/>
    <n v="57023"/>
    <n v="0.17391609865785959"/>
    <n v="0.88459565132777807"/>
    <n v="7931"/>
    <n v="1.0447190724933113"/>
    <n v="-5.3127984718242596"/>
  </r>
  <r>
    <x v="278"/>
    <x v="23"/>
    <x v="2"/>
    <x v="278"/>
    <n v="-0.28457495424459001"/>
    <n v="1.8930143642179007"/>
    <n v="20918"/>
    <n v="-2.1929209332772244"/>
    <n v="0.50932154526234863"/>
    <n v="56589"/>
    <n v="-0.76109639969836729"/>
    <n v="0.16106764841233318"/>
    <n v="7764"/>
    <n v="-2.1056613289622996"/>
    <n v="-4.8179477749172488"/>
  </r>
  <r>
    <x v="279"/>
    <x v="23"/>
    <x v="3"/>
    <x v="279"/>
    <n v="0.54271074739281577"/>
    <n v="2.2519391442447119"/>
    <n v="20855"/>
    <n v="-0.30117602065207"/>
    <n v="-0.29640961897021562"/>
    <n v="57213"/>
    <n v="1.1026878015161956"/>
    <n v="1.4235064704839568"/>
    <n v="7773"/>
    <n v="0.11591962905718702"/>
    <n v="-6.2251176257690917"/>
  </r>
  <r>
    <x v="280"/>
    <x v="23"/>
    <x v="4"/>
    <x v="280"/>
    <n v="0.27821921693445639"/>
    <n v="1.7414043141150812"/>
    <n v="20965"/>
    <n v="0.52745145049148889"/>
    <n v="-0.54554079696394686"/>
    <n v="57457"/>
    <n v="0.42647650009613197"/>
    <n v="1.7460289352056808"/>
    <n v="7798"/>
    <n v="0.3216261417728033"/>
    <n v="-6.352828149393539"/>
  </r>
  <r>
    <x v="281"/>
    <x v="23"/>
    <x v="5"/>
    <x v="281"/>
    <n v="1.0655682506902511"/>
    <n v="2.8053366700840963"/>
    <n v="21099"/>
    <n v="0.63916050560457904"/>
    <n v="1.3936277572204334"/>
    <n v="57815"/>
    <n v="0.623074647127417"/>
    <n v="1.9610955328642223"/>
    <n v="7770"/>
    <n v="-0.35906642728904847"/>
    <n v="-7.4338813438170117"/>
  </r>
  <r>
    <x v="282"/>
    <x v="23"/>
    <x v="6"/>
    <x v="282"/>
    <n v="-9.9503150562925746E-2"/>
    <n v="1.7755723601739595"/>
    <n v="20903"/>
    <n v="-0.92895397886155739"/>
    <n v="-0.61807635620215851"/>
    <n v="57519"/>
    <n v="-0.51197786041684679"/>
    <n v="1.041703263886449"/>
    <n v="7820"/>
    <n v="0.64350064350064351"/>
    <n v="-5.0970873786407767"/>
  </r>
  <r>
    <x v="283"/>
    <x v="23"/>
    <x v="7"/>
    <x v="283"/>
    <n v="3.4905255575392015E-2"/>
    <n v="1.8325264966085699"/>
    <n v="21215"/>
    <n v="1.492608716452184"/>
    <n v="0.65474213597760589"/>
    <n v="57747"/>
    <n v="0.39639075783654099"/>
    <n v="1.5939198817754789"/>
    <n v="7890"/>
    <n v="0.8951406649616368"/>
    <n v="-4.2708080562970157"/>
  </r>
  <r>
    <x v="284"/>
    <x v="23"/>
    <x v="8"/>
    <x v="284"/>
    <n v="0.69119405439763881"/>
    <n v="2.998406336460794"/>
    <n v="21347"/>
    <n v="0.62220127268442138"/>
    <n v="2.2512813143650909"/>
    <n v="58190"/>
    <n v="0.76713941849793066"/>
    <n v="2.6097690001763358"/>
    <n v="7605"/>
    <n v="-3.6121673003802282"/>
    <n v="-7.8740157480314963"/>
  </r>
  <r>
    <x v="285"/>
    <x v="23"/>
    <x v="9"/>
    <x v="285"/>
    <n v="0.17459210340443565"/>
    <n v="3.4543519044069542"/>
    <n v="21165"/>
    <n v="-0.85257881669555446"/>
    <n v="2.0049158995614245"/>
    <n v="58433"/>
    <n v="0.41759752534799793"/>
    <n v="3.364525658488263"/>
    <n v="7519"/>
    <n v="-1.1308349769888231"/>
    <n v="-7.7875889134167275"/>
  </r>
  <r>
    <x v="286"/>
    <x v="23"/>
    <x v="10"/>
    <x v="286"/>
    <n v="9.9152357512553788E-3"/>
    <n v="3.0862837636809197"/>
    <n v="20927"/>
    <n v="-1.1244979919678715"/>
    <n v="0.71225756773665716"/>
    <n v="58485"/>
    <n v="8.8990809987507052E-2"/>
    <n v="2.921249450065992"/>
    <n v="7423"/>
    <n v="-1.2767655273307621"/>
    <n v="-8.3806467538879286"/>
  </r>
  <r>
    <x v="287"/>
    <x v="23"/>
    <x v="11"/>
    <x v="287"/>
    <n v="1.1925744450221638"/>
    <n v="3.8801399528213341"/>
    <n v="21374"/>
    <n v="2.1359965594686292"/>
    <n v="2.1799407209102211"/>
    <n v="58787"/>
    <n v="0.51637171924425063"/>
    <n v="3.6496993846642098"/>
    <n v="7488"/>
    <n v="0.87565674255691772"/>
    <n v="-6.4818284001498689"/>
  </r>
  <r>
    <x v="288"/>
    <x v="24"/>
    <x v="0"/>
    <x v="288"/>
    <n v="1.1118973231295108"/>
    <n v="5.6764345819699367"/>
    <n v="21488"/>
    <n v="0.53335828576775524"/>
    <n v="3.1589054248679789"/>
    <n v="58898"/>
    <n v="0.18881725551567524"/>
    <n v="3.4677816035415643"/>
    <n v="7583"/>
    <n v="1.2686965811965811"/>
    <n v="-3.388966747356351"/>
  </r>
  <r>
    <x v="289"/>
    <x v="24"/>
    <x v="1"/>
    <x v="289"/>
    <n v="-2.7561733977588865E-2"/>
    <n v="4.7768422335410285"/>
    <n v="21101"/>
    <n v="-1.8010052122114668"/>
    <n v="-1.3372609529153223"/>
    <n v="59290"/>
    <n v="0.66555740432612309"/>
    <n v="3.9755887975027622"/>
    <n v="7505"/>
    <n v="-1.0286166424897798"/>
    <n v="-5.3713277014247884"/>
  </r>
  <r>
    <x v="290"/>
    <x v="24"/>
    <x v="2"/>
    <x v="290"/>
    <n v="-0.13138510049883262"/>
    <n v="4.9378077925840094"/>
    <n v="21246"/>
    <n v="0.68717122411260134"/>
    <n v="1.5680275360933167"/>
    <n v="59722"/>
    <n v="0.72862202732332604"/>
    <n v="5.5364116701125656"/>
    <n v="7685"/>
    <n v="2.3984010659560293"/>
    <n v="-1.0175167439464194"/>
  </r>
  <r>
    <x v="291"/>
    <x v="24"/>
    <x v="3"/>
    <x v="291"/>
    <n v="0.34550136518329688"/>
    <n v="4.7319776524240638"/>
    <n v="21292"/>
    <n v="0.2165113433116822"/>
    <n v="2.0954207624070964"/>
    <n v="59909"/>
    <n v="0.31311744415793175"/>
    <n v="4.7122157551605408"/>
    <n v="7771"/>
    <n v="1.1190631099544568"/>
    <n v="-2.5730091341824263E-2"/>
  </r>
  <r>
    <x v="292"/>
    <x v="24"/>
    <x v="4"/>
    <x v="292"/>
    <n v="-0.54204386213774192"/>
    <n v="3.8752833958113539"/>
    <n v="21057"/>
    <n v="-1.1037009205335337"/>
    <n v="0.43882661578821847"/>
    <n v="59935"/>
    <n v="4.3399155385668263E-2"/>
    <n v="4.3127904345858639"/>
    <n v="7622"/>
    <n v="-1.9173851499163557"/>
    <n v="-2.256988971531162"/>
  </r>
  <r>
    <x v="293"/>
    <x v="24"/>
    <x v="5"/>
    <x v="293"/>
    <n v="0.513447749776339"/>
    <n v="3.3078134404769042"/>
    <n v="21201"/>
    <n v="0.68385809944436526"/>
    <n v="0.48343523389734111"/>
    <n v="59797"/>
    <n v="-0.23024943688996413"/>
    <n v="3.4281760788722648"/>
    <n v="7543"/>
    <n v="-1.036473366570454"/>
    <n v="-2.9214929214929213"/>
  </r>
  <r>
    <x v="294"/>
    <x v="24"/>
    <x v="6"/>
    <x v="294"/>
    <n v="-8.8147399651710267E-3"/>
    <n v="3.4015949700859736"/>
    <n v="21073"/>
    <n v="-0.60374510636290746"/>
    <n v="0.81328039037458733"/>
    <n v="59772"/>
    <n v="-4.180811746408683E-2"/>
    <n v="3.9169665675689771"/>
    <n v="7474"/>
    <n v="-0.91475540235980379"/>
    <n v="-4.4245524296675196"/>
  </r>
  <r>
    <x v="295"/>
    <x v="24"/>
    <x v="7"/>
    <x v="295"/>
    <n v="0.20017674036582245"/>
    <n v="3.572428691442973"/>
    <n v="21186"/>
    <n v="0.53623119631756277"/>
    <n v="-0.13669573415036532"/>
    <n v="60129"/>
    <n v="0.59726962457337884"/>
    <n v="4.1248896046547872"/>
    <n v="7469"/>
    <n v="-6.6898581750066896E-2"/>
    <n v="-5.335868187579214"/>
  </r>
  <r>
    <x v="296"/>
    <x v="24"/>
    <x v="8"/>
    <x v="296"/>
    <n v="2.0823140637740871"/>
    <n v="5.0033549936431703"/>
    <n v="21294"/>
    <n v="0.50977060322854717"/>
    <n v="-0.24827844662013399"/>
    <n v="60750"/>
    <n v="1.0327795240233497"/>
    <n v="4.3993813369994843"/>
    <n v="7536"/>
    <n v="0.89704110322667019"/>
    <n v="-0.90729783037475342"/>
  </r>
  <r>
    <x v="297"/>
    <x v="24"/>
    <x v="9"/>
    <x v="297"/>
    <n v="8.0508866485609301E-2"/>
    <n v="4.9047366182876608"/>
    <n v="21197"/>
    <n v="-0.4555273786043017"/>
    <n v="0.15119300732341129"/>
    <n v="60973"/>
    <n v="0.36707818930041153"/>
    <n v="4.3468587955436142"/>
    <n v="7592"/>
    <n v="0.74309978768577489"/>
    <n v="0.970873786407767"/>
  </r>
  <r>
    <x v="298"/>
    <x v="24"/>
    <x v="10"/>
    <x v="298"/>
    <n v="1.0169982797984487"/>
    <n v="5.9611096912922017"/>
    <n v="21447"/>
    <n v="1.179412180969005"/>
    <n v="2.4848282123572418"/>
    <n v="61008"/>
    <n v="5.7402456825152118E-2"/>
    <n v="4.3139266478584251"/>
    <n v="7782"/>
    <n v="2.5026343519494203"/>
    <n v="4.8363195473528222"/>
  </r>
  <r>
    <x v="299"/>
    <x v="24"/>
    <x v="11"/>
    <x v="299"/>
    <n v="0.54829098303562329"/>
    <n v="5.286465420581095"/>
    <n v="21213"/>
    <n v="-1.0910616869492236"/>
    <n v="-0.75325161411060171"/>
    <n v="61701"/>
    <n v="1.1359166011014949"/>
    <n v="4.9568782213754741"/>
    <n v="7685"/>
    <n v="-1.2464662040606527"/>
    <n v="2.6308760683760686"/>
  </r>
  <r>
    <x v="300"/>
    <x v="25"/>
    <x v="0"/>
    <x v="300"/>
    <n v="-0.44914451617706053"/>
    <n v="3.660973445991921"/>
    <n v="21245"/>
    <n v="0.15085089332013388"/>
    <n v="-1.1308637379002233"/>
    <n v="61133"/>
    <n v="-0.92056854832174517"/>
    <n v="3.7946959149716459"/>
    <n v="7725"/>
    <n v="0.5204944697462589"/>
    <n v="1.8726097850454966"/>
  </r>
  <r>
    <x v="301"/>
    <x v="25"/>
    <x v="1"/>
    <x v="301"/>
    <n v="0.54360695783670598"/>
    <n v="4.2532157041810619"/>
    <n v="21771"/>
    <n v="2.4758766768651448"/>
    <n v="3.175204966589261"/>
    <n v="61438"/>
    <n v="0.49891220780920287"/>
    <n v="3.622870635857649"/>
    <n v="7826"/>
    <n v="1.3074433656957929"/>
    <n v="4.2771485676215857"/>
  </r>
  <r>
    <x v="302"/>
    <x v="25"/>
    <x v="2"/>
    <x v="302"/>
    <n v="1.6321268679072208E-2"/>
    <n v="4.4074069281434802"/>
    <n v="21144"/>
    <n v="-2.8799779523218962"/>
    <n v="-0.48009036995199095"/>
    <n v="61612"/>
    <n v="0.28321234415182783"/>
    <n v="3.1646629382807006"/>
    <n v="7752"/>
    <n v="-0.94556606184513159"/>
    <n v="0.87182823682498378"/>
  </r>
  <r>
    <x v="303"/>
    <x v="25"/>
    <x v="3"/>
    <x v="303"/>
    <n v="9.088843444671665E-3"/>
    <n v="4.0573766968423044"/>
    <n v="21458"/>
    <n v="1.4850548618993569"/>
    <n v="0.77963554386624079"/>
    <n v="61725"/>
    <n v="0.18340583003311042"/>
    <n v="3.0312640838605218"/>
    <n v="7825"/>
    <n v="0.94169246646026827"/>
    <n v="0.69489126238579335"/>
  </r>
  <r>
    <x v="304"/>
    <x v="25"/>
    <x v="4"/>
    <x v="304"/>
    <n v="1.6122969137918925"/>
    <n v="6.3113446885386191"/>
    <n v="22172"/>
    <n v="3.3274303290148195"/>
    <n v="5.2951512561143561"/>
    <n v="61824"/>
    <n v="0.16038882138517618"/>
    <n v="3.1517477267039293"/>
    <n v="7791"/>
    <n v="-0.43450479233226835"/>
    <n v="2.2172658094988194"/>
  </r>
  <r>
    <x v="305"/>
    <x v="25"/>
    <x v="5"/>
    <x v="305"/>
    <n v="-0.35206114318237253"/>
    <n v="5.3959108206307915"/>
    <n v="21628"/>
    <n v="-2.4535450117265021"/>
    <n v="2.0140559407575114"/>
    <n v="61637"/>
    <n v="-0.30247153209109728"/>
    <n v="3.0770774453567906"/>
    <n v="7828"/>
    <n v="0.47490694390963933"/>
    <n v="3.7783375314861463"/>
  </r>
  <r>
    <x v="306"/>
    <x v="25"/>
    <x v="6"/>
    <x v="306"/>
    <n v="0.59441729154597456"/>
    <n v="6.0317487620648951"/>
    <n v="21947"/>
    <n v="1.4749398927316442"/>
    <n v="4.1474873060314144"/>
    <n v="61984"/>
    <n v="0.56297353862128263"/>
    <n v="3.7007294385330924"/>
    <n v="7737"/>
    <n v="-1.1624936126724579"/>
    <n v="3.5188654000535187"/>
  </r>
  <r>
    <x v="307"/>
    <x v="25"/>
    <x v="7"/>
    <x v="307"/>
    <n v="6.1442748741741729E-2"/>
    <n v="5.8849405604909659"/>
    <n v="21516"/>
    <n v="-1.9638219346607737"/>
    <n v="1.557632398753894"/>
    <n v="61825"/>
    <n v="-0.25651781104801241"/>
    <n v="2.8206023715677957"/>
    <n v="7792"/>
    <n v="0.71086984619361515"/>
    <n v="4.3245414379435001"/>
  </r>
  <r>
    <x v="308"/>
    <x v="25"/>
    <x v="8"/>
    <x v="308"/>
    <n v="-0.39274893858484733"/>
    <n v="3.3176799993273409"/>
    <n v="21405"/>
    <n v="-0.51589514779698831"/>
    <n v="0.52127359819667507"/>
    <n v="62220"/>
    <n v="0.63890012131014962"/>
    <n v="2.4197530864197532"/>
    <n v="7649"/>
    <n v="-1.8352156057494866"/>
    <n v="1.4994692144373674"/>
  </r>
  <r>
    <x v="309"/>
    <x v="25"/>
    <x v="9"/>
    <x v="309"/>
    <n v="0.99876502267516032"/>
    <n v="4.2656377663004328"/>
    <n v="21841"/>
    <n v="2.0369072646577902"/>
    <n v="3.0381657781761571"/>
    <n v="62440"/>
    <n v="0.35358405657344905"/>
    <n v="2.405982976071376"/>
    <n v="7684"/>
    <n v="0.45757615374558763"/>
    <n v="1.2118018967334037"/>
  </r>
  <r>
    <x v="310"/>
    <x v="25"/>
    <x v="10"/>
    <x v="310"/>
    <n v="0.49112035067362858"/>
    <n v="3.7228479526935288"/>
    <n v="21895"/>
    <n v="0.2472414266746028"/>
    <n v="2.0888702382617614"/>
    <n v="62620"/>
    <n v="0.28827674567584882"/>
    <n v="2.6422764227642275"/>
    <n v="7649"/>
    <n v="-0.45549193128578863"/>
    <n v="-1.7090722179388331"/>
  </r>
  <r>
    <x v="311"/>
    <x v="25"/>
    <x v="11"/>
    <x v="311"/>
    <n v="-1.9526755323200775"/>
    <n v="1.1429197702166729"/>
    <n v="21565"/>
    <n v="-1.5071934231559716"/>
    <n v="1.6593598265214726"/>
    <n v="62625"/>
    <n v="7.9846694346854038E-3"/>
    <n v="1.4975446102980503"/>
    <n v="7548"/>
    <n v="-1.3204340436658386"/>
    <n v="-1.7826935588809369"/>
  </r>
  <r>
    <x v="312"/>
    <x v="26"/>
    <x v="0"/>
    <x v="312"/>
    <n v="0.27130744838104898"/>
    <n v="1.8748935427719178"/>
    <n v="21463"/>
    <n v="-0.47298863899837701"/>
    <n v="1.0261237938338432"/>
    <n v="63542"/>
    <n v="1.4642714570858284"/>
    <n v="3.9405885528274416"/>
    <n v="7604"/>
    <n v="0.74191838897721252"/>
    <n v="-1.5663430420711975"/>
  </r>
  <r>
    <x v="313"/>
    <x v="26"/>
    <x v="1"/>
    <x v="313"/>
    <n v="0.26731098605333986"/>
    <n v="1.5949391671194613"/>
    <n v="21504"/>
    <n v="0.19102641755579369"/>
    <n v="-1.2264020945294198"/>
    <n v="62322"/>
    <n v="-1.9199899279216897"/>
    <n v="1.4388489208633093"/>
    <n v="7509"/>
    <n v="-1.2493424513413993"/>
    <n v="-4.0506005622284693"/>
  </r>
  <r>
    <x v="314"/>
    <x v="26"/>
    <x v="2"/>
    <x v="314"/>
    <n v="1.5334996776824044"/>
    <n v="3.1360641176592097"/>
    <n v="21833"/>
    <n v="1.5299479166666667"/>
    <n v="3.2586076428301172"/>
    <n v="63417"/>
    <n v="1.7570039472417445"/>
    <n v="2.9296240992014542"/>
    <n v="7548"/>
    <n v="0.51937674790251698"/>
    <n v="-2.6315789473684212"/>
  </r>
  <r>
    <x v="315"/>
    <x v="26"/>
    <x v="3"/>
    <x v="315"/>
    <n v="1.0214463680571689E-2"/>
    <n v="3.1372249325627797"/>
    <n v="21771"/>
    <n v="-0.28397380112673476"/>
    <n v="1.4586634355485133"/>
    <n v="63689"/>
    <n v="0.42890707538987971"/>
    <n v="3.1818550020251113"/>
    <n v="7353"/>
    <n v="-2.5834658187599362"/>
    <n v="-6.0319488817891376"/>
  </r>
  <r>
    <x v="316"/>
    <x v="26"/>
    <x v="4"/>
    <x v="316"/>
    <n v="1.0810204608856038"/>
    <n v="2.5979754451581427"/>
    <n v="21580"/>
    <n v="-0.87731385788434157"/>
    <n v="-2.6700342774670758"/>
    <n v="63678"/>
    <n v="-1.7271428347124307E-2"/>
    <n v="2.9988354037267082"/>
    <n v="7517"/>
    <n v="2.2303821569427447"/>
    <n v="-3.5168784494930048"/>
  </r>
  <r>
    <x v="317"/>
    <x v="26"/>
    <x v="5"/>
    <x v="317"/>
    <n v="0.10104192050972677"/>
    <n v="3.0644924402522906"/>
    <n v="21582"/>
    <n v="9.2678405931417972E-3"/>
    <n v="-0.21268725725910856"/>
    <n v="64087"/>
    <n v="0.64229404189830086"/>
    <n v="3.9748852150494023"/>
    <n v="7477"/>
    <n v="-0.5321271783956365"/>
    <n v="-4.4839039345937657"/>
  </r>
  <r>
    <x v="318"/>
    <x v="26"/>
    <x v="6"/>
    <x v="318"/>
    <n v="0.76001828794005355"/>
    <n v="3.2341597349242206"/>
    <n v="21862"/>
    <n v="1.297377444166435"/>
    <n v="-0.38729666924864448"/>
    <n v="64700"/>
    <n v="0.95651224117215661"/>
    <n v="4.3817759421786269"/>
    <n v="7487"/>
    <n v="0.13374348000534975"/>
    <n v="-3.2312265736073416"/>
  </r>
  <r>
    <x v="319"/>
    <x v="26"/>
    <x v="7"/>
    <x v="319"/>
    <n v="0.68160702114160332"/>
    <n v="3.8739879824499184"/>
    <n v="21882"/>
    <n v="9.1482938431982436E-2"/>
    <n v="1.7010596765197992"/>
    <n v="64829"/>
    <n v="0.19938176197836166"/>
    <n v="4.8588758592802268"/>
    <n v="7455"/>
    <n v="-0.42740750634433017"/>
    <n v="-4.3249486652977414"/>
  </r>
  <r>
    <x v="320"/>
    <x v="26"/>
    <x v="8"/>
    <x v="320"/>
    <n v="-0.63972873472620817"/>
    <n v="3.6164286571707014"/>
    <n v="21645"/>
    <n v="-1.0830819851933096"/>
    <n v="1.1212333566923616"/>
    <n v="64250"/>
    <n v="-0.89311882028104705"/>
    <n v="3.2626165220186434"/>
    <n v="7455"/>
    <n v="0"/>
    <n v="-2.5362792521898285"/>
  </r>
  <r>
    <x v="321"/>
    <x v="26"/>
    <x v="9"/>
    <x v="321"/>
    <n v="0.2682207499970547"/>
    <n v="2.8669502997485981"/>
    <n v="21693"/>
    <n v="0.22176022176022175"/>
    <n v="-0.67762465088594848"/>
    <n v="64094"/>
    <n v="-0.24280155642023346"/>
    <n v="2.648942985265855"/>
    <n v="7392"/>
    <n v="-0.84507042253521125"/>
    <n v="-3.8001041124414368"/>
  </r>
  <r>
    <x v="322"/>
    <x v="26"/>
    <x v="10"/>
    <x v="322"/>
    <n v="0.69852422803966729"/>
    <n v="3.0792576585534044"/>
    <n v="21674"/>
    <n v="-8.7585857188954966E-2"/>
    <n v="-1.0093628682347568"/>
    <n v="64286"/>
    <n v="0.29956002121883485"/>
    <n v="2.6604918556371766"/>
    <n v="7420"/>
    <n v="0.37878787878787878"/>
    <n v="-2.9938554059354163"/>
  </r>
  <r>
    <x v="323"/>
    <x v="26"/>
    <x v="11"/>
    <x v="323"/>
    <n v="0.32107192516748828"/>
    <n v="5.4696971865397161"/>
    <n v="22475"/>
    <n v="3.6956722340131032"/>
    <n v="4.2198006028286574"/>
    <n v="64688"/>
    <n v="0.62533055408642624"/>
    <n v="3.2942115768463074"/>
    <n v="7442"/>
    <n v="0.29649595687331537"/>
    <n v="-1.4043455219925809"/>
  </r>
  <r>
    <x v="324"/>
    <x v="27"/>
    <x v="0"/>
    <x v="324"/>
    <n v="-0.14480504627170621"/>
    <n v="5.0320120707935727"/>
    <n v="22198"/>
    <n v="-1.2324805339265852"/>
    <n v="3.4244979732563015"/>
    <n v="64016"/>
    <n v="-1.0388325500865694"/>
    <n v="0.74596329986465648"/>
    <n v="7309"/>
    <n v="-1.7871539908626712"/>
    <n v="-3.879537085744345"/>
  </r>
  <r>
    <x v="325"/>
    <x v="27"/>
    <x v="1"/>
    <x v="325"/>
    <n v="4.096140891716283E-2"/>
    <n v="4.7949063652132891"/>
    <n v="22039"/>
    <n v="-0.71628074601315439"/>
    <n v="2.4879092261904763"/>
    <n v="64173"/>
    <n v="0.24525118720319919"/>
    <n v="2.970058727255223"/>
    <n v="7215"/>
    <n v="-1.2860856478314406"/>
    <n v="-3.9153016380343586"/>
  </r>
  <r>
    <x v="326"/>
    <x v="27"/>
    <x v="2"/>
    <x v="326"/>
    <n v="-9.1215337744746083"/>
    <n v="-6.2023825737243934"/>
    <n v="11074"/>
    <n v="-49.752711103044604"/>
    <n v="-49.278614940686118"/>
    <n v="81129"/>
    <n v="26.422327146930954"/>
    <n v="27.9294195562704"/>
    <n v="5915"/>
    <n v="-18.018018018018019"/>
    <n v="-21.634870164281928"/>
  </r>
  <r>
    <x v="327"/>
    <x v="27"/>
    <x v="3"/>
    <x v="327"/>
    <n v="-14.369539037076896"/>
    <n v="-19.688871176726217"/>
    <n v="2733"/>
    <n v="-75.320570706158563"/>
    <n v="-87.446603279592111"/>
    <n v="70473"/>
    <n v="-13.134637429279296"/>
    <n v="10.651760900626481"/>
    <n v="3297"/>
    <n v="-44.260355029585796"/>
    <n v="-55.161158710730312"/>
  </r>
  <r>
    <x v="328"/>
    <x v="27"/>
    <x v="4"/>
    <x v="328"/>
    <n v="19.305634519285437"/>
    <n v="-5.2090081843955609"/>
    <n v="8051"/>
    <n v="194.58470545188439"/>
    <n v="-62.692307692307693"/>
    <n v="71627"/>
    <n v="1.6375065627970995"/>
    <n v="12.483118188385314"/>
    <n v="4065"/>
    <n v="23.293903548680618"/>
    <n v="-45.922575495543434"/>
  </r>
  <r>
    <x v="329"/>
    <x v="27"/>
    <x v="5"/>
    <x v="329"/>
    <n v="8.2744451341731295"/>
    <n v="2.5308213145545482"/>
    <n v="16725"/>
    <n v="107.7381691715315"/>
    <n v="-22.504865165415623"/>
    <n v="70404"/>
    <n v="-1.7074566853281583"/>
    <n v="9.8569132585391728"/>
    <n v="5731"/>
    <n v="40.984009840098402"/>
    <n v="-23.351611608934064"/>
  </r>
  <r>
    <x v="330"/>
    <x v="27"/>
    <x v="6"/>
    <x v="330"/>
    <n v="1.5956358413861531"/>
    <n v="3.3811243962277864"/>
    <n v="17379"/>
    <n v="3.9103139013452917"/>
    <n v="-20.505900649528861"/>
    <n v="70602"/>
    <n v="0.28123402079427307"/>
    <n v="9.1221020092735703"/>
    <n v="6529"/>
    <n v="13.924271505845402"/>
    <n v="-12.795512221183385"/>
  </r>
  <r>
    <x v="331"/>
    <x v="27"/>
    <x v="7"/>
    <x v="331"/>
    <n v="0.84190885875843624"/>
    <n v="3.5457243137889929"/>
    <n v="17692"/>
    <n v="1.8010242246389321"/>
    <n v="-19.148158303628552"/>
    <n v="69584"/>
    <n v="-1.4418854989943628"/>
    <n v="7.3346804670749206"/>
    <n v="6644"/>
    <n v="1.7613723387961402"/>
    <n v="-10.878604963112005"/>
  </r>
  <r>
    <x v="332"/>
    <x v="27"/>
    <x v="8"/>
    <x v="332"/>
    <n v="1.9910124638473061"/>
    <n v="6.2872828806044589"/>
    <n v="20047"/>
    <n v="13.311101062627175"/>
    <n v="-7.3827673827673825"/>
    <n v="69533"/>
    <n v="-7.3292710968038632E-2"/>
    <n v="8.2225680933852132"/>
    <n v="6451"/>
    <n v="-2.9048765803732692"/>
    <n v="-13.46747149564051"/>
  </r>
  <r>
    <x v="333"/>
    <x v="27"/>
    <x v="9"/>
    <x v="333"/>
    <n v="-0.40421058854391817"/>
    <n v="5.5744857514373898"/>
    <n v="19565"/>
    <n v="-2.4043497780216492"/>
    <n v="-9.8096160051629564"/>
    <n v="69109"/>
    <n v="-0.60978240547653628"/>
    <n v="7.8244453458982122"/>
    <n v="6870"/>
    <n v="6.4951170361184314"/>
    <n v="-7.0616883116883118"/>
  </r>
  <r>
    <x v="334"/>
    <x v="27"/>
    <x v="10"/>
    <x v="334"/>
    <n v="-0.95953731492782601"/>
    <n v="3.8361385801658838"/>
    <n v="18596"/>
    <n v="-4.9527216969077434"/>
    <n v="-14.201347236320014"/>
    <n v="69946"/>
    <n v="1.2111302435283393"/>
    <n v="8.8044053137541614"/>
    <n v="6598"/>
    <n v="-3.9592430858806407"/>
    <n v="-11.078167115902964"/>
  </r>
  <r>
    <x v="335"/>
    <x v="27"/>
    <x v="11"/>
    <x v="335"/>
    <n v="0.86282941373672373"/>
    <n v="4.3968782590827846"/>
    <n v="19382"/>
    <n v="4.2267154226715427"/>
    <n v="-13.761957730812012"/>
    <n v="69704"/>
    <n v="-0.34598118548594631"/>
    <n v="7.7541429631461787"/>
    <n v="6315"/>
    <n v="-4.2891785389511972"/>
    <n v="-15.14377855415211"/>
  </r>
  <r>
    <x v="336"/>
    <x v="28"/>
    <x v="0"/>
    <x v="336"/>
    <n v="3.8403262104770604"/>
    <n v="8.5632640224880081"/>
    <n v="20099"/>
    <n v="3.6993086368795791"/>
    <n v="-9.4558068294440947"/>
    <n v="70898"/>
    <n v="1.7129576494892689"/>
    <n v="10.750437390652337"/>
    <n v="7143"/>
    <n v="13.111638954869358"/>
    <n v="-2.2711725270214802"/>
  </r>
  <r>
    <x v="337"/>
    <x v="28"/>
    <x v="1"/>
    <x v="337"/>
    <n v="-2.5640612985712496"/>
    <n v="5.7363242970523745"/>
    <n v="19154"/>
    <n v="-4.7017264540524408"/>
    <n v="-13.090430600299468"/>
    <n v="71138"/>
    <n v="0.33851448559902958"/>
    <n v="10.853474202546241"/>
    <n v="6869"/>
    <n v="-3.8359232815343693"/>
    <n v="-4.795564795564796"/>
  </r>
  <r>
    <x v="338"/>
    <x v="28"/>
    <x v="2"/>
    <x v="338"/>
    <n v="10.770961531755892"/>
    <n v="28.88107378652386"/>
    <n v="23506"/>
    <n v="22.721102641745848"/>
    <n v="112.2629582806574"/>
    <n v="71566"/>
    <n v="0.60164750203829176"/>
    <n v="-11.787400313081635"/>
    <n v="8059"/>
    <n v="17.324210219828213"/>
    <n v="36.246830092983942"/>
  </r>
  <r>
    <x v="339"/>
    <x v="28"/>
    <x v="3"/>
    <x v="339"/>
    <n v="0.89134681177836939"/>
    <n v="51.849995511535354"/>
    <n v="23453"/>
    <n v="-0.22547434697524035"/>
    <n v="758.14123673618735"/>
    <n v="72105"/>
    <n v="0.75315093759606522"/>
    <n v="2.3157805116853263"/>
    <n v="8092"/>
    <n v="0.40948008437771438"/>
    <n v="145.43524416135881"/>
  </r>
  <r>
    <x v="340"/>
    <x v="28"/>
    <x v="4"/>
    <x v="340"/>
    <n v="-0.60414377932248531"/>
    <n v="26.509199517607936"/>
    <n v="24044"/>
    <n v="2.5199334839892553"/>
    <n v="198.64613091541423"/>
    <n v="72713"/>
    <n v="0.8432147562582345"/>
    <n v="1.5161880296536223"/>
    <n v="7940"/>
    <n v="-1.8783984181908058"/>
    <n v="95.325953259532596"/>
  </r>
  <r>
    <x v="341"/>
    <x v="28"/>
    <x v="5"/>
    <x v="341"/>
    <n v="1.1016352708324384"/>
    <n v="18.128399847115464"/>
    <n v="24979"/>
    <n v="3.8887040425885875"/>
    <n v="49.351270553064275"/>
    <n v="73707"/>
    <n v="1.3670182773369273"/>
    <n v="4.6914948014317366"/>
    <n v="8288"/>
    <n v="4.3828715365239299"/>
    <n v="44.616995288780316"/>
  </r>
  <r>
    <x v="342"/>
    <x v="28"/>
    <x v="6"/>
    <x v="342"/>
    <n v="-1.6558542364572268"/>
    <n v="14.347791390527147"/>
    <n v="24315"/>
    <n v="-2.6582329156491453"/>
    <n v="39.910236492318312"/>
    <n v="73162"/>
    <n v="-0.73941416690409323"/>
    <n v="3.6259596045437807"/>
    <n v="8099"/>
    <n v="-2.2804054054054053"/>
    <n v="24.046561494869046"/>
  </r>
  <r>
    <x v="343"/>
    <x v="28"/>
    <x v="7"/>
    <x v="343"/>
    <n v="0.61746344819106136"/>
    <n v="14.093285726398296"/>
    <n v="23905"/>
    <n v="-1.6862019329631914"/>
    <n v="35.117567262039337"/>
    <n v="74945"/>
    <n v="2.4370574888603374"/>
    <n v="7.7043573235226486"/>
    <n v="7822"/>
    <n v="-3.4201753302876901"/>
    <n v="17.73028296207104"/>
  </r>
  <r>
    <x v="344"/>
    <x v="28"/>
    <x v="8"/>
    <x v="344"/>
    <n v="0.68336490331658228"/>
    <n v="12.630472453454818"/>
    <n v="24228"/>
    <n v="1.3511817611378372"/>
    <n v="20.855988427196088"/>
    <n v="75106"/>
    <n v="0.21482420441657216"/>
    <n v="8.0148994002847562"/>
    <n v="7725"/>
    <n v="-1.2400920480695474"/>
    <n v="19.748876143233606"/>
  </r>
  <r>
    <x v="345"/>
    <x v="28"/>
    <x v="9"/>
    <x v="345"/>
    <n v="1.4601317759906574"/>
    <n v="14.738812199275108"/>
    <n v="24412"/>
    <n v="0.75945187386494961"/>
    <n v="24.773830820342447"/>
    <n v="75494"/>
    <n v="0.51660320080952249"/>
    <n v="9.2390282018261001"/>
    <n v="8195"/>
    <n v="6.0841423948220061"/>
    <n v="19.286754002911209"/>
  </r>
  <r>
    <x v="346"/>
    <x v="28"/>
    <x v="10"/>
    <x v="346"/>
    <n v="1.018634825639011"/>
    <n v="17.030533336080204"/>
    <n v="25012"/>
    <n v="2.4578076355890546"/>
    <n v="34.502043450204347"/>
    <n v="75718"/>
    <n v="0.29671232150899407"/>
    <n v="8.2520801761358769"/>
    <n v="7309"/>
    <n v="-10.811470408785844"/>
    <n v="10.775992725068203"/>
  </r>
  <r>
    <x v="347"/>
    <x v="28"/>
    <x v="11"/>
    <x v="347"/>
    <n v="-0.78991924772034039"/>
    <n v="15.112859020922926"/>
    <n v="23938"/>
    <n v="-4.2939389093235247"/>
    <n v="23.506346094314313"/>
    <n v="76176"/>
    <n v="0.60487598721572144"/>
    <n v="9.2849764719384833"/>
    <n v="7236"/>
    <n v="-0.9987686414010124"/>
    <n v="14.584323040380047"/>
  </r>
  <r>
    <x v="348"/>
    <x v="29"/>
    <x v="0"/>
    <x v="348"/>
    <n v="1.8664769702776729"/>
    <n v="12.92473579743576"/>
    <n v="23163"/>
    <n v="-3.2375302865736484"/>
    <n v="15.244539529329817"/>
    <n v="76736"/>
    <n v="0.73513967653854229"/>
    <n v="8.2343648621963954"/>
    <n v="7293"/>
    <n v="0.78772802653399665"/>
    <n v="2.0999580008399832"/>
  </r>
  <r>
    <x v="349"/>
    <x v="29"/>
    <x v="1"/>
    <x v="349"/>
    <n v="1.0438489396033943"/>
    <n v="17.106173528283637"/>
    <n v="23910"/>
    <n v="3.22497085869706"/>
    <n v="24.83032264801086"/>
    <n v="76833"/>
    <n v="0.12640742285237699"/>
    <n v="8.0055666451123173"/>
    <n v="7467"/>
    <n v="2.3858494446729739"/>
    <n v="8.7057795894598922"/>
  </r>
  <r>
    <x v="350"/>
    <x v="29"/>
    <x v="2"/>
    <x v="350"/>
    <n v="2.0256981261587117"/>
    <n v="7.8607510839473074"/>
    <n v="25056"/>
    <n v="4.7929736511919696"/>
    <n v="6.5940610907853312"/>
    <n v="77639"/>
    <n v="1.0490284122707692"/>
    <n v="8.4858731800016773"/>
    <n v="8118"/>
    <n v="8.7183607874648459"/>
    <n v="0.73210075691773169"/>
  </r>
  <r>
    <x v="351"/>
    <x v="29"/>
    <x v="3"/>
    <x v="351"/>
    <n v="1.4080829212920509"/>
    <n v="8.4131824533919257"/>
    <n v="25103"/>
    <n v="0.18757982120051087"/>
    <n v="7.0353472903253316"/>
    <n v="77749"/>
    <n v="0.14168137147567589"/>
    <n v="7.8274738228971641"/>
    <n v="8316"/>
    <n v="2.4390243902439024"/>
    <n v="2.7681660899653977"/>
  </r>
  <r>
    <x v="352"/>
    <x v="29"/>
    <x v="4"/>
    <x v="352"/>
    <n v="-5.2560308030669772E-2"/>
    <n v="9.0148063216814638"/>
    <n v="24530"/>
    <n v="-2.2825957056925468"/>
    <n v="2.0212942937947096"/>
    <n v="78595"/>
    <n v="1.088116888963202"/>
    <n v="8.0893375324907506"/>
    <n v="7881"/>
    <n v="-5.2308802308802305"/>
    <n v="-0.74307304785894202"/>
  </r>
  <r>
    <x v="353"/>
    <x v="29"/>
    <x v="5"/>
    <x v="353"/>
    <n v="0.94961407720274549"/>
    <n v="8.8508865103358119"/>
    <n v="24674"/>
    <n v="0.58703628210354664"/>
    <n v="-1.2210256615557067"/>
    <n v="79558"/>
    <n v="1.2252687830014632"/>
    <n v="7.9381876890933016"/>
    <n v="7760"/>
    <n v="-1.5353381550564649"/>
    <n v="-6.3706563706563708"/>
  </r>
  <r>
    <x v="354"/>
    <x v="29"/>
    <x v="6"/>
    <x v="354"/>
    <n v="-0.98526826529432698"/>
    <n v="9.5931155151815251"/>
    <n v="24136"/>
    <n v="-2.1804328442895353"/>
    <n v="-0.73617108780588114"/>
    <n v="79013"/>
    <n v="-0.68503481736594685"/>
    <n v="7.9973210136409607"/>
    <n v="7803"/>
    <n v="0.55412371134020622"/>
    <n v="-3.6547721940980367"/>
  </r>
  <r>
    <x v="355"/>
    <x v="29"/>
    <x v="7"/>
    <x v="355"/>
    <n v="0.60890000758092644"/>
    <n v="9.5837881667885974"/>
    <n v="24499"/>
    <n v="1.5039774610540271"/>
    <n v="2.4848358084082829"/>
    <n v="79571"/>
    <n v="0.70621290167440798"/>
    <n v="6.1725265194475947"/>
    <n v="7764"/>
    <n v="-0.49980776624375239"/>
    <n v="-0.74149833802096654"/>
  </r>
  <r>
    <x v="356"/>
    <x v="29"/>
    <x v="8"/>
    <x v="356"/>
    <n v="-0.25799995780374524"/>
    <n v="8.5592065228623309"/>
    <n v="24693"/>
    <n v="0.79186905587983181"/>
    <n v="1.9192669638434869"/>
    <n v="80001"/>
    <n v="0.54039788365107888"/>
    <n v="6.5174553298005486"/>
    <n v="7722"/>
    <n v="-0.54095826893353938"/>
    <n v="-3.8834951456310683E-2"/>
  </r>
  <r>
    <x v="357"/>
    <x v="29"/>
    <x v="9"/>
    <x v="357"/>
    <n v="1.0299854650723574"/>
    <n v="8.0989632589847922"/>
    <n v="24713"/>
    <n v="8.0994613858178424E-2"/>
    <n v="1.2330001638538424"/>
    <n v="80825"/>
    <n v="1.0299871251609354"/>
    <n v="7.0614883301984266"/>
    <n v="7639"/>
    <n v="-1.0748510748510749"/>
    <n v="-6.7846247712019521"/>
  </r>
  <r>
    <x v="358"/>
    <x v="29"/>
    <x v="10"/>
    <x v="358"/>
    <n v="-1.377807621386302"/>
    <n v="5.5345557664425149"/>
    <n v="24512"/>
    <n v="-0.81333711002306475"/>
    <n v="-1.999040460578922"/>
    <n v="81086"/>
    <n v="0.32291988864831428"/>
    <n v="7.0894635357510767"/>
    <n v="7044"/>
    <n v="-7.7889776148710563"/>
    <n v="-3.625666985907785"/>
  </r>
  <r>
    <x v="359"/>
    <x v="29"/>
    <x v="11"/>
    <x v="359"/>
    <n v="-1.1668673365096791"/>
    <n v="5.1335778739164235"/>
    <n v="24019"/>
    <n v="-2.0112597911227152"/>
    <n v="0.33837413317737486"/>
    <n v="80756"/>
    <n v="-0.40697531016451671"/>
    <n v="6.0123923545473641"/>
    <n v="6890"/>
    <n v="-2.1862578080636004"/>
    <n v="-4.7816473189607516"/>
  </r>
  <r>
    <x v="360"/>
    <x v="30"/>
    <x v="0"/>
    <x v="360"/>
    <n v="4.3712208272025261"/>
    <n v="7.7186548410236435"/>
    <n v="24950"/>
    <n v="3.8760980890128649"/>
    <n v="7.7148901264948408"/>
    <n v="80632"/>
    <n v="-0.15354896230620635"/>
    <n v="5.077147623019183"/>
    <n v="7876"/>
    <n v="14.310595065312047"/>
    <n v="7.9939668174962293"/>
  </r>
  <r>
    <x v="361"/>
    <x v="30"/>
    <x v="1"/>
    <x v="361"/>
    <n v="-1.1908804518318918"/>
    <n v="5.3363025602530003"/>
    <n v="24660"/>
    <n v="-1.1623246492985972"/>
    <n v="3.1367628607277291"/>
    <n v="81271"/>
    <n v="0.79248933425935109"/>
    <n v="5.7761638879127455"/>
    <n v="7641"/>
    <n v="-2.9837480954799389"/>
    <n v="2.3302531137002811"/>
  </r>
  <r>
    <x v="362"/>
    <x v="30"/>
    <x v="2"/>
    <x v="362"/>
    <n v="-1.0534819505111939"/>
    <n v="2.1572069975592409"/>
    <n v="24410"/>
    <n v="-1.013787510137875"/>
    <n v="-2.5782247765006385"/>
    <n v="80761"/>
    <n v="-0.62753011529327807"/>
    <n v="4.0211749249732733"/>
    <n v="7651"/>
    <n v="0.13087292239235701"/>
    <n v="-5.7526484355752645"/>
  </r>
  <r>
    <x v="363"/>
    <x v="30"/>
    <x v="3"/>
    <x v="363"/>
    <n v="0.81540166388250279"/>
    <n v="1.5601474718037425"/>
    <n v="24368"/>
    <n v="-0.17206063088897994"/>
    <n v="-2.9279368999721149"/>
    <n v="80500"/>
    <n v="-0.32317579029482052"/>
    <n v="3.5383091743945259"/>
    <n v="7533"/>
    <n v="-1.5422820546333813"/>
    <n v="-9.4155844155844157"/>
  </r>
  <r>
    <x v="364"/>
    <x v="30"/>
    <x v="4"/>
    <x v="364"/>
    <n v="0.50828195330606984"/>
    <n v="2.1300392363684311"/>
    <n v="24290"/>
    <n v="-0.32009192383453711"/>
    <n v="-0.9783938035059111"/>
    <n v="80658"/>
    <n v="0.19627329192546583"/>
    <n v="2.6248489089636746"/>
    <n v="7521"/>
    <n v="-0.15929908403026682"/>
    <n v="-4.5679482299200611"/>
  </r>
  <r>
    <x v="365"/>
    <x v="30"/>
    <x v="5"/>
    <x v="365"/>
    <n v="0.47707233395953713"/>
    <n v="1.6519719627150349"/>
    <n v="24402"/>
    <n v="0.4610951008645533"/>
    <n v="-1.1023749696036313"/>
    <n v="80470"/>
    <n v="-0.23308289320340203"/>
    <n v="1.1463334925463184"/>
    <n v="7610"/>
    <n v="1.1833532774896955"/>
    <n v="-1.9329896907216495"/>
  </r>
  <r>
    <x v="366"/>
    <x v="30"/>
    <x v="6"/>
    <x v="366"/>
    <n v="0.19302424839429522"/>
    <n v="2.861648093397013"/>
    <n v="24718"/>
    <n v="1.2949758216539629"/>
    <n v="2.4113357640039776"/>
    <n v="80666"/>
    <n v="0.24356903193736795"/>
    <n v="2.0920608001214989"/>
    <n v="7436"/>
    <n v="-2.2864651773981604"/>
    <n v="-4.7033192361912084"/>
  </r>
  <r>
    <x v="367"/>
    <x v="30"/>
    <x v="7"/>
    <x v="367"/>
    <n v="0.93319222197327922"/>
    <n v="3.1932015805511433"/>
    <n v="25104"/>
    <n v="1.5616150173962295"/>
    <n v="2.4694885505530837"/>
    <n v="81199"/>
    <n v="0.66074926239059828"/>
    <n v="2.0459715222882711"/>
    <n v="7571"/>
    <n v="1.8154922001075848"/>
    <n v="-2.4858320453374549"/>
  </r>
  <r>
    <x v="368"/>
    <x v="30"/>
    <x v="8"/>
    <x v="368"/>
    <n v="0.67878292235909199"/>
    <n v="4.1623983537154716"/>
    <n v="24811"/>
    <n v="-1.1671446781389421"/>
    <n v="0.47786822176325272"/>
    <n v="81235"/>
    <n v="4.4335521373415926E-2"/>
    <n v="1.5424807189910126"/>
    <n v="7661"/>
    <n v="1.1887465328226126"/>
    <n v="-0.78995078995078993"/>
  </r>
  <r>
    <x v="369"/>
    <x v="30"/>
    <x v="9"/>
    <x v="369"/>
    <n v="-0.472147640784853"/>
    <n v="2.6136919351968309"/>
    <n v="24683"/>
    <n v="-0.51590020555398819"/>
    <n v="-0.1213935985109052"/>
    <n v="81323"/>
    <n v="0.1083276912660799"/>
    <n v="0.61614599443241569"/>
    <n v="7629"/>
    <n v="-0.41770003915937864"/>
    <n v="-0.13090718680455557"/>
  </r>
  <r>
    <x v="370"/>
    <x v="30"/>
    <x v="10"/>
    <x v="370"/>
    <n v="-0.11950774468482019"/>
    <n v="3.9229185179344248"/>
    <n v="24838"/>
    <n v="0.6279625653283637"/>
    <n v="1.3299608355091384"/>
    <n v="81530"/>
    <n v="0.25454053588775621"/>
    <n v="0.54756678094862243"/>
    <n v="7365"/>
    <n v="-3.4604797483287455"/>
    <n v="4.5570698466780239"/>
  </r>
  <r>
    <x v="371"/>
    <x v="30"/>
    <x v="11"/>
    <x v="371"/>
    <n v="0.13847384026334836"/>
    <n v="5.2954831740985604"/>
    <n v="25141"/>
    <n v="1.2199049842982526"/>
    <n v="4.6713018860069111"/>
    <n v="81272"/>
    <n v="-0.31644793327609466"/>
    <n v="0.63896181088711679"/>
    <n v="7136"/>
    <n v="-3.1093007467752884"/>
    <n v="3.5703918722786647"/>
  </r>
  <r>
    <x v="372"/>
    <x v="31"/>
    <x v="0"/>
    <x v="372"/>
    <n v="-0.84819977938937197"/>
    <n v="2.9841838257236648E-2"/>
    <n v="24838"/>
    <n v="-1.2052026570144385"/>
    <n v="-0.44889779559118237"/>
    <n v="81086"/>
    <n v="-0.22886110837680873"/>
    <n v="0.56305189006845913"/>
    <n v="7714"/>
    <n v="8.0997757847533638"/>
    <n v="-2.0568816658202134"/>
  </r>
  <r>
    <x v="373"/>
    <x v="31"/>
    <x v="1"/>
    <x v="373"/>
    <n v="0.7089363603230775"/>
    <n v="1.953129649246004"/>
    <n v="25122"/>
    <n v="1.1434092922135437"/>
    <n v="1.8734793187347931"/>
    <n v="81149"/>
    <n v="7.7695286485953183E-2"/>
    <n v="-0.15011504718780377"/>
    <n v="7769"/>
    <n v="0.71298936997666584"/>
    <n v="1.67517340662217"/>
  </r>
  <r>
    <x v="374"/>
    <x v="31"/>
    <x v="2"/>
    <x v="374"/>
    <n v="0.34453070277842635"/>
    <n v="3.3936226357787365"/>
    <n v="24241"/>
    <n v="-3.5068863943953508"/>
    <n v="-0.69233920524375259"/>
    <n v="81569"/>
    <n v="0.51756645183551242"/>
    <n v="1.000482906353314"/>
    <n v="7455"/>
    <n v="-4.0417042090359123"/>
    <n v="-2.5617566331198538"/>
  </r>
  <r>
    <x v="375"/>
    <x v="31"/>
    <x v="3"/>
    <x v="375"/>
    <n v="-5.6715640864928064E-3"/>
    <n v="2.5515515425939679"/>
    <n v="24923"/>
    <n v="2.8134152881481787"/>
    <n v="2.2775771503611293"/>
    <n v="82119"/>
    <n v="0.67427576652895094"/>
    <n v="2.0111801242236025"/>
    <n v="7667"/>
    <n v="2.8437290409121396"/>
    <n v="1.7788397716713129"/>
  </r>
  <r>
    <x v="376"/>
    <x v="31"/>
    <x v="4"/>
    <x v="376"/>
    <n v="0.75217931303283003"/>
    <n v="2.8004071808660607"/>
    <n v="25212"/>
    <n v="1.1595714801588894"/>
    <n v="3.795800741045698"/>
    <n v="82078"/>
    <n v="-4.9927544173699143E-2"/>
    <n v="1.7605197252597387"/>
    <n v="7752"/>
    <n v="1.1086474501108647"/>
    <n v="3.0714000797766254"/>
  </r>
  <r>
    <x v="377"/>
    <x v="31"/>
    <x v="5"/>
    <x v="377"/>
    <n v="-4.6912846036369728E-2"/>
    <n v="2.2643058732833468"/>
    <n v="25247"/>
    <n v="0.13882278280184041"/>
    <n v="3.4628309154987296"/>
    <n v="82336"/>
    <n v="0.31433514461853357"/>
    <n v="2.3188765999751459"/>
    <n v="7636"/>
    <n v="-1.4963880288957689"/>
    <n v="0.34165571616294349"/>
  </r>
  <r>
    <x v="378"/>
    <x v="31"/>
    <x v="6"/>
    <x v="378"/>
    <n v="0.92223398401903967"/>
    <n v="3.0085904979776661"/>
    <n v="25279"/>
    <n v="0.12674773240384996"/>
    <n v="2.2696011004126548"/>
    <n v="82951"/>
    <n v="0.74693937038476488"/>
    <n v="2.8326680385788312"/>
    <n v="7666"/>
    <n v="0.39287585123101099"/>
    <n v="3.0930607853684777"/>
  </r>
  <r>
    <x v="379"/>
    <x v="31"/>
    <x v="7"/>
    <x v="379"/>
    <n v="-0.24011390385427175"/>
    <n v="1.8111587356061658"/>
    <n v="25106"/>
    <n v="-0.68436251433996598"/>
    <n v="7.9668578712555772E-3"/>
    <n v="82542"/>
    <n v="-0.49306216923243845"/>
    <n v="1.6539612556804886"/>
    <n v="7475"/>
    <n v="-2.4915210018262459"/>
    <n v="-1.2679963016774534"/>
  </r>
  <r>
    <x v="380"/>
    <x v="31"/>
    <x v="8"/>
    <x v="380"/>
    <n v="0.84944998042047914"/>
    <n v="1.9837453564896004"/>
    <n v="25392"/>
    <n v="1.1391699195411455"/>
    <n v="2.3417032767723995"/>
    <n v="83321"/>
    <n v="0.94376196360640641"/>
    <n v="2.5678586816027575"/>
    <n v="7284"/>
    <n v="-2.5551839464882944"/>
    <n v="-4.9210285863464298"/>
  </r>
  <r>
    <x v="381"/>
    <x v="31"/>
    <x v="9"/>
    <x v="381"/>
    <n v="0.64487774489068794"/>
    <n v="3.1283338288532505"/>
    <n v="25594"/>
    <n v="0.79552614996849402"/>
    <n v="3.6907993355750923"/>
    <n v="83526"/>
    <n v="0.24603641338918159"/>
    <n v="2.7089507273465072"/>
    <n v="7471"/>
    <n v="2.5672707303679299"/>
    <n v="-2.0710446978634161"/>
  </r>
  <r>
    <x v="382"/>
    <x v="31"/>
    <x v="10"/>
    <x v="382"/>
    <n v="0.64046307798189128"/>
    <n v="3.9130168328158197"/>
    <n v="25553"/>
    <n v="-0.16019379542080175"/>
    <n v="2.8786536758193093"/>
    <n v="83322"/>
    <n v="-0.24423532792184469"/>
    <n v="2.1979639396541151"/>
    <n v="7504"/>
    <n v="0.44170793735778341"/>
    <n v="1.8873048200950442"/>
  </r>
  <r>
    <x v="383"/>
    <x v="31"/>
    <x v="11"/>
    <x v="383"/>
    <n v="0.77470178123837141"/>
    <n v="4.5732262628647034"/>
    <n v="25836"/>
    <n v="1.1075020545532814"/>
    <n v="2.7644087347360884"/>
    <n v="84099"/>
    <n v="0.93252682364801609"/>
    <n v="3.4784427601141843"/>
    <n v="7524"/>
    <n v="0.26652452025586354"/>
    <n v="5.4372197309417043"/>
  </r>
  <r>
    <x v="384"/>
    <x v="32"/>
    <x v="0"/>
    <x v="384"/>
    <n v="-0.86405578113373704"/>
    <n v="4.5565032860317203"/>
    <n v="25714"/>
    <n v="-0.47220932032822416"/>
    <n v="3.52685401401079"/>
    <n v="84180"/>
    <n v="9.6315057253950703E-2"/>
    <n v="3.8157018474212565"/>
    <n v="7476"/>
    <n v="-0.63795853269537484"/>
    <n v="-3.0852994555353903"/>
  </r>
  <r>
    <x v="385"/>
    <x v="32"/>
    <x v="1"/>
    <x v="385"/>
    <n v="4.16045292714569E-2"/>
    <n v="3.8636761615689936"/>
    <n v="25676"/>
    <n v="-0.1477794197713308"/>
    <n v="2.2052384364302204"/>
    <n v="84362"/>
    <n v="0.21620337372297457"/>
    <n v="3.9593833565416703"/>
    <n v="7534"/>
    <n v="0.77581594435527024"/>
    <n v="-3.0248423220491696"/>
  </r>
  <r>
    <x v="386"/>
    <x v="32"/>
    <x v="2"/>
    <x v="386"/>
    <n v="1.5194792604779439"/>
    <n v="5.0798309001353905"/>
    <n v="25966"/>
    <n v="1.1294594173547281"/>
    <n v="7.1160430675302173"/>
    <n v="84357"/>
    <n v="-5.9268390981721628E-3"/>
    <n v="3.4179651583322097"/>
    <n v="7642"/>
    <n v="1.4335014600477833"/>
    <n v="2.5083836351441984"/>
  </r>
  <r>
    <x v="387"/>
    <x v="32"/>
    <x v="3"/>
    <x v="387"/>
    <n v="-0.10836290362759697"/>
    <n v="4.9719168937844858"/>
    <n v="26020"/>
    <n v="0.20796426095663559"/>
    <n v="4.4015567949283794"/>
    <n v="84358"/>
    <n v="1.1854380786419621E-3"/>
    <n v="2.7265310098759117"/>
    <n v="7646"/>
    <n v="5.2342318764721278E-2"/>
    <n v="-0.27390113473327249"/>
  </r>
  <r>
    <x v="388"/>
    <x v="32"/>
    <x v="4"/>
    <x v="388"/>
    <n v="-0.7880419346928258"/>
    <n v="3.3671875676627585"/>
    <n v="26156"/>
    <n v="0.52267486548808606"/>
    <n v="3.7442487704267808"/>
    <n v="83855"/>
    <n v="-0.59626828516560371"/>
    <n v="2.1650137673919931"/>
    <n v="7612"/>
    <n v="-0.44467695527072981"/>
    <n v="-1.805985552115583"/>
  </r>
  <r>
    <x v="389"/>
    <x v="32"/>
    <x v="5"/>
    <x v="389"/>
    <n v="0.96801987429147562"/>
    <n v="4.4167873735105401"/>
    <n v="26529"/>
    <n v="1.4260590304327878"/>
    <n v="5.0778310294292393"/>
    <n v="84528"/>
    <n v="0.80257587502236005"/>
    <n v="2.6622619510299264"/>
    <n v="7644"/>
    <n v="0.42038885969521805"/>
    <n v="0.10476689366160294"/>
  </r>
  <r>
    <x v="390"/>
    <x v="32"/>
    <x v="6"/>
    <x v="390"/>
    <n v="0.60591978512737321"/>
    <n v="4.0895204161211156"/>
    <n v="26908"/>
    <n v="1.4286252779976629"/>
    <n v="6.4440840223110092"/>
    <n v="84937"/>
    <n v="0.48386333522619723"/>
    <n v="2.3941845185712047"/>
    <n v="7733"/>
    <n v="1.1643118785975928"/>
    <n v="0.87398904252543697"/>
  </r>
  <r>
    <x v="391"/>
    <x v="32"/>
    <x v="7"/>
    <x v="391"/>
    <n v="0.63182726755327778"/>
    <n v="4.999304317391922"/>
    <n v="27183"/>
    <n v="1.0220008919280512"/>
    <n v="8.2729228072970606"/>
    <n v="85175"/>
    <n v="0.28020768334177099"/>
    <n v="3.1898912069007292"/>
    <n v="7754"/>
    <n v="0.27156342945816631"/>
    <n v="3.732441471571906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46B313-3B7A-4F06-B1C9-2D96861866FF}"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5:C22" firstHeaderRow="1" firstDataRow="1" firstDataCol="0"/>
  <pivotFields count="18">
    <pivotField numFmtId="22" showAll="0">
      <items count="3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t="default"/>
      </items>
    </pivotField>
    <pivotField multipleItemSelectionAllowe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h="1" x="32"/>
        <item t="default"/>
      </items>
    </pivotField>
    <pivotField showAll="0">
      <items count="13">
        <item x="0"/>
        <item x="1"/>
        <item x="2"/>
        <item x="3"/>
        <item x="4"/>
        <item x="5"/>
        <item x="6"/>
        <item x="7"/>
        <item x="8"/>
        <item x="9"/>
        <item x="10"/>
        <item x="11"/>
        <item t="default"/>
      </items>
    </pivotField>
    <pivotField showAll="0">
      <items count="393">
        <item x="2"/>
        <item x="1"/>
        <item x="0"/>
        <item x="3"/>
        <item x="4"/>
        <item x="5"/>
        <item x="7"/>
        <item x="6"/>
        <item x="8"/>
        <item x="9"/>
        <item x="12"/>
        <item x="10"/>
        <item x="11"/>
        <item x="13"/>
        <item x="16"/>
        <item x="15"/>
        <item x="14"/>
        <item x="17"/>
        <item x="18"/>
        <item x="19"/>
        <item x="20"/>
        <item x="25"/>
        <item x="21"/>
        <item x="22"/>
        <item x="23"/>
        <item x="26"/>
        <item x="27"/>
        <item x="24"/>
        <item x="28"/>
        <item x="30"/>
        <item x="29"/>
        <item x="33"/>
        <item x="31"/>
        <item x="32"/>
        <item x="34"/>
        <item x="36"/>
        <item x="35"/>
        <item x="37"/>
        <item x="38"/>
        <item x="39"/>
        <item x="41"/>
        <item x="42"/>
        <item x="43"/>
        <item x="40"/>
        <item x="44"/>
        <item x="46"/>
        <item x="45"/>
        <item x="47"/>
        <item x="52"/>
        <item x="51"/>
        <item x="48"/>
        <item x="49"/>
        <item x="53"/>
        <item x="50"/>
        <item x="54"/>
        <item x="55"/>
        <item x="58"/>
        <item x="57"/>
        <item x="56"/>
        <item x="59"/>
        <item x="61"/>
        <item x="60"/>
        <item x="62"/>
        <item x="67"/>
        <item x="63"/>
        <item x="64"/>
        <item x="66"/>
        <item x="68"/>
        <item x="65"/>
        <item x="69"/>
        <item x="70"/>
        <item x="71"/>
        <item x="72"/>
        <item x="73"/>
        <item x="74"/>
        <item x="75"/>
        <item x="76"/>
        <item x="77"/>
        <item x="78"/>
        <item x="79"/>
        <item x="81"/>
        <item x="80"/>
        <item x="82"/>
        <item x="84"/>
        <item x="83"/>
        <item x="87"/>
        <item x="90"/>
        <item x="85"/>
        <item x="88"/>
        <item x="91"/>
        <item x="89"/>
        <item x="95"/>
        <item x="104"/>
        <item x="94"/>
        <item x="86"/>
        <item x="98"/>
        <item x="93"/>
        <item x="92"/>
        <item x="97"/>
        <item x="96"/>
        <item x="102"/>
        <item x="99"/>
        <item x="101"/>
        <item x="103"/>
        <item x="100"/>
        <item x="107"/>
        <item x="108"/>
        <item x="110"/>
        <item x="109"/>
        <item x="112"/>
        <item x="106"/>
        <item x="113"/>
        <item x="116"/>
        <item x="111"/>
        <item x="117"/>
        <item x="118"/>
        <item x="114"/>
        <item x="121"/>
        <item x="115"/>
        <item x="119"/>
        <item x="122"/>
        <item x="105"/>
        <item x="120"/>
        <item x="123"/>
        <item x="124"/>
        <item x="125"/>
        <item x="126"/>
        <item x="129"/>
        <item x="128"/>
        <item x="130"/>
        <item x="127"/>
        <item x="131"/>
        <item x="132"/>
        <item x="133"/>
        <item x="135"/>
        <item x="137"/>
        <item x="134"/>
        <item x="136"/>
        <item x="139"/>
        <item x="138"/>
        <item x="140"/>
        <item x="141"/>
        <item x="142"/>
        <item x="144"/>
        <item x="194"/>
        <item x="195"/>
        <item x="143"/>
        <item x="191"/>
        <item x="145"/>
        <item x="146"/>
        <item x="196"/>
        <item x="148"/>
        <item x="193"/>
        <item x="147"/>
        <item x="192"/>
        <item x="200"/>
        <item x="197"/>
        <item x="190"/>
        <item x="198"/>
        <item x="201"/>
        <item x="151"/>
        <item x="152"/>
        <item x="153"/>
        <item x="149"/>
        <item x="202"/>
        <item x="203"/>
        <item x="204"/>
        <item x="150"/>
        <item x="205"/>
        <item x="199"/>
        <item x="154"/>
        <item x="155"/>
        <item x="189"/>
        <item x="209"/>
        <item x="208"/>
        <item x="206"/>
        <item x="157"/>
        <item x="210"/>
        <item x="158"/>
        <item x="160"/>
        <item x="211"/>
        <item x="156"/>
        <item x="207"/>
        <item x="159"/>
        <item x="161"/>
        <item x="165"/>
        <item x="164"/>
        <item x="162"/>
        <item x="166"/>
        <item x="212"/>
        <item x="163"/>
        <item x="168"/>
        <item x="213"/>
        <item x="167"/>
        <item x="169"/>
        <item x="171"/>
        <item x="188"/>
        <item x="170"/>
        <item x="214"/>
        <item x="173"/>
        <item x="174"/>
        <item x="215"/>
        <item x="172"/>
        <item x="175"/>
        <item x="181"/>
        <item x="216"/>
        <item x="187"/>
        <item x="183"/>
        <item x="182"/>
        <item x="176"/>
        <item x="179"/>
        <item x="177"/>
        <item x="180"/>
        <item x="217"/>
        <item x="186"/>
        <item x="184"/>
        <item x="185"/>
        <item x="218"/>
        <item x="178"/>
        <item x="220"/>
        <item x="219"/>
        <item x="222"/>
        <item x="221"/>
        <item x="223"/>
        <item x="224"/>
        <item x="225"/>
        <item x="226"/>
        <item x="227"/>
        <item x="228"/>
        <item x="233"/>
        <item x="234"/>
        <item x="232"/>
        <item x="231"/>
        <item x="229"/>
        <item x="230"/>
        <item x="235"/>
        <item x="237"/>
        <item x="236"/>
        <item x="238"/>
        <item x="327"/>
        <item x="239"/>
        <item x="243"/>
        <item x="240"/>
        <item x="242"/>
        <item x="244"/>
        <item x="245"/>
        <item x="241"/>
        <item x="247"/>
        <item x="248"/>
        <item x="246"/>
        <item x="249"/>
        <item x="252"/>
        <item x="250"/>
        <item x="251"/>
        <item x="253"/>
        <item x="254"/>
        <item x="255"/>
        <item x="256"/>
        <item x="265"/>
        <item x="257"/>
        <item x="258"/>
        <item x="264"/>
        <item x="263"/>
        <item x="260"/>
        <item x="259"/>
        <item x="261"/>
        <item x="262"/>
        <item x="266"/>
        <item x="267"/>
        <item x="268"/>
        <item x="269"/>
        <item x="273"/>
        <item x="276"/>
        <item x="272"/>
        <item x="274"/>
        <item x="271"/>
        <item x="278"/>
        <item x="270"/>
        <item x="275"/>
        <item x="277"/>
        <item x="279"/>
        <item x="280"/>
        <item x="282"/>
        <item x="283"/>
        <item x="281"/>
        <item x="284"/>
        <item x="285"/>
        <item x="286"/>
        <item x="287"/>
        <item x="292"/>
        <item x="290"/>
        <item x="289"/>
        <item x="288"/>
        <item x="294"/>
        <item x="293"/>
        <item x="291"/>
        <item x="295"/>
        <item x="326"/>
        <item x="296"/>
        <item x="297"/>
        <item x="328"/>
        <item x="298"/>
        <item x="300"/>
        <item x="299"/>
        <item x="301"/>
        <item x="302"/>
        <item x="303"/>
        <item x="311"/>
        <item x="305"/>
        <item x="312"/>
        <item x="308"/>
        <item x="313"/>
        <item x="304"/>
        <item x="306"/>
        <item x="307"/>
        <item x="309"/>
        <item x="310"/>
        <item x="314"/>
        <item x="315"/>
        <item x="316"/>
        <item x="317"/>
        <item x="318"/>
        <item x="320"/>
        <item x="321"/>
        <item x="319"/>
        <item x="322"/>
        <item x="324"/>
        <item x="325"/>
        <item x="323"/>
        <item x="329"/>
        <item x="330"/>
        <item x="331"/>
        <item x="334"/>
        <item x="335"/>
        <item x="333"/>
        <item x="332"/>
        <item x="337"/>
        <item x="336"/>
        <item x="342"/>
        <item x="338"/>
        <item x="340"/>
        <item x="343"/>
        <item x="339"/>
        <item x="344"/>
        <item x="341"/>
        <item x="345"/>
        <item x="347"/>
        <item x="346"/>
        <item x="348"/>
        <item x="349"/>
        <item x="350"/>
        <item x="359"/>
        <item x="358"/>
        <item x="354"/>
        <item x="352"/>
        <item x="351"/>
        <item x="356"/>
        <item x="355"/>
        <item x="362"/>
        <item x="353"/>
        <item x="357"/>
        <item x="363"/>
        <item x="361"/>
        <item x="364"/>
        <item x="365"/>
        <item x="366"/>
        <item x="360"/>
        <item x="372"/>
        <item x="367"/>
        <item x="373"/>
        <item x="370"/>
        <item x="369"/>
        <item x="371"/>
        <item x="375"/>
        <item x="374"/>
        <item x="368"/>
        <item x="377"/>
        <item x="376"/>
        <item x="379"/>
        <item x="378"/>
        <item x="380"/>
        <item x="381"/>
        <item x="384"/>
        <item x="385"/>
        <item x="382"/>
        <item x="388"/>
        <item x="383"/>
        <item x="387"/>
        <item x="386"/>
        <item x="389"/>
        <item x="390"/>
        <item x="391"/>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6">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sd="0" x="26"/>
        <item sd="0" x="27"/>
        <item sd="0" x="28"/>
        <item sd="0" x="29"/>
        <item sd="0" x="30"/>
        <item sd="0" x="31"/>
        <item sd="0" x="32"/>
        <item sd="0" x="33"/>
        <item h="1" sd="0" x="34"/>
        <item t="default"/>
      </items>
    </pivotField>
  </pivot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5C16F02-5115-4CC8-98F5-DAF8793C0676}" name="Table3" displayName="Table3" ref="B1:F409" totalsRowShown="0">
  <autoFilter ref="B1:F409" xr:uid="{05C16F02-5115-4CC8-98F5-DAF8793C0676}"/>
  <tableColumns count="5">
    <tableColumn id="1" xr3:uid="{5FB28420-339C-4C08-90EB-36F01A41655E}" name="observation_date" dataDxfId="24"/>
    <tableColumn id="2" xr3:uid="{CABC134D-52E3-4CF1-A06D-8197C1180C4A}" name="clothing_and_accessories_sales"/>
    <tableColumn id="3" xr3:uid="{CD31D5E1-2E45-425F-BAB9-DAD5AFC0972B}" name="Forecast(clothing_and_accessories_sales)">
      <calculatedColumnFormula>_xlfn.FORECAST.ETS(B2,$C$2:$C$385,$B$2:$B$385,1,1)</calculatedColumnFormula>
    </tableColumn>
    <tableColumn id="4" xr3:uid="{EDF2DF84-B555-476F-AF9A-73423D8F2A50}" name="Lower Confidence Bound" dataDxfId="23">
      <calculatedColumnFormula>D2-_xlfn.FORECAST.ETS.CONFINT(B2,$C$2:$C$385,$B$2:$B$385,0.95,1,1)</calculatedColumnFormula>
    </tableColumn>
    <tableColumn id="5" xr3:uid="{3AC333AA-EF06-46CA-8751-CF1D9EBC2145}" name="Upper Confidence Bound" dataDxfId="22">
      <calculatedColumnFormula>D2+_xlfn.FORECAST.ETS.CONFINT(B2,$C$2:$C$385,$B$2:$B$385,0.95,1,1)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B178E78-B247-49B9-AFB0-79DBFEB75928}" name="Table6" displayName="Table6" ref="A1:E409" totalsRowShown="0">
  <autoFilter ref="A1:E409" xr:uid="{EB178E78-B247-49B9-AFB0-79DBFEB75928}"/>
  <tableColumns count="5">
    <tableColumn id="1" xr3:uid="{29C71EC0-00FE-40CA-B3B2-7F9029159D08}" name="period" dataDxfId="21"/>
    <tableColumn id="2" xr3:uid="{96A51834-A965-4D1C-A549-EB8DA3E9A49F}" name="clothing_and_accessories_sales"/>
    <tableColumn id="3" xr3:uid="{7E5F7ED8-380A-4557-934D-E93ED4D2F16E}" name="Forecast(clothing_and_accessories_sales)">
      <calculatedColumnFormula>_xlfn.FORECAST.ETS(A2,$B$2:$B$385,$A$2:$A$385,1,1)</calculatedColumnFormula>
    </tableColumn>
    <tableColumn id="4" xr3:uid="{FE8DCE77-E0FF-4C26-A9E4-3BEC4DEFBD6E}" name="Lower Confidence Bound" dataDxfId="20">
      <calculatedColumnFormula>C2-_xlfn.FORECAST.ETS.CONFINT(A2,$B$2:$B$385,$A$2:$A$385,0.95,1,1)</calculatedColumnFormula>
    </tableColumn>
    <tableColumn id="5" xr3:uid="{E5AFEA81-55EA-422C-BE5E-0DF65112BFBE}" name="Upper Confidence Bound" dataDxfId="19">
      <calculatedColumnFormula>C2+_xlfn.FORECAST.ETS.CONFINT(A2,$B$2:$B$385,$A$2:$A$385,0.95,1,1)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98393E-8954-4376-BECF-8C3E3AB1B43C}" name="Excel_Data_for_Statistical_Analysis__2" displayName="Excel_Data_for_Statistical_Analysis__2" ref="A1:O393" totalsRowShown="0">
  <autoFilter ref="A1:O393" xr:uid="{9098393E-8954-4376-BECF-8C3E3AB1B43C}"/>
  <tableColumns count="15">
    <tableColumn id="1" xr3:uid="{4137F526-1C7C-44F1-9703-625385837963}" name="observation_date" dataDxfId="26"/>
    <tableColumn id="2" xr3:uid="{9D760F0B-9C62-4967-81B1-A3FE20260A1F}" name="year"/>
    <tableColumn id="3" xr3:uid="{983A79F7-20BA-48CE-8EC6-23BD3DCF90A4}" name="month"/>
    <tableColumn id="4" xr3:uid="{A03E03B2-B23F-477C-847E-CDD20F5920DE}" name="total_retail_and_food_service_sales"/>
    <tableColumn id="5" xr3:uid="{D139063F-6FAC-4389-B071-03050BABE449}" name="total_retail_mom_pct_change"/>
    <tableColumn id="6" xr3:uid="{9D071435-65DB-4DD9-ACAD-0508EA8DCA7C}" name="total_retail_yoy_pct_change"/>
    <tableColumn id="7" xr3:uid="{16FCC6BE-84DB-4626-AB6D-E9A360806672}" name="clothing_and_accessories_sales"/>
    <tableColumn id="8" xr3:uid="{482CC076-37CE-4B1A-BE9D-E7DF76C36A21}" name="clothing_mom_pct_change"/>
    <tableColumn id="9" xr3:uid="{92F8D618-873E-4DB6-94E6-4830B8752473}" name="clothing_yoy_pct_change"/>
    <tableColumn id="10" xr3:uid="{143B1BF2-FBAA-4199-9C48-75E2B650CBF2}" name="department_store_sales"/>
    <tableColumn id="11" xr3:uid="{2A260BCD-3FF5-432C-B2E6-35DA78FB7D9C}" name="dept_store_mom_pct_change"/>
    <tableColumn id="12" xr3:uid="{6C379DF1-C09C-4394-9A73-B8758D5AB6BE}" name="dept_store_yoy_pct_change"/>
    <tableColumn id="13" xr3:uid="{02BC10C9-BA8D-4338-96FF-68EF70C05BE2}" name="food_service_sales"/>
    <tableColumn id="14" xr3:uid="{B317C9DF-06FF-4CAA-9DD2-7E4D32752234}" name="food_service_mom_pct_change"/>
    <tableColumn id="15" xr3:uid="{E78B9412-ACE5-4C90-AF0D-77056445DCD4}" name="food_service_yoy_pct_change"/>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AD38DC-0964-4616-B399-F9B80A314308}" name="Table7" displayName="Table7" ref="A1:E409" totalsRowShown="0">
  <autoFilter ref="A1:E409" xr:uid="{F2AD38DC-0964-4616-B399-F9B80A314308}"/>
  <tableColumns count="5">
    <tableColumn id="1" xr3:uid="{BADFC6CD-9A58-48AE-885B-4F4E59EAA972}" name="period" dataDxfId="18"/>
    <tableColumn id="2" xr3:uid="{F71A4920-54D6-496B-B91D-E1A8F872590A}" name="department_store_sales"/>
    <tableColumn id="3" xr3:uid="{44F55CE9-4BE7-4FEA-9A85-70920D4A792B}" name="Forecast(department_store_sales)">
      <calculatedColumnFormula>_xlfn.FORECAST.ETS(A2,$B$2:$B$385,$A$2:$A$385,1,1)</calculatedColumnFormula>
    </tableColumn>
    <tableColumn id="4" xr3:uid="{6E94E182-DF60-4006-B025-D7F4816A72C3}" name="Lower Confidence Bound" dataDxfId="17">
      <calculatedColumnFormula>C2-_xlfn.FORECAST.ETS.CONFINT(A2,$B$2:$B$385,$A$2:$A$385,0.95,1,1)</calculatedColumnFormula>
    </tableColumn>
    <tableColumn id="5" xr3:uid="{77991122-CE79-4E62-9CA8-7F069FF27643}" name="Upper Confidence Bound" dataDxfId="16">
      <calculatedColumnFormula>C2+_xlfn.FORECAST.ETS.CONFINT(A2,$B$2:$B$385,$A$2:$A$385,0.95,1,1)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7AC7C77-A98B-4BB8-9D1E-28F109A5C550}" name="Table8" displayName="Table8" ref="A1:E409" totalsRowShown="0">
  <autoFilter ref="A1:E409" xr:uid="{57AC7C77-A98B-4BB8-9D1E-28F109A5C550}"/>
  <tableColumns count="5">
    <tableColumn id="1" xr3:uid="{EAAC8B18-8DDC-40C8-81C1-85E56B2C5F45}" name="period" dataDxfId="15"/>
    <tableColumn id="2" xr3:uid="{34DB7C79-062A-4386-9089-1AE4E0C58A94}" name="department_store_sales"/>
    <tableColumn id="3" xr3:uid="{BD04430C-B8B5-4907-9104-FD73D1D0B9BA}" name="Forecast(department_store_sales)">
      <calculatedColumnFormula>_xlfn.FORECAST.ETS(A2,$B$2:$B$385,$A$2:$A$385,1,1)</calculatedColumnFormula>
    </tableColumn>
    <tableColumn id="4" xr3:uid="{41872937-7604-4650-ABAD-007251A454C7}" name="Lower Confidence Bound" dataDxfId="14">
      <calculatedColumnFormula>C2-_xlfn.FORECAST.ETS.CONFINT(A2,$B$2:$B$385,$A$2:$A$385,0.95,1,1)</calculatedColumnFormula>
    </tableColumn>
    <tableColumn id="5" xr3:uid="{D77875A9-287C-46D5-B373-4036BD9D7B84}" name="Upper Confidence Bound" dataDxfId="13">
      <calculatedColumnFormula>C2+_xlfn.FORECAST.ETS.CONFINT(A2,$B$2:$B$385,$A$2:$A$385,0.95,1,1)</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C30F19-5B18-4084-B9A1-EB22803614BC}" name="Table1" displayName="Table1" ref="A1:E409" totalsRowShown="0">
  <autoFilter ref="A1:E409" xr:uid="{5DC30F19-5B18-4084-B9A1-EB22803614BC}"/>
  <tableColumns count="5">
    <tableColumn id="1" xr3:uid="{F2DA8AEC-9AEE-41D7-BB6E-A0147B2C3678}" name="Timeline" dataDxfId="12"/>
    <tableColumn id="2" xr3:uid="{4EABBFD1-6F39-4F10-A44B-1D5912961834}" name="food_service_sales"/>
    <tableColumn id="3" xr3:uid="{15F1EF97-ADAF-4894-B390-604AA533BB67}" name="Forecast(food_service_sales)">
      <calculatedColumnFormula>_xlfn.FORECAST.ETS(A2,$B$2:$B$385,$A$2:$A$385,1,1)</calculatedColumnFormula>
    </tableColumn>
    <tableColumn id="4" xr3:uid="{842A3A71-156B-4ABC-8CDE-E11B07E3D4B5}" name="Lower Confidence Bound" dataDxfId="11">
      <calculatedColumnFormula>C2-_xlfn.FORECAST.ETS.CONFINT(A2,$B$2:$B$385,$A$2:$A$385,0.95,1,1)</calculatedColumnFormula>
    </tableColumn>
    <tableColumn id="5" xr3:uid="{D3EA0D3E-16D2-417B-9B94-EE08683C1C7C}" name="Upper Confidence Bound" dataDxfId="10">
      <calculatedColumnFormula>C2+_xlfn.FORECAST.ETS.CONFINT(A2,$B$2:$B$385,$A$2:$A$385,0.95,1,1)</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475C78F-53E0-41D9-914D-A18AC4E3B5A9}" name="Table4" displayName="Table4" ref="A1:E409" totalsRowShown="0">
  <autoFilter ref="A1:E409" xr:uid="{8475C78F-53E0-41D9-914D-A18AC4E3B5A9}"/>
  <tableColumns count="5">
    <tableColumn id="1" xr3:uid="{E9225998-F80F-495D-9D5C-1186A793A564}" name="period" dataDxfId="9"/>
    <tableColumn id="2" xr3:uid="{8C0E62DE-86C0-45F8-8EDC-076A7810058A}" name="food_service_sales"/>
    <tableColumn id="3" xr3:uid="{263C7E5A-05FC-4EC9-B838-EEF88A271E09}" name="Forecast(food_service_sales)">
      <calculatedColumnFormula>_xlfn.FORECAST.ETS(A2,$B$2:$B$385,$A$2:$A$385,1,1)</calculatedColumnFormula>
    </tableColumn>
    <tableColumn id="4" xr3:uid="{9B21720D-B76B-4A8C-8A30-8328322CBC4E}" name="Lower Confidence Bound" dataDxfId="8">
      <calculatedColumnFormula>C2-_xlfn.FORECAST.ETS.CONFINT(A2,$B$2:$B$385,$A$2:$A$385,0.95,1,1)</calculatedColumnFormula>
    </tableColumn>
    <tableColumn id="5" xr3:uid="{2A1C73D3-E7CD-4D23-9DED-AEAD35D8CB51}" name="Upper Confidence Bound" dataDxfId="7">
      <calculatedColumnFormula>C2+_xlfn.FORECAST.ETS.CONFINT(A2,$B$2:$B$385,$A$2:$A$385,0.95,1,1)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C62B11-D410-4EFE-9CBC-6022C4ADC3B5}" name="Table5" displayName="Table5" ref="A1:E409" totalsRowShown="0">
  <autoFilter ref="A1:E409" xr:uid="{7FC62B11-D410-4EFE-9CBC-6022C4ADC3B5}"/>
  <tableColumns count="5">
    <tableColumn id="1" xr3:uid="{CD1BACE9-4B7E-41B8-94F0-2FD2DDD39C4C}" name="period" dataDxfId="6"/>
    <tableColumn id="2" xr3:uid="{CBB00C3D-6CBE-410F-8AB9-768BABE6221D}" name="total_retail_and_food_service_sales"/>
    <tableColumn id="3" xr3:uid="{881E483B-2CF9-44C7-89B5-C73B3FC6EE28}" name="Forecast(total_retail_and_food_service_sales)">
      <calculatedColumnFormula>_xlfn.FORECAST.ETS(A2,$B$2:$B$385,$A$2:$A$385,1,1)</calculatedColumnFormula>
    </tableColumn>
    <tableColumn id="4" xr3:uid="{DD8B04C7-48BD-45DC-B877-B94554402140}" name="Lower Confidence Bound" dataDxfId="5">
      <calculatedColumnFormula>C2-_xlfn.FORECAST.ETS.CONFINT(A2,$B$2:$B$385,$A$2:$A$385,0.95,1,1)</calculatedColumnFormula>
    </tableColumn>
    <tableColumn id="5" xr3:uid="{14A438DE-5E4F-4415-B72F-9D598F942527}" name="Upper Confidence Bound" dataDxfId="4">
      <calculatedColumnFormula>C2+_xlfn.FORECAST.ETS.CONFINT(A2,$B$2:$B$385,$A$2:$A$385,0.95,1,1)</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03AD054-2FE6-4DA1-A729-2D8B685D54A0}" name="Table9" displayName="Table9" ref="A1:E409" totalsRowShown="0">
  <autoFilter ref="A1:E409" xr:uid="{E03AD054-2FE6-4DA1-A729-2D8B685D54A0}"/>
  <tableColumns count="5">
    <tableColumn id="1" xr3:uid="{4AEC5AB2-B454-44DB-B9BE-66026F599BA3}" name="period" dataDxfId="3"/>
    <tableColumn id="2" xr3:uid="{BF8BACF0-7C40-4286-BD6C-3515D497FAF6}" name="total_retail_and_food_service_sales"/>
    <tableColumn id="3" xr3:uid="{4D4E4BDF-7A62-4A88-9008-6A51C30A9478}" name="Forecast(total_retail_and_food_service_sales)">
      <calculatedColumnFormula>_xlfn.FORECAST.ETS(A2,$B$2:$B$385,$A$2:$A$385,1,1)</calculatedColumnFormula>
    </tableColumn>
    <tableColumn id="4" xr3:uid="{5B354295-6FA7-449A-9830-515E7D54034E}" name="Lower Confidence Bound" dataDxfId="2">
      <calculatedColumnFormula>C2-_xlfn.FORECAST.ETS.CONFINT(A2,$B$2:$B$385,$A$2:$A$385,0.95,1,1)</calculatedColumnFormula>
    </tableColumn>
    <tableColumn id="5" xr3:uid="{B4DA4ABD-1A20-462F-9F2A-E3A2E2BC6643}" name="Upper Confidence Bound" dataDxfId="1">
      <calculatedColumnFormula>C2+_xlfn.FORECAST.ETS.CONFINT(A2,$B$2:$B$385,$A$2:$A$385,0.95,1,1)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5.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1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0.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24.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25.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350EA-8D41-4416-8E62-BF6570EDECCA}">
  <dimension ref="B2:C28"/>
  <sheetViews>
    <sheetView tabSelected="1" workbookViewId="0"/>
  </sheetViews>
  <sheetFormatPr defaultRowHeight="14.5" x14ac:dyDescent="0.35"/>
  <cols>
    <col min="2" max="2" width="24.54296875" customWidth="1"/>
    <col min="3" max="3" width="71.1796875" customWidth="1"/>
    <col min="4" max="4" width="9.08984375" customWidth="1"/>
  </cols>
  <sheetData>
    <row r="2" spans="2:3" ht="23.5" x14ac:dyDescent="0.55000000000000004">
      <c r="B2" s="254" t="s">
        <v>597</v>
      </c>
    </row>
    <row r="4" spans="2:3" x14ac:dyDescent="0.35">
      <c r="B4" s="255" t="s">
        <v>598</v>
      </c>
    </row>
    <row r="6" spans="2:3" x14ac:dyDescent="0.35">
      <c r="B6" s="255" t="s">
        <v>603</v>
      </c>
    </row>
    <row r="8" spans="2:3" x14ac:dyDescent="0.35">
      <c r="B8" s="255" t="s">
        <v>599</v>
      </c>
    </row>
    <row r="11" spans="2:3" x14ac:dyDescent="0.35">
      <c r="B11" s="256" t="s">
        <v>600</v>
      </c>
    </row>
    <row r="12" spans="2:3" x14ac:dyDescent="0.35">
      <c r="B12" s="261" t="s">
        <v>577</v>
      </c>
      <c r="C12" s="261" t="s">
        <v>578</v>
      </c>
    </row>
    <row r="13" spans="2:3" ht="29" x14ac:dyDescent="0.35">
      <c r="B13" s="259" t="s">
        <v>579</v>
      </c>
      <c r="C13" s="258" t="s">
        <v>580</v>
      </c>
    </row>
    <row r="14" spans="2:3" ht="29" x14ac:dyDescent="0.35">
      <c r="B14" s="259" t="s">
        <v>417</v>
      </c>
      <c r="C14" s="258" t="s">
        <v>601</v>
      </c>
    </row>
    <row r="15" spans="2:3" ht="29" x14ac:dyDescent="0.35">
      <c r="B15" s="259" t="s">
        <v>581</v>
      </c>
      <c r="C15" s="258" t="s">
        <v>582</v>
      </c>
    </row>
    <row r="16" spans="2:3" ht="29" x14ac:dyDescent="0.35">
      <c r="B16" s="259" t="s">
        <v>583</v>
      </c>
      <c r="C16" s="258" t="s">
        <v>584</v>
      </c>
    </row>
    <row r="17" spans="2:3" ht="29" x14ac:dyDescent="0.35">
      <c r="B17" s="259" t="s">
        <v>585</v>
      </c>
      <c r="C17" s="258" t="s">
        <v>586</v>
      </c>
    </row>
    <row r="18" spans="2:3" ht="29" x14ac:dyDescent="0.35">
      <c r="B18" s="259" t="s">
        <v>587</v>
      </c>
      <c r="C18" s="258" t="s">
        <v>588</v>
      </c>
    </row>
    <row r="19" spans="2:3" ht="29" x14ac:dyDescent="0.35">
      <c r="B19" s="259" t="s">
        <v>589</v>
      </c>
      <c r="C19" s="258" t="s">
        <v>590</v>
      </c>
    </row>
    <row r="20" spans="2:3" ht="58" x14ac:dyDescent="0.35">
      <c r="B20" s="260" t="s">
        <v>591</v>
      </c>
      <c r="C20" s="258" t="s">
        <v>602</v>
      </c>
    </row>
    <row r="23" spans="2:3" x14ac:dyDescent="0.35">
      <c r="B23" s="256" t="s">
        <v>592</v>
      </c>
    </row>
    <row r="24" spans="2:3" x14ac:dyDescent="0.35">
      <c r="B24" s="253"/>
    </row>
    <row r="25" spans="2:3" x14ac:dyDescent="0.35">
      <c r="B25" s="257" t="s">
        <v>593</v>
      </c>
    </row>
    <row r="26" spans="2:3" x14ac:dyDescent="0.35">
      <c r="B26" s="257" t="s">
        <v>594</v>
      </c>
    </row>
    <row r="27" spans="2:3" x14ac:dyDescent="0.35">
      <c r="B27" s="257" t="s">
        <v>595</v>
      </c>
    </row>
    <row r="28" spans="2:3" x14ac:dyDescent="0.35">
      <c r="B28" s="257" t="s">
        <v>596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7130C-BAD4-43E7-9F60-B53922CA4D8D}">
  <dimension ref="A1:O393"/>
  <sheetViews>
    <sheetView zoomScaleNormal="100" workbookViewId="0"/>
  </sheetViews>
  <sheetFormatPr defaultRowHeight="14.5" x14ac:dyDescent="0.35"/>
  <cols>
    <col min="1" max="1" width="19" bestFit="1" customWidth="1"/>
    <col min="2" max="2" width="7.1796875" bestFit="1" customWidth="1"/>
    <col min="4" max="4" width="35.81640625" bestFit="1" customWidth="1"/>
    <col min="5" max="5" width="30" bestFit="1" customWidth="1"/>
    <col min="6" max="6" width="28.54296875" bestFit="1" customWidth="1"/>
    <col min="7" max="7" width="32.54296875" bestFit="1" customWidth="1"/>
    <col min="8" max="8" width="27.453125" bestFit="1" customWidth="1"/>
    <col min="9" max="9" width="26" bestFit="1" customWidth="1"/>
    <col min="10" max="10" width="25.453125" bestFit="1" customWidth="1"/>
    <col min="11" max="11" width="30" bestFit="1" customWidth="1"/>
    <col min="12" max="12" width="28.54296875" bestFit="1" customWidth="1"/>
    <col min="13" max="13" width="20.7265625" bestFit="1" customWidth="1"/>
    <col min="14" max="14" width="32" bestFit="1" customWidth="1"/>
    <col min="15" max="15" width="30.453125" bestFit="1" customWidth="1"/>
  </cols>
  <sheetData>
    <row r="1" spans="1:15" x14ac:dyDescent="0.35">
      <c r="A1" t="s">
        <v>0</v>
      </c>
      <c r="B1" t="s">
        <v>1</v>
      </c>
      <c r="C1" t="s">
        <v>2</v>
      </c>
      <c r="D1" t="s">
        <v>3</v>
      </c>
      <c r="E1" t="s">
        <v>4</v>
      </c>
      <c r="F1" t="s">
        <v>5</v>
      </c>
      <c r="G1" t="s">
        <v>6</v>
      </c>
      <c r="H1" t="s">
        <v>7</v>
      </c>
      <c r="I1" t="s">
        <v>8</v>
      </c>
      <c r="J1" t="s">
        <v>9</v>
      </c>
      <c r="K1" t="s">
        <v>10</v>
      </c>
      <c r="L1" t="s">
        <v>11</v>
      </c>
      <c r="M1" t="s">
        <v>12</v>
      </c>
      <c r="N1" t="s">
        <v>13</v>
      </c>
      <c r="O1" t="s">
        <v>14</v>
      </c>
    </row>
    <row r="2" spans="1:15" x14ac:dyDescent="0.35">
      <c r="A2" s="2">
        <v>33970</v>
      </c>
      <c r="B2">
        <v>1993</v>
      </c>
      <c r="C2">
        <v>1</v>
      </c>
      <c r="D2">
        <v>169500</v>
      </c>
      <c r="E2">
        <v>1.0787698803155805</v>
      </c>
      <c r="F2">
        <v>6.4852334194010437</v>
      </c>
      <c r="G2">
        <v>10278</v>
      </c>
      <c r="H2">
        <v>2.8725853267941148</v>
      </c>
      <c r="I2">
        <v>8.6584205518553752</v>
      </c>
      <c r="J2">
        <v>30313</v>
      </c>
      <c r="K2">
        <v>2.3097736421830661E-2</v>
      </c>
      <c r="L2">
        <v>1.5817164304145304</v>
      </c>
      <c r="M2">
        <v>4281</v>
      </c>
      <c r="N2">
        <v>4.1099221789883265</v>
      </c>
      <c r="O2">
        <v>14.373497194763559</v>
      </c>
    </row>
    <row r="3" spans="1:15" x14ac:dyDescent="0.35">
      <c r="A3" s="2">
        <v>34001</v>
      </c>
      <c r="B3">
        <v>1993</v>
      </c>
      <c r="C3">
        <v>2</v>
      </c>
      <c r="D3">
        <v>168840</v>
      </c>
      <c r="E3">
        <v>-0.38938053097345132</v>
      </c>
      <c r="F3">
        <v>6.0626048282230558</v>
      </c>
      <c r="G3">
        <v>9889</v>
      </c>
      <c r="H3">
        <v>-3.7847830317182329</v>
      </c>
      <c r="I3">
        <v>4.7119864464210082</v>
      </c>
      <c r="J3">
        <v>30549</v>
      </c>
      <c r="K3">
        <v>0.77854385907036583</v>
      </c>
      <c r="L3">
        <v>2.6305180407175972</v>
      </c>
      <c r="M3">
        <v>4208</v>
      </c>
      <c r="N3">
        <v>-1.7052090633029666</v>
      </c>
      <c r="O3">
        <v>11.263881544156531</v>
      </c>
    </row>
    <row r="4" spans="1:15" x14ac:dyDescent="0.35">
      <c r="A4" s="2">
        <v>34029</v>
      </c>
      <c r="B4">
        <v>1993</v>
      </c>
      <c r="C4">
        <v>3</v>
      </c>
      <c r="D4">
        <v>167682</v>
      </c>
      <c r="E4">
        <v>-0.68585643212508884</v>
      </c>
      <c r="F4">
        <v>5.6950336281177707</v>
      </c>
      <c r="G4">
        <v>9601</v>
      </c>
      <c r="H4">
        <v>-2.9123268277884518</v>
      </c>
      <c r="I4">
        <v>2.9597855227882039</v>
      </c>
      <c r="J4">
        <v>30382</v>
      </c>
      <c r="K4">
        <v>-0.54666273855118008</v>
      </c>
      <c r="L4">
        <v>2.1072088724584104</v>
      </c>
      <c r="M4">
        <v>4265</v>
      </c>
      <c r="N4">
        <v>1.3545627376425855</v>
      </c>
      <c r="O4">
        <v>13.040021203286509</v>
      </c>
    </row>
    <row r="5" spans="1:15" x14ac:dyDescent="0.35">
      <c r="A5" s="2">
        <v>34060</v>
      </c>
      <c r="B5">
        <v>1993</v>
      </c>
      <c r="C5">
        <v>4</v>
      </c>
      <c r="D5">
        <v>172102</v>
      </c>
      <c r="E5">
        <v>2.6359418422967282</v>
      </c>
      <c r="F5">
        <v>7.616885837382207</v>
      </c>
      <c r="G5">
        <v>10017</v>
      </c>
      <c r="H5">
        <v>4.3328819914592227</v>
      </c>
      <c r="I5">
        <v>4.2351716961498438</v>
      </c>
      <c r="J5">
        <v>30543</v>
      </c>
      <c r="K5">
        <v>0.52991903100520044</v>
      </c>
      <c r="L5">
        <v>1.979966611018364</v>
      </c>
      <c r="M5">
        <v>4322</v>
      </c>
      <c r="N5">
        <v>1.3364595545134819</v>
      </c>
      <c r="O5">
        <v>12.698826597131681</v>
      </c>
    </row>
    <row r="6" spans="1:15" x14ac:dyDescent="0.35">
      <c r="A6" s="2">
        <v>34090</v>
      </c>
      <c r="B6">
        <v>1993</v>
      </c>
      <c r="C6">
        <v>5</v>
      </c>
      <c r="D6">
        <v>172960</v>
      </c>
      <c r="E6">
        <v>0.49854156256173665</v>
      </c>
      <c r="F6">
        <v>7.7827146337967612</v>
      </c>
      <c r="G6">
        <v>10089</v>
      </c>
      <c r="H6">
        <v>0.71877807726864329</v>
      </c>
      <c r="I6">
        <v>6.4577397910731245</v>
      </c>
      <c r="J6">
        <v>30545</v>
      </c>
      <c r="K6">
        <v>6.5481452378613756E-3</v>
      </c>
      <c r="L6">
        <v>1.569514182156752</v>
      </c>
      <c r="M6">
        <v>4359</v>
      </c>
      <c r="N6">
        <v>0.85608514576584915</v>
      </c>
      <c r="O6">
        <v>13.220779220779221</v>
      </c>
    </row>
    <row r="7" spans="1:15" x14ac:dyDescent="0.35">
      <c r="A7" s="2">
        <v>34121</v>
      </c>
      <c r="B7">
        <v>1993</v>
      </c>
      <c r="C7">
        <v>6</v>
      </c>
      <c r="D7">
        <v>173018</v>
      </c>
      <c r="E7">
        <v>3.3533765032377427E-2</v>
      </c>
      <c r="F7">
        <v>7.3279364783970724</v>
      </c>
      <c r="G7">
        <v>10071</v>
      </c>
      <c r="H7">
        <v>-0.17841213202497769</v>
      </c>
      <c r="I7">
        <v>4.6663895240074824</v>
      </c>
      <c r="J7">
        <v>30435</v>
      </c>
      <c r="K7">
        <v>-0.36012440661319367</v>
      </c>
      <c r="L7">
        <v>1.2003724147103811</v>
      </c>
      <c r="M7">
        <v>4441</v>
      </c>
      <c r="N7">
        <v>1.8811654049093829</v>
      </c>
      <c r="O7">
        <v>15.560759823054905</v>
      </c>
    </row>
    <row r="8" spans="1:15" x14ac:dyDescent="0.35">
      <c r="A8" s="2">
        <v>34151</v>
      </c>
      <c r="B8">
        <v>1993</v>
      </c>
      <c r="C8">
        <v>7</v>
      </c>
      <c r="D8">
        <v>175822</v>
      </c>
      <c r="E8">
        <v>1.6206406269867875</v>
      </c>
      <c r="F8">
        <v>7.9622977495317917</v>
      </c>
      <c r="G8">
        <v>10290</v>
      </c>
      <c r="H8">
        <v>2.1745606196008342</v>
      </c>
      <c r="I8">
        <v>5.9841384282624368</v>
      </c>
      <c r="J8">
        <v>30905</v>
      </c>
      <c r="K8">
        <v>1.544274683752259</v>
      </c>
      <c r="L8">
        <v>1.5709731488480625</v>
      </c>
      <c r="M8">
        <v>4490</v>
      </c>
      <c r="N8">
        <v>1.1033551002026571</v>
      </c>
      <c r="O8">
        <v>12.446781868269472</v>
      </c>
    </row>
    <row r="9" spans="1:15" x14ac:dyDescent="0.35">
      <c r="A9" s="2">
        <v>34182</v>
      </c>
      <c r="B9">
        <v>1993</v>
      </c>
      <c r="C9">
        <v>8</v>
      </c>
      <c r="D9">
        <v>175233</v>
      </c>
      <c r="E9">
        <v>-0.33499789559895804</v>
      </c>
      <c r="F9">
        <v>7.8941211240548732</v>
      </c>
      <c r="G9">
        <v>10094</v>
      </c>
      <c r="H9">
        <v>-1.9047619047619047</v>
      </c>
      <c r="I9">
        <v>2.1039854339469959</v>
      </c>
      <c r="J9">
        <v>30371</v>
      </c>
      <c r="K9">
        <v>-1.7278757482607991</v>
      </c>
      <c r="L9">
        <v>5.9302210654630511E-2</v>
      </c>
      <c r="M9">
        <v>4488</v>
      </c>
      <c r="N9">
        <v>-4.4543429844097995E-2</v>
      </c>
      <c r="O9">
        <v>14.431412544620091</v>
      </c>
    </row>
    <row r="10" spans="1:15" x14ac:dyDescent="0.35">
      <c r="A10" s="2">
        <v>34213</v>
      </c>
      <c r="B10">
        <v>1993</v>
      </c>
      <c r="C10">
        <v>9</v>
      </c>
      <c r="D10">
        <v>176608</v>
      </c>
      <c r="E10">
        <v>0.78466955425062634</v>
      </c>
      <c r="F10">
        <v>7.4512810216535552</v>
      </c>
      <c r="G10">
        <v>10263</v>
      </c>
      <c r="H10">
        <v>1.6742619377848227</v>
      </c>
      <c r="I10">
        <v>4.3730295942235333</v>
      </c>
      <c r="J10">
        <v>30595</v>
      </c>
      <c r="K10">
        <v>0.73754568502848117</v>
      </c>
      <c r="L10">
        <v>1.3347906730259671</v>
      </c>
      <c r="M10">
        <v>4579</v>
      </c>
      <c r="N10">
        <v>2.0276292335115866</v>
      </c>
      <c r="O10">
        <v>15.865384615384615</v>
      </c>
    </row>
    <row r="11" spans="1:15" x14ac:dyDescent="0.35">
      <c r="A11" s="2">
        <v>34243</v>
      </c>
      <c r="B11">
        <v>1993</v>
      </c>
      <c r="C11">
        <v>10</v>
      </c>
      <c r="D11">
        <v>177588</v>
      </c>
      <c r="E11">
        <v>0.55490125022649028</v>
      </c>
      <c r="F11">
        <v>6.9401371768545674</v>
      </c>
      <c r="G11">
        <v>10162</v>
      </c>
      <c r="H11">
        <v>-0.98411770437493906</v>
      </c>
      <c r="I11">
        <v>2.6050080775444266</v>
      </c>
      <c r="J11">
        <v>30714</v>
      </c>
      <c r="K11">
        <v>0.38895244320967476</v>
      </c>
      <c r="L11">
        <v>-3.2547845332638978E-2</v>
      </c>
      <c r="M11">
        <v>4546</v>
      </c>
      <c r="N11">
        <v>-0.72068137147848876</v>
      </c>
      <c r="O11">
        <v>12.775986107665592</v>
      </c>
    </row>
    <row r="12" spans="1:15" x14ac:dyDescent="0.35">
      <c r="A12" s="2">
        <v>34274</v>
      </c>
      <c r="B12">
        <v>1993</v>
      </c>
      <c r="C12">
        <v>11</v>
      </c>
      <c r="D12">
        <v>179758</v>
      </c>
      <c r="E12">
        <v>1.2219294096447959</v>
      </c>
      <c r="F12">
        <v>8.2071223905034785</v>
      </c>
      <c r="G12">
        <v>10174</v>
      </c>
      <c r="H12">
        <v>0.11808699074985239</v>
      </c>
      <c r="I12">
        <v>3.5627035830618894</v>
      </c>
      <c r="J12">
        <v>30752</v>
      </c>
      <c r="K12">
        <v>0.12372208113563847</v>
      </c>
      <c r="L12">
        <v>1.3345635482914291</v>
      </c>
      <c r="M12">
        <v>4598</v>
      </c>
      <c r="N12">
        <v>1.1438627364716234</v>
      </c>
      <c r="O12">
        <v>14.49203187250996</v>
      </c>
    </row>
    <row r="13" spans="1:15" x14ac:dyDescent="0.35">
      <c r="A13" s="2">
        <v>34304</v>
      </c>
      <c r="B13">
        <v>1993</v>
      </c>
      <c r="C13">
        <v>12</v>
      </c>
      <c r="D13">
        <v>181077</v>
      </c>
      <c r="E13">
        <v>0.73376428309171216</v>
      </c>
      <c r="F13">
        <v>7.9825393133799665</v>
      </c>
      <c r="G13">
        <v>10208</v>
      </c>
      <c r="H13">
        <v>0.33418517790446234</v>
      </c>
      <c r="I13">
        <v>2.1719547592833552</v>
      </c>
      <c r="J13">
        <v>30838</v>
      </c>
      <c r="K13">
        <v>0.2796566077003122</v>
      </c>
      <c r="L13">
        <v>1.7554279680591303</v>
      </c>
      <c r="M13">
        <v>4638</v>
      </c>
      <c r="N13">
        <v>0.86994345367551107</v>
      </c>
      <c r="O13">
        <v>12.79182879377432</v>
      </c>
    </row>
    <row r="14" spans="1:15" x14ac:dyDescent="0.35">
      <c r="A14" s="2">
        <v>34335</v>
      </c>
      <c r="B14">
        <v>1994</v>
      </c>
      <c r="C14">
        <v>1</v>
      </c>
      <c r="D14">
        <v>179615</v>
      </c>
      <c r="E14">
        <v>-0.80739133075984248</v>
      </c>
      <c r="F14">
        <v>5.9675516224188794</v>
      </c>
      <c r="G14">
        <v>10165</v>
      </c>
      <c r="H14">
        <v>-0.42123824451410657</v>
      </c>
      <c r="I14">
        <v>-1.0994356878770188</v>
      </c>
      <c r="J14">
        <v>30766</v>
      </c>
      <c r="K14">
        <v>-0.23347817627602307</v>
      </c>
      <c r="L14">
        <v>1.4944083396562531</v>
      </c>
      <c r="M14">
        <v>4713</v>
      </c>
      <c r="N14">
        <v>1.6170763260025873</v>
      </c>
      <c r="O14">
        <v>10.091100210231254</v>
      </c>
    </row>
    <row r="15" spans="1:15" x14ac:dyDescent="0.35">
      <c r="A15" s="2">
        <v>34366</v>
      </c>
      <c r="B15">
        <v>1994</v>
      </c>
      <c r="C15">
        <v>2</v>
      </c>
      <c r="D15">
        <v>183101</v>
      </c>
      <c r="E15">
        <v>1.9408178604236841</v>
      </c>
      <c r="F15">
        <v>8.4464581852641558</v>
      </c>
      <c r="G15">
        <v>10314</v>
      </c>
      <c r="H15">
        <v>1.4658140678799803</v>
      </c>
      <c r="I15">
        <v>4.297704520173931</v>
      </c>
      <c r="J15">
        <v>31016</v>
      </c>
      <c r="K15">
        <v>0.81258532145875317</v>
      </c>
      <c r="L15">
        <v>1.5286916102000065</v>
      </c>
      <c r="M15">
        <v>4803</v>
      </c>
      <c r="N15">
        <v>1.9096117122851686</v>
      </c>
      <c r="O15">
        <v>14.139733840304183</v>
      </c>
    </row>
    <row r="16" spans="1:15" x14ac:dyDescent="0.35">
      <c r="A16" s="2">
        <v>34394</v>
      </c>
      <c r="B16">
        <v>1994</v>
      </c>
      <c r="C16">
        <v>3</v>
      </c>
      <c r="D16">
        <v>186721</v>
      </c>
      <c r="E16">
        <v>1.9770509172533193</v>
      </c>
      <c r="F16">
        <v>11.354230030653261</v>
      </c>
      <c r="G16">
        <v>10502</v>
      </c>
      <c r="H16">
        <v>1.8227651735505139</v>
      </c>
      <c r="I16">
        <v>9.3844391209249043</v>
      </c>
      <c r="J16">
        <v>31143</v>
      </c>
      <c r="K16">
        <v>0.4094660820221821</v>
      </c>
      <c r="L16">
        <v>2.5047725627015995</v>
      </c>
      <c r="M16">
        <v>4901</v>
      </c>
      <c r="N16">
        <v>2.0403914220278994</v>
      </c>
      <c r="O16">
        <v>14.912075029308323</v>
      </c>
    </row>
    <row r="17" spans="1:15" x14ac:dyDescent="0.35">
      <c r="A17" s="2">
        <v>34425</v>
      </c>
      <c r="B17">
        <v>1994</v>
      </c>
      <c r="C17">
        <v>4</v>
      </c>
      <c r="D17">
        <v>186423</v>
      </c>
      <c r="E17">
        <v>-0.15959640318978582</v>
      </c>
      <c r="F17">
        <v>8.3212281089121571</v>
      </c>
      <c r="G17">
        <v>10215</v>
      </c>
      <c r="H17">
        <v>-2.7328127975623691</v>
      </c>
      <c r="I17">
        <v>1.9766397124887691</v>
      </c>
      <c r="J17">
        <v>31293</v>
      </c>
      <c r="K17">
        <v>0.48164916674694153</v>
      </c>
      <c r="L17">
        <v>2.4555544641980158</v>
      </c>
      <c r="M17">
        <v>4976</v>
      </c>
      <c r="N17">
        <v>1.5302999387880025</v>
      </c>
      <c r="O17">
        <v>15.131883387320684</v>
      </c>
    </row>
    <row r="18" spans="1:15" x14ac:dyDescent="0.35">
      <c r="A18" s="2">
        <v>34455</v>
      </c>
      <c r="B18">
        <v>1994</v>
      </c>
      <c r="C18">
        <v>5</v>
      </c>
      <c r="D18">
        <v>185616</v>
      </c>
      <c r="E18">
        <v>-0.43288650005632351</v>
      </c>
      <c r="F18">
        <v>7.3172987974098058</v>
      </c>
      <c r="G18">
        <v>10111</v>
      </c>
      <c r="H18">
        <v>-1.0181106216348508</v>
      </c>
      <c r="I18">
        <v>0.21805927247497275</v>
      </c>
      <c r="J18">
        <v>31125</v>
      </c>
      <c r="K18">
        <v>-0.53686127888026081</v>
      </c>
      <c r="L18">
        <v>1.8988377803241119</v>
      </c>
      <c r="M18">
        <v>5020</v>
      </c>
      <c r="N18">
        <v>0.88424437299035374</v>
      </c>
      <c r="O18">
        <v>15.164028446891489</v>
      </c>
    </row>
    <row r="19" spans="1:15" x14ac:dyDescent="0.35">
      <c r="A19" s="2">
        <v>34486</v>
      </c>
      <c r="B19">
        <v>1994</v>
      </c>
      <c r="C19">
        <v>6</v>
      </c>
      <c r="D19">
        <v>187800</v>
      </c>
      <c r="E19">
        <v>1.1766227049392293</v>
      </c>
      <c r="F19">
        <v>8.5436197389866955</v>
      </c>
      <c r="G19">
        <v>10324</v>
      </c>
      <c r="H19">
        <v>2.1066165562258927</v>
      </c>
      <c r="I19">
        <v>2.512163638169</v>
      </c>
      <c r="J19">
        <v>31509</v>
      </c>
      <c r="K19">
        <v>1.233734939759036</v>
      </c>
      <c r="L19">
        <v>3.5288319369147363</v>
      </c>
      <c r="M19">
        <v>5147</v>
      </c>
      <c r="N19">
        <v>2.5298804780876494</v>
      </c>
      <c r="O19">
        <v>15.897320423328079</v>
      </c>
    </row>
    <row r="20" spans="1:15" x14ac:dyDescent="0.35">
      <c r="A20" s="2">
        <v>34516</v>
      </c>
      <c r="B20">
        <v>1994</v>
      </c>
      <c r="C20">
        <v>7</v>
      </c>
      <c r="D20">
        <v>188062</v>
      </c>
      <c r="E20">
        <v>0.13951011714589989</v>
      </c>
      <c r="F20">
        <v>6.9615861496286016</v>
      </c>
      <c r="G20">
        <v>10377</v>
      </c>
      <c r="H20">
        <v>0.51336691204959317</v>
      </c>
      <c r="I20">
        <v>0.84548104956268222</v>
      </c>
      <c r="J20">
        <v>31329</v>
      </c>
      <c r="K20">
        <v>-0.57126535275635537</v>
      </c>
      <c r="L20">
        <v>1.3719462870085746</v>
      </c>
      <c r="M20">
        <v>5206</v>
      </c>
      <c r="N20">
        <v>1.1462988148435982</v>
      </c>
      <c r="O20">
        <v>15.946547884187082</v>
      </c>
    </row>
    <row r="21" spans="1:15" x14ac:dyDescent="0.35">
      <c r="A21" s="2">
        <v>34547</v>
      </c>
      <c r="B21">
        <v>1994</v>
      </c>
      <c r="C21">
        <v>8</v>
      </c>
      <c r="D21">
        <v>190771</v>
      </c>
      <c r="E21">
        <v>1.4404823941040721</v>
      </c>
      <c r="F21">
        <v>8.8670512974154416</v>
      </c>
      <c r="G21">
        <v>10545</v>
      </c>
      <c r="H21">
        <v>1.6189650187915583</v>
      </c>
      <c r="I21">
        <v>4.46800079255003</v>
      </c>
      <c r="J21">
        <v>31545</v>
      </c>
      <c r="K21">
        <v>0.68945705257110024</v>
      </c>
      <c r="L21">
        <v>3.8655296170689146</v>
      </c>
      <c r="M21">
        <v>5270</v>
      </c>
      <c r="N21">
        <v>1.2293507491356128</v>
      </c>
      <c r="O21">
        <v>17.424242424242426</v>
      </c>
    </row>
    <row r="22" spans="1:15" x14ac:dyDescent="0.35">
      <c r="A22" s="2">
        <v>34578</v>
      </c>
      <c r="B22">
        <v>1994</v>
      </c>
      <c r="C22">
        <v>9</v>
      </c>
      <c r="D22">
        <v>192585</v>
      </c>
      <c r="E22">
        <v>0.95087827814500103</v>
      </c>
      <c r="F22">
        <v>9.0465890559884041</v>
      </c>
      <c r="G22">
        <v>10403</v>
      </c>
      <c r="H22">
        <v>-1.3466097676623991</v>
      </c>
      <c r="I22">
        <v>1.3641235506187275</v>
      </c>
      <c r="J22">
        <v>31850</v>
      </c>
      <c r="K22">
        <v>0.96687272150895542</v>
      </c>
      <c r="L22">
        <v>4.1019774472953099</v>
      </c>
      <c r="M22">
        <v>5343</v>
      </c>
      <c r="N22">
        <v>1.3851992409867173</v>
      </c>
      <c r="O22">
        <v>16.684865691198951</v>
      </c>
    </row>
    <row r="23" spans="1:15" x14ac:dyDescent="0.35">
      <c r="A23" s="2">
        <v>34608</v>
      </c>
      <c r="B23">
        <v>1994</v>
      </c>
      <c r="C23">
        <v>10</v>
      </c>
      <c r="D23">
        <v>193914</v>
      </c>
      <c r="E23">
        <v>0.69008489757769298</v>
      </c>
      <c r="F23">
        <v>9.193188728968174</v>
      </c>
      <c r="G23">
        <v>10701</v>
      </c>
      <c r="H23">
        <v>2.8645583004902431</v>
      </c>
      <c r="I23">
        <v>5.3040740011808696</v>
      </c>
      <c r="J23">
        <v>31606</v>
      </c>
      <c r="K23">
        <v>-0.76609105180533754</v>
      </c>
      <c r="L23">
        <v>2.9042130624470923</v>
      </c>
      <c r="M23">
        <v>5505</v>
      </c>
      <c r="N23">
        <v>3.0320044918585065</v>
      </c>
      <c r="O23">
        <v>21.095468543774746</v>
      </c>
    </row>
    <row r="24" spans="1:15" x14ac:dyDescent="0.35">
      <c r="A24" s="2">
        <v>34639</v>
      </c>
      <c r="B24">
        <v>1994</v>
      </c>
      <c r="C24">
        <v>11</v>
      </c>
      <c r="D24">
        <v>194425</v>
      </c>
      <c r="E24">
        <v>0.26351887950328495</v>
      </c>
      <c r="F24">
        <v>8.1593030630069308</v>
      </c>
      <c r="G24">
        <v>10641</v>
      </c>
      <c r="H24">
        <v>-0.56069526212503507</v>
      </c>
      <c r="I24">
        <v>4.5901317082759974</v>
      </c>
      <c r="J24">
        <v>31624</v>
      </c>
      <c r="K24">
        <v>5.6951211795228752E-2</v>
      </c>
      <c r="L24">
        <v>2.8355879292403747</v>
      </c>
      <c r="M24">
        <v>5601</v>
      </c>
      <c r="N24">
        <v>1.7438692098092643</v>
      </c>
      <c r="O24">
        <v>21.813832100913441</v>
      </c>
    </row>
    <row r="25" spans="1:15" x14ac:dyDescent="0.35">
      <c r="A25" s="2">
        <v>34669</v>
      </c>
      <c r="B25">
        <v>1994</v>
      </c>
      <c r="C25">
        <v>12</v>
      </c>
      <c r="D25">
        <v>194939</v>
      </c>
      <c r="E25">
        <v>0.26436929407226439</v>
      </c>
      <c r="F25">
        <v>7.6553068584083013</v>
      </c>
      <c r="G25">
        <v>10662</v>
      </c>
      <c r="H25">
        <v>0.19734987313222441</v>
      </c>
      <c r="I25">
        <v>4.4474921630094046</v>
      </c>
      <c r="J25">
        <v>31789</v>
      </c>
      <c r="K25">
        <v>0.52175562863647862</v>
      </c>
      <c r="L25">
        <v>3.0838575783124718</v>
      </c>
      <c r="M25">
        <v>5697</v>
      </c>
      <c r="N25">
        <v>1.7139796464916979</v>
      </c>
      <c r="O25">
        <v>22.833117723156533</v>
      </c>
    </row>
    <row r="26" spans="1:15" x14ac:dyDescent="0.35">
      <c r="A26" s="2">
        <v>34700</v>
      </c>
      <c r="B26">
        <v>1995</v>
      </c>
      <c r="C26">
        <v>1</v>
      </c>
      <c r="D26">
        <v>195908</v>
      </c>
      <c r="E26">
        <v>0.49707857329728788</v>
      </c>
      <c r="F26">
        <v>9.0710686746652556</v>
      </c>
      <c r="G26">
        <v>10601</v>
      </c>
      <c r="H26">
        <v>-0.5721253048208591</v>
      </c>
      <c r="I26">
        <v>4.2892277422528284</v>
      </c>
      <c r="J26">
        <v>31844</v>
      </c>
      <c r="K26">
        <v>0.17301582308345653</v>
      </c>
      <c r="L26">
        <v>3.5038679061301439</v>
      </c>
      <c r="M26">
        <v>5714</v>
      </c>
      <c r="N26">
        <v>0.29840266807091453</v>
      </c>
      <c r="O26">
        <v>21.23912582219393</v>
      </c>
    </row>
    <row r="27" spans="1:15" x14ac:dyDescent="0.35">
      <c r="A27" s="2">
        <v>34731</v>
      </c>
      <c r="B27">
        <v>1995</v>
      </c>
      <c r="C27">
        <v>2</v>
      </c>
      <c r="D27">
        <v>193068</v>
      </c>
      <c r="E27">
        <v>-1.4496600445106886</v>
      </c>
      <c r="F27">
        <v>5.4434437823933237</v>
      </c>
      <c r="G27">
        <v>10320</v>
      </c>
      <c r="H27">
        <v>-2.6506933308178473</v>
      </c>
      <c r="I27">
        <v>5.8173356602675974E-2</v>
      </c>
      <c r="J27">
        <v>31725</v>
      </c>
      <c r="K27">
        <v>-0.3736967717623414</v>
      </c>
      <c r="L27">
        <v>2.2859169460923394</v>
      </c>
      <c r="M27">
        <v>5680</v>
      </c>
      <c r="N27">
        <v>-0.59502975148757442</v>
      </c>
      <c r="O27">
        <v>18.259421195086404</v>
      </c>
    </row>
    <row r="28" spans="1:15" x14ac:dyDescent="0.35">
      <c r="A28" s="2">
        <v>34759</v>
      </c>
      <c r="B28">
        <v>1995</v>
      </c>
      <c r="C28">
        <v>3</v>
      </c>
      <c r="D28">
        <v>195179</v>
      </c>
      <c r="E28">
        <v>1.0933971450473408</v>
      </c>
      <c r="F28">
        <v>4.5297529469100954</v>
      </c>
      <c r="G28">
        <v>10558</v>
      </c>
      <c r="H28">
        <v>2.306201550387597</v>
      </c>
      <c r="I28">
        <v>0.53323176537802319</v>
      </c>
      <c r="J28">
        <v>31850</v>
      </c>
      <c r="K28">
        <v>0.39401103230890466</v>
      </c>
      <c r="L28">
        <v>2.2701730726005844</v>
      </c>
      <c r="M28">
        <v>5679</v>
      </c>
      <c r="N28">
        <v>-1.7605633802816902E-2</v>
      </c>
      <c r="O28">
        <v>15.874311365027545</v>
      </c>
    </row>
    <row r="29" spans="1:15" x14ac:dyDescent="0.35">
      <c r="A29" s="2">
        <v>34790</v>
      </c>
      <c r="B29">
        <v>1995</v>
      </c>
      <c r="C29">
        <v>4</v>
      </c>
      <c r="D29">
        <v>195310</v>
      </c>
      <c r="E29">
        <v>6.7117876410884361E-2</v>
      </c>
      <c r="F29">
        <v>4.7671156456016694</v>
      </c>
      <c r="G29">
        <v>10476</v>
      </c>
      <c r="H29">
        <v>-0.77666224663762073</v>
      </c>
      <c r="I29">
        <v>2.5550660792951541</v>
      </c>
      <c r="J29">
        <v>31642</v>
      </c>
      <c r="K29">
        <v>-0.65306122448979587</v>
      </c>
      <c r="L29">
        <v>1.1152653948167321</v>
      </c>
      <c r="M29">
        <v>5664</v>
      </c>
      <c r="N29">
        <v>-0.26413100898045433</v>
      </c>
      <c r="O29">
        <v>13.82636655948553</v>
      </c>
    </row>
    <row r="30" spans="1:15" x14ac:dyDescent="0.35">
      <c r="A30" s="2">
        <v>34820</v>
      </c>
      <c r="B30">
        <v>1995</v>
      </c>
      <c r="C30">
        <v>5</v>
      </c>
      <c r="D30">
        <v>198060</v>
      </c>
      <c r="E30">
        <v>1.4080180226306898</v>
      </c>
      <c r="F30">
        <v>6.7041634341867082</v>
      </c>
      <c r="G30">
        <v>10646</v>
      </c>
      <c r="H30">
        <v>1.6227567773959526</v>
      </c>
      <c r="I30">
        <v>5.2912669369993077</v>
      </c>
      <c r="J30">
        <v>31873</v>
      </c>
      <c r="K30">
        <v>0.73004234877694207</v>
      </c>
      <c r="L30">
        <v>2.4032128514056224</v>
      </c>
      <c r="M30">
        <v>5800</v>
      </c>
      <c r="N30">
        <v>2.4011299435028248</v>
      </c>
      <c r="O30">
        <v>15.53784860557769</v>
      </c>
    </row>
    <row r="31" spans="1:15" x14ac:dyDescent="0.35">
      <c r="A31" s="2">
        <v>34851</v>
      </c>
      <c r="B31">
        <v>1995</v>
      </c>
      <c r="C31">
        <v>6</v>
      </c>
      <c r="D31">
        <v>200383</v>
      </c>
      <c r="E31">
        <v>1.1728769059880844</v>
      </c>
      <c r="F31">
        <v>6.7002129925452607</v>
      </c>
      <c r="G31">
        <v>10654</v>
      </c>
      <c r="H31">
        <v>7.5145594589517195E-2</v>
      </c>
      <c r="I31">
        <v>3.1964354901201086</v>
      </c>
      <c r="J31">
        <v>32052</v>
      </c>
      <c r="K31">
        <v>0.56160386534057039</v>
      </c>
      <c r="L31">
        <v>1.723317147481672</v>
      </c>
      <c r="M31">
        <v>5826</v>
      </c>
      <c r="N31">
        <v>0.44827586206896552</v>
      </c>
      <c r="O31">
        <v>13.192150767437342</v>
      </c>
    </row>
    <row r="32" spans="1:15" x14ac:dyDescent="0.35">
      <c r="A32" s="2">
        <v>34881</v>
      </c>
      <c r="B32">
        <v>1995</v>
      </c>
      <c r="C32">
        <v>7</v>
      </c>
      <c r="D32">
        <v>199110</v>
      </c>
      <c r="E32">
        <v>-0.63528343222728478</v>
      </c>
      <c r="F32">
        <v>5.8746583573502358</v>
      </c>
      <c r="G32">
        <v>10527</v>
      </c>
      <c r="H32">
        <v>-1.1920405481509293</v>
      </c>
      <c r="I32">
        <v>1.4455044810638913</v>
      </c>
      <c r="J32">
        <v>31828</v>
      </c>
      <c r="K32">
        <v>-0.69886434543866216</v>
      </c>
      <c r="L32">
        <v>1.5927734686711992</v>
      </c>
      <c r="M32">
        <v>5816</v>
      </c>
      <c r="N32">
        <v>-0.17164435290078955</v>
      </c>
      <c r="O32">
        <v>11.717249327698809</v>
      </c>
    </row>
    <row r="33" spans="1:15" x14ac:dyDescent="0.35">
      <c r="A33" s="2">
        <v>34912</v>
      </c>
      <c r="B33">
        <v>1995</v>
      </c>
      <c r="C33">
        <v>8</v>
      </c>
      <c r="D33">
        <v>201078</v>
      </c>
      <c r="E33">
        <v>0.98839837275877651</v>
      </c>
      <c r="F33">
        <v>5.4028127964942261</v>
      </c>
      <c r="G33">
        <v>10483</v>
      </c>
      <c r="H33">
        <v>-0.41797283176593519</v>
      </c>
      <c r="I33">
        <v>-0.58795637743006168</v>
      </c>
      <c r="J33">
        <v>31930</v>
      </c>
      <c r="K33">
        <v>0.32047253990197311</v>
      </c>
      <c r="L33">
        <v>1.2204786812490094</v>
      </c>
      <c r="M33">
        <v>6004</v>
      </c>
      <c r="N33">
        <v>3.232462173314993</v>
      </c>
      <c r="O33">
        <v>13.927893738140417</v>
      </c>
    </row>
    <row r="34" spans="1:15" x14ac:dyDescent="0.35">
      <c r="A34" s="2">
        <v>34943</v>
      </c>
      <c r="B34">
        <v>1995</v>
      </c>
      <c r="C34">
        <v>9</v>
      </c>
      <c r="D34">
        <v>201337</v>
      </c>
      <c r="E34">
        <v>0.12880573707715415</v>
      </c>
      <c r="F34">
        <v>4.5444868499623539</v>
      </c>
      <c r="G34">
        <v>10902</v>
      </c>
      <c r="H34">
        <v>3.996947438710293</v>
      </c>
      <c r="I34">
        <v>4.7966932615591658</v>
      </c>
      <c r="J34">
        <v>32018</v>
      </c>
      <c r="K34">
        <v>0.27560288130284999</v>
      </c>
      <c r="L34">
        <v>0.52747252747252749</v>
      </c>
      <c r="M34">
        <v>6011</v>
      </c>
      <c r="N34">
        <v>0.11658894070619587</v>
      </c>
      <c r="O34">
        <v>12.50233950963878</v>
      </c>
    </row>
    <row r="35" spans="1:15" x14ac:dyDescent="0.35">
      <c r="A35" s="2">
        <v>34973</v>
      </c>
      <c r="B35">
        <v>1995</v>
      </c>
      <c r="C35">
        <v>10</v>
      </c>
      <c r="D35">
        <v>200597</v>
      </c>
      <c r="E35">
        <v>-0.36754297521071638</v>
      </c>
      <c r="F35">
        <v>3.4463731344822963</v>
      </c>
      <c r="G35">
        <v>10541</v>
      </c>
      <c r="H35">
        <v>-3.3113190240322878</v>
      </c>
      <c r="I35">
        <v>-1.49518736566676</v>
      </c>
      <c r="J35">
        <v>31830</v>
      </c>
      <c r="K35">
        <v>-0.58716971703416831</v>
      </c>
      <c r="L35">
        <v>0.70872619122951341</v>
      </c>
      <c r="M35">
        <v>6063</v>
      </c>
      <c r="N35">
        <v>0.86508068541008154</v>
      </c>
      <c r="O35">
        <v>10.136239782016348</v>
      </c>
    </row>
    <row r="36" spans="1:15" x14ac:dyDescent="0.35">
      <c r="A36" s="2">
        <v>35004</v>
      </c>
      <c r="B36">
        <v>1995</v>
      </c>
      <c r="C36">
        <v>11</v>
      </c>
      <c r="D36">
        <v>203545</v>
      </c>
      <c r="E36">
        <v>1.4696132045843158</v>
      </c>
      <c r="F36">
        <v>4.6907547897646911</v>
      </c>
      <c r="G36">
        <v>10980</v>
      </c>
      <c r="H36">
        <v>4.1646902570913573</v>
      </c>
      <c r="I36">
        <v>3.1857908091344798</v>
      </c>
      <c r="J36">
        <v>32087</v>
      </c>
      <c r="K36">
        <v>0.80741438894125039</v>
      </c>
      <c r="L36">
        <v>1.4640779155072097</v>
      </c>
      <c r="M36">
        <v>6139</v>
      </c>
      <c r="N36">
        <v>1.2535048655780967</v>
      </c>
      <c r="O36">
        <v>9.60542760221389</v>
      </c>
    </row>
    <row r="37" spans="1:15" x14ac:dyDescent="0.35">
      <c r="A37" s="2">
        <v>35034</v>
      </c>
      <c r="B37">
        <v>1995</v>
      </c>
      <c r="C37">
        <v>12</v>
      </c>
      <c r="D37">
        <v>204032</v>
      </c>
      <c r="E37">
        <v>0.23925913188729764</v>
      </c>
      <c r="F37">
        <v>4.6645360856473053</v>
      </c>
      <c r="G37">
        <v>10839</v>
      </c>
      <c r="H37">
        <v>-1.284153005464481</v>
      </c>
      <c r="I37">
        <v>1.6601012943162634</v>
      </c>
      <c r="J37">
        <v>32236</v>
      </c>
      <c r="K37">
        <v>0.46436251441393711</v>
      </c>
      <c r="L37">
        <v>1.4061467803328196</v>
      </c>
      <c r="M37">
        <v>6159</v>
      </c>
      <c r="N37">
        <v>0.32578595862518328</v>
      </c>
      <c r="O37">
        <v>8.109531332280147</v>
      </c>
    </row>
    <row r="38" spans="1:15" x14ac:dyDescent="0.35">
      <c r="A38" s="2">
        <v>35065</v>
      </c>
      <c r="B38">
        <v>1996</v>
      </c>
      <c r="C38">
        <v>1</v>
      </c>
      <c r="D38">
        <v>203793</v>
      </c>
      <c r="E38">
        <v>-0.11713848808030113</v>
      </c>
      <c r="F38">
        <v>4.0248483982277392</v>
      </c>
      <c r="G38">
        <v>10790</v>
      </c>
      <c r="H38">
        <v>-0.45207122428268293</v>
      </c>
      <c r="I38">
        <v>1.782850674464673</v>
      </c>
      <c r="J38">
        <v>32352</v>
      </c>
      <c r="K38">
        <v>0.35984613475617322</v>
      </c>
      <c r="L38">
        <v>1.595276975254365</v>
      </c>
      <c r="M38">
        <v>6064</v>
      </c>
      <c r="N38">
        <v>-1.5424581912648156</v>
      </c>
      <c r="O38">
        <v>6.1253062653132657</v>
      </c>
    </row>
    <row r="39" spans="1:15" x14ac:dyDescent="0.35">
      <c r="A39" s="2">
        <v>35096</v>
      </c>
      <c r="B39">
        <v>1996</v>
      </c>
      <c r="C39">
        <v>2</v>
      </c>
      <c r="D39">
        <v>206875</v>
      </c>
      <c r="E39">
        <v>1.512318872581492</v>
      </c>
      <c r="F39">
        <v>7.1513663579671407</v>
      </c>
      <c r="G39">
        <v>11045</v>
      </c>
      <c r="H39">
        <v>2.3632993512511584</v>
      </c>
      <c r="I39">
        <v>7.025193798449612</v>
      </c>
      <c r="J39">
        <v>32338</v>
      </c>
      <c r="K39">
        <v>-4.3273986152324431E-2</v>
      </c>
      <c r="L39">
        <v>1.9322301024428683</v>
      </c>
      <c r="M39">
        <v>6115</v>
      </c>
      <c r="N39">
        <v>0.84102902374670185</v>
      </c>
      <c r="O39">
        <v>7.658450704225352</v>
      </c>
    </row>
    <row r="40" spans="1:15" x14ac:dyDescent="0.35">
      <c r="A40" s="2">
        <v>35125</v>
      </c>
      <c r="B40">
        <v>1996</v>
      </c>
      <c r="C40">
        <v>3</v>
      </c>
      <c r="D40">
        <v>207650</v>
      </c>
      <c r="E40">
        <v>0.37462235649546827</v>
      </c>
      <c r="F40">
        <v>6.3895193642758699</v>
      </c>
      <c r="G40">
        <v>11035</v>
      </c>
      <c r="H40">
        <v>-9.0538705296514255E-2</v>
      </c>
      <c r="I40">
        <v>4.5179011176359163</v>
      </c>
      <c r="J40">
        <v>32389</v>
      </c>
      <c r="K40">
        <v>0.15770919661079844</v>
      </c>
      <c r="L40">
        <v>1.6923076923076923</v>
      </c>
      <c r="M40">
        <v>6241</v>
      </c>
      <c r="N40">
        <v>2.0605069501226492</v>
      </c>
      <c r="O40">
        <v>9.8961084698010211</v>
      </c>
    </row>
    <row r="41" spans="1:15" x14ac:dyDescent="0.35">
      <c r="A41" s="2">
        <v>35156</v>
      </c>
      <c r="B41">
        <v>1996</v>
      </c>
      <c r="C41">
        <v>4</v>
      </c>
      <c r="D41">
        <v>209294</v>
      </c>
      <c r="E41">
        <v>0.79171683120635683</v>
      </c>
      <c r="F41">
        <v>7.1598996467154779</v>
      </c>
      <c r="G41">
        <v>11056</v>
      </c>
      <c r="H41">
        <v>0.19030357951971003</v>
      </c>
      <c r="I41">
        <v>5.5364642993508975</v>
      </c>
      <c r="J41">
        <v>32542</v>
      </c>
      <c r="K41">
        <v>0.47238259903053503</v>
      </c>
      <c r="L41">
        <v>2.8443208393906834</v>
      </c>
      <c r="M41">
        <v>6240</v>
      </c>
      <c r="N41">
        <v>-1.6023073225444641E-2</v>
      </c>
      <c r="O41">
        <v>10.169491525423728</v>
      </c>
    </row>
    <row r="42" spans="1:15" x14ac:dyDescent="0.35">
      <c r="A42" s="2">
        <v>35186</v>
      </c>
      <c r="B42">
        <v>1996</v>
      </c>
      <c r="C42">
        <v>5</v>
      </c>
      <c r="D42">
        <v>211157</v>
      </c>
      <c r="E42">
        <v>0.89013540760843601</v>
      </c>
      <c r="F42">
        <v>6.6126426335453905</v>
      </c>
      <c r="G42">
        <v>11213</v>
      </c>
      <c r="H42">
        <v>1.4200434153400869</v>
      </c>
      <c r="I42">
        <v>5.3259440165320306</v>
      </c>
      <c r="J42">
        <v>32567</v>
      </c>
      <c r="K42">
        <v>7.6823796939339925E-2</v>
      </c>
      <c r="L42">
        <v>2.17739152260534</v>
      </c>
      <c r="M42">
        <v>6286</v>
      </c>
      <c r="N42">
        <v>0.73717948717948723</v>
      </c>
      <c r="O42">
        <v>8.3793103448275854</v>
      </c>
    </row>
    <row r="43" spans="1:15" x14ac:dyDescent="0.35">
      <c r="A43" s="2">
        <v>35217</v>
      </c>
      <c r="B43">
        <v>1996</v>
      </c>
      <c r="C43">
        <v>6</v>
      </c>
      <c r="D43">
        <v>209474</v>
      </c>
      <c r="E43">
        <v>-0.79703727558167614</v>
      </c>
      <c r="F43">
        <v>4.5368120050104048</v>
      </c>
      <c r="G43">
        <v>10980</v>
      </c>
      <c r="H43">
        <v>-2.0779452421296707</v>
      </c>
      <c r="I43">
        <v>3.0598836117889996</v>
      </c>
      <c r="J43">
        <v>32555</v>
      </c>
      <c r="K43">
        <v>-3.6847115177940863E-2</v>
      </c>
      <c r="L43">
        <v>1.5693248471234245</v>
      </c>
      <c r="M43">
        <v>6227</v>
      </c>
      <c r="N43">
        <v>-0.93859370028635059</v>
      </c>
      <c r="O43">
        <v>6.8829385513216614</v>
      </c>
    </row>
    <row r="44" spans="1:15" x14ac:dyDescent="0.35">
      <c r="A44" s="2">
        <v>35247</v>
      </c>
      <c r="B44">
        <v>1996</v>
      </c>
      <c r="C44">
        <v>7</v>
      </c>
      <c r="D44">
        <v>210827</v>
      </c>
      <c r="E44">
        <v>0.64590354888912227</v>
      </c>
      <c r="F44">
        <v>5.8846868565114763</v>
      </c>
      <c r="G44">
        <v>10990</v>
      </c>
      <c r="H44">
        <v>9.107468123861566E-2</v>
      </c>
      <c r="I44">
        <v>4.398214116082455</v>
      </c>
      <c r="J44">
        <v>32776</v>
      </c>
      <c r="K44">
        <v>0.6788511749347258</v>
      </c>
      <c r="L44">
        <v>2.9785094885006913</v>
      </c>
      <c r="M44">
        <v>6106</v>
      </c>
      <c r="N44">
        <v>-1.9431507949253253</v>
      </c>
      <c r="O44">
        <v>4.9862448418156813</v>
      </c>
    </row>
    <row r="45" spans="1:15" x14ac:dyDescent="0.35">
      <c r="A45" s="2">
        <v>35278</v>
      </c>
      <c r="B45">
        <v>1996</v>
      </c>
      <c r="C45">
        <v>8</v>
      </c>
      <c r="D45">
        <v>210846</v>
      </c>
      <c r="E45">
        <v>9.0121284275733182E-3</v>
      </c>
      <c r="F45">
        <v>4.8578163697669563</v>
      </c>
      <c r="G45">
        <v>11077</v>
      </c>
      <c r="H45">
        <v>0.79162875341219285</v>
      </c>
      <c r="I45">
        <v>5.6663168940188875</v>
      </c>
      <c r="J45">
        <v>33105</v>
      </c>
      <c r="K45">
        <v>1.0037832560410056</v>
      </c>
      <c r="L45">
        <v>3.6799248355778267</v>
      </c>
      <c r="M45">
        <v>6181</v>
      </c>
      <c r="N45">
        <v>1.2283000327546676</v>
      </c>
      <c r="O45">
        <v>2.9480346435709528</v>
      </c>
    </row>
    <row r="46" spans="1:15" x14ac:dyDescent="0.35">
      <c r="A46" s="2">
        <v>35309</v>
      </c>
      <c r="B46">
        <v>1996</v>
      </c>
      <c r="C46">
        <v>9</v>
      </c>
      <c r="D46">
        <v>213233</v>
      </c>
      <c r="E46">
        <v>1.1321058971951092</v>
      </c>
      <c r="F46">
        <v>5.9085016663603804</v>
      </c>
      <c r="G46">
        <v>11238</v>
      </c>
      <c r="H46">
        <v>1.4534621287352172</v>
      </c>
      <c r="I46">
        <v>3.0820033021463953</v>
      </c>
      <c r="J46">
        <v>32717</v>
      </c>
      <c r="K46">
        <v>-1.1720283945023411</v>
      </c>
      <c r="L46">
        <v>2.183146979823849</v>
      </c>
      <c r="M46">
        <v>6279</v>
      </c>
      <c r="N46">
        <v>1.5855039637599093</v>
      </c>
      <c r="O46">
        <v>4.4584927632673432</v>
      </c>
    </row>
    <row r="47" spans="1:15" x14ac:dyDescent="0.35">
      <c r="A47" s="2">
        <v>35339</v>
      </c>
      <c r="B47">
        <v>1996</v>
      </c>
      <c r="C47">
        <v>10</v>
      </c>
      <c r="D47">
        <v>215526</v>
      </c>
      <c r="E47">
        <v>1.0753495003118654</v>
      </c>
      <c r="F47">
        <v>7.442284779931903</v>
      </c>
      <c r="G47">
        <v>11206</v>
      </c>
      <c r="H47">
        <v>-0.28474817583199857</v>
      </c>
      <c r="I47">
        <v>6.3086993643866807</v>
      </c>
      <c r="J47">
        <v>33112</v>
      </c>
      <c r="K47">
        <v>1.2073234098480912</v>
      </c>
      <c r="L47">
        <v>4.0276468740182221</v>
      </c>
      <c r="M47">
        <v>6257</v>
      </c>
      <c r="N47">
        <v>-0.35037426341774169</v>
      </c>
      <c r="O47">
        <v>3.1997361042388257</v>
      </c>
    </row>
    <row r="48" spans="1:15" x14ac:dyDescent="0.35">
      <c r="A48" s="2">
        <v>35370</v>
      </c>
      <c r="B48">
        <v>1996</v>
      </c>
      <c r="C48">
        <v>11</v>
      </c>
      <c r="D48">
        <v>215167</v>
      </c>
      <c r="E48">
        <v>-0.16656923062646734</v>
      </c>
      <c r="F48">
        <v>5.7097939030681175</v>
      </c>
      <c r="G48">
        <v>11036</v>
      </c>
      <c r="H48">
        <v>-1.5170444404783152</v>
      </c>
      <c r="I48">
        <v>0.51001821493624777</v>
      </c>
      <c r="J48">
        <v>33283</v>
      </c>
      <c r="K48">
        <v>0.51642908915196906</v>
      </c>
      <c r="L48">
        <v>3.7273662230809985</v>
      </c>
      <c r="M48">
        <v>6189</v>
      </c>
      <c r="N48">
        <v>-1.0867828032603484</v>
      </c>
      <c r="O48">
        <v>0.81446489656295817</v>
      </c>
    </row>
    <row r="49" spans="1:15" x14ac:dyDescent="0.35">
      <c r="A49" s="2">
        <v>35400</v>
      </c>
      <c r="B49">
        <v>1996</v>
      </c>
      <c r="C49">
        <v>12</v>
      </c>
      <c r="D49">
        <v>215690</v>
      </c>
      <c r="E49">
        <v>0.243067013064271</v>
      </c>
      <c r="F49">
        <v>5.713809598494354</v>
      </c>
      <c r="G49">
        <v>11081</v>
      </c>
      <c r="H49">
        <v>0.40775643349039509</v>
      </c>
      <c r="I49">
        <v>2.2326782913552909</v>
      </c>
      <c r="J49">
        <v>32884</v>
      </c>
      <c r="K49">
        <v>-1.1988102034071448</v>
      </c>
      <c r="L49">
        <v>2.0101749596724159</v>
      </c>
      <c r="M49">
        <v>6134</v>
      </c>
      <c r="N49">
        <v>-0.88867345290030697</v>
      </c>
      <c r="O49">
        <v>-0.40591005033284622</v>
      </c>
    </row>
    <row r="50" spans="1:15" x14ac:dyDescent="0.35">
      <c r="A50" s="2">
        <v>35431</v>
      </c>
      <c r="B50">
        <v>1997</v>
      </c>
      <c r="C50">
        <v>1</v>
      </c>
      <c r="D50">
        <v>218124</v>
      </c>
      <c r="E50">
        <v>1.1284714173118828</v>
      </c>
      <c r="F50">
        <v>7.0321355493073856</v>
      </c>
      <c r="G50">
        <v>11243</v>
      </c>
      <c r="H50">
        <v>1.461961916794513</v>
      </c>
      <c r="I50">
        <v>4.1983317886932348</v>
      </c>
      <c r="J50">
        <v>33435</v>
      </c>
      <c r="K50">
        <v>1.6755869115679358</v>
      </c>
      <c r="L50">
        <v>3.3475519287833828</v>
      </c>
      <c r="M50">
        <v>5974</v>
      </c>
      <c r="N50">
        <v>-2.6084121291164002</v>
      </c>
      <c r="O50">
        <v>-1.4841688654353562</v>
      </c>
    </row>
    <row r="51" spans="1:15" x14ac:dyDescent="0.35">
      <c r="A51" s="2">
        <v>35462</v>
      </c>
      <c r="B51">
        <v>1997</v>
      </c>
      <c r="C51">
        <v>2</v>
      </c>
      <c r="D51">
        <v>219587</v>
      </c>
      <c r="E51">
        <v>0.67071940730960367</v>
      </c>
      <c r="F51">
        <v>6.1447734138972807</v>
      </c>
      <c r="G51">
        <v>11164</v>
      </c>
      <c r="H51">
        <v>-0.7026594325358001</v>
      </c>
      <c r="I51">
        <v>1.0774105930285196</v>
      </c>
      <c r="J51">
        <v>33312</v>
      </c>
      <c r="K51">
        <v>-0.36787797218483625</v>
      </c>
      <c r="L51">
        <v>3.0119364215474054</v>
      </c>
      <c r="M51">
        <v>6226</v>
      </c>
      <c r="N51">
        <v>4.2182792099096087</v>
      </c>
      <c r="O51">
        <v>1.8152085036794767</v>
      </c>
    </row>
    <row r="52" spans="1:15" x14ac:dyDescent="0.35">
      <c r="A52" s="2">
        <v>35490</v>
      </c>
      <c r="B52">
        <v>1997</v>
      </c>
      <c r="C52">
        <v>3</v>
      </c>
      <c r="D52">
        <v>221189</v>
      </c>
      <c r="E52">
        <v>0.72955138510021089</v>
      </c>
      <c r="F52">
        <v>6.520105947507826</v>
      </c>
      <c r="G52">
        <v>11380</v>
      </c>
      <c r="H52">
        <v>1.9347903977069152</v>
      </c>
      <c r="I52">
        <v>3.1264159492523786</v>
      </c>
      <c r="J52">
        <v>33564</v>
      </c>
      <c r="K52">
        <v>0.75648414985590773</v>
      </c>
      <c r="L52">
        <v>3.6277748618358086</v>
      </c>
      <c r="M52">
        <v>6240</v>
      </c>
      <c r="N52">
        <v>0.22486347574686796</v>
      </c>
      <c r="O52">
        <v>-1.6023073225444641E-2</v>
      </c>
    </row>
    <row r="53" spans="1:15" x14ac:dyDescent="0.35">
      <c r="A53" s="2">
        <v>35521</v>
      </c>
      <c r="B53">
        <v>1997</v>
      </c>
      <c r="C53">
        <v>4</v>
      </c>
      <c r="D53">
        <v>217925</v>
      </c>
      <c r="E53">
        <v>-1.4756610862203816</v>
      </c>
      <c r="F53">
        <v>4.1238640381472953</v>
      </c>
      <c r="G53">
        <v>10715</v>
      </c>
      <c r="H53">
        <v>-5.8435852372583481</v>
      </c>
      <c r="I53">
        <v>-3.0842981186685963</v>
      </c>
      <c r="J53">
        <v>33334</v>
      </c>
      <c r="K53">
        <v>-0.68525801453938739</v>
      </c>
      <c r="L53">
        <v>2.4337778870382891</v>
      </c>
      <c r="M53">
        <v>6348</v>
      </c>
      <c r="N53">
        <v>1.7307692307692308</v>
      </c>
      <c r="O53">
        <v>1.7307692307692308</v>
      </c>
    </row>
    <row r="54" spans="1:15" x14ac:dyDescent="0.35">
      <c r="A54" s="2">
        <v>35551</v>
      </c>
      <c r="B54">
        <v>1997</v>
      </c>
      <c r="C54">
        <v>5</v>
      </c>
      <c r="D54">
        <v>217771</v>
      </c>
      <c r="E54">
        <v>-7.0666513708844789E-2</v>
      </c>
      <c r="F54">
        <v>3.1322665125948936</v>
      </c>
      <c r="G54">
        <v>11088</v>
      </c>
      <c r="H54">
        <v>3.4811012599160054</v>
      </c>
      <c r="I54">
        <v>-1.1147774904129135</v>
      </c>
      <c r="J54">
        <v>33510</v>
      </c>
      <c r="K54">
        <v>0.52798944021119576</v>
      </c>
      <c r="L54">
        <v>2.8955691343998526</v>
      </c>
      <c r="M54">
        <v>6268</v>
      </c>
      <c r="N54">
        <v>-1.260239445494644</v>
      </c>
      <c r="O54">
        <v>-0.28635062042634424</v>
      </c>
    </row>
    <row r="55" spans="1:15" x14ac:dyDescent="0.35">
      <c r="A55" s="2">
        <v>35582</v>
      </c>
      <c r="B55">
        <v>1997</v>
      </c>
      <c r="C55">
        <v>6</v>
      </c>
      <c r="D55">
        <v>220233</v>
      </c>
      <c r="E55">
        <v>1.1305453894228341</v>
      </c>
      <c r="F55">
        <v>5.136198287138261</v>
      </c>
      <c r="G55">
        <v>11310</v>
      </c>
      <c r="H55">
        <v>2.002164502164502</v>
      </c>
      <c r="I55">
        <v>3.0054644808743167</v>
      </c>
      <c r="J55">
        <v>33162</v>
      </c>
      <c r="K55">
        <v>-1.0384959713518354</v>
      </c>
      <c r="L55">
        <v>1.8645369374904008</v>
      </c>
      <c r="M55">
        <v>6305</v>
      </c>
      <c r="N55">
        <v>0.59029993618379073</v>
      </c>
      <c r="O55">
        <v>1.2526096033402923</v>
      </c>
    </row>
    <row r="56" spans="1:15" x14ac:dyDescent="0.35">
      <c r="A56" s="2">
        <v>35612</v>
      </c>
      <c r="B56">
        <v>1997</v>
      </c>
      <c r="C56">
        <v>7</v>
      </c>
      <c r="D56">
        <v>222985</v>
      </c>
      <c r="E56">
        <v>1.2495856660900047</v>
      </c>
      <c r="F56">
        <v>5.7668135485492842</v>
      </c>
      <c r="G56">
        <v>11365</v>
      </c>
      <c r="H56">
        <v>0.48629531388152075</v>
      </c>
      <c r="I56">
        <v>3.4121929026387625</v>
      </c>
      <c r="J56">
        <v>33498</v>
      </c>
      <c r="K56">
        <v>1.0132078885471323</v>
      </c>
      <c r="L56">
        <v>2.2028313400048818</v>
      </c>
      <c r="M56">
        <v>6387</v>
      </c>
      <c r="N56">
        <v>1.3005551149881047</v>
      </c>
      <c r="O56">
        <v>4.6020307893874879</v>
      </c>
    </row>
    <row r="57" spans="1:15" x14ac:dyDescent="0.35">
      <c r="A57" s="2">
        <v>35643</v>
      </c>
      <c r="B57">
        <v>1997</v>
      </c>
      <c r="C57">
        <v>8</v>
      </c>
      <c r="D57">
        <v>223120</v>
      </c>
      <c r="E57">
        <v>6.0542188936475547E-2</v>
      </c>
      <c r="F57">
        <v>5.821310340248333</v>
      </c>
      <c r="G57">
        <v>11527</v>
      </c>
      <c r="H57">
        <v>1.4254289485261769</v>
      </c>
      <c r="I57">
        <v>4.0624717883903587</v>
      </c>
      <c r="J57">
        <v>33654</v>
      </c>
      <c r="K57">
        <v>0.4656994447429697</v>
      </c>
      <c r="L57">
        <v>1.6583597643860444</v>
      </c>
      <c r="M57">
        <v>6407</v>
      </c>
      <c r="N57">
        <v>0.31313605761703461</v>
      </c>
      <c r="O57">
        <v>3.6563662837728521</v>
      </c>
    </row>
    <row r="58" spans="1:15" x14ac:dyDescent="0.35">
      <c r="A58" s="2">
        <v>35674</v>
      </c>
      <c r="B58">
        <v>1997</v>
      </c>
      <c r="C58">
        <v>9</v>
      </c>
      <c r="D58">
        <v>224509</v>
      </c>
      <c r="E58">
        <v>0.62253495876658305</v>
      </c>
      <c r="F58">
        <v>5.2881120652056675</v>
      </c>
      <c r="G58">
        <v>11507</v>
      </c>
      <c r="H58">
        <v>-0.1735056823110957</v>
      </c>
      <c r="I58">
        <v>2.393664353087738</v>
      </c>
      <c r="J58">
        <v>33580</v>
      </c>
      <c r="K58">
        <v>-0.21988470909847269</v>
      </c>
      <c r="L58">
        <v>2.637772411895956</v>
      </c>
      <c r="M58">
        <v>6392</v>
      </c>
      <c r="N58">
        <v>-0.23411893241766818</v>
      </c>
      <c r="O58">
        <v>1.7996496257365822</v>
      </c>
    </row>
    <row r="59" spans="1:15" x14ac:dyDescent="0.35">
      <c r="A59" s="2">
        <v>35704</v>
      </c>
      <c r="B59">
        <v>1997</v>
      </c>
      <c r="C59">
        <v>10</v>
      </c>
      <c r="D59">
        <v>224300</v>
      </c>
      <c r="E59">
        <v>-9.3092036399431644E-2</v>
      </c>
      <c r="F59">
        <v>4.070970555756614</v>
      </c>
      <c r="G59">
        <v>11628</v>
      </c>
      <c r="H59">
        <v>1.0515338489615016</v>
      </c>
      <c r="I59">
        <v>3.7658397287167586</v>
      </c>
      <c r="J59">
        <v>33789</v>
      </c>
      <c r="K59">
        <v>0.62239428231089933</v>
      </c>
      <c r="L59">
        <v>2.0445759845373277</v>
      </c>
      <c r="M59">
        <v>6432</v>
      </c>
      <c r="N59">
        <v>0.62578222778473092</v>
      </c>
      <c r="O59">
        <v>2.7968675083906027</v>
      </c>
    </row>
    <row r="60" spans="1:15" x14ac:dyDescent="0.35">
      <c r="A60" s="2">
        <v>35735</v>
      </c>
      <c r="B60">
        <v>1997</v>
      </c>
      <c r="C60">
        <v>11</v>
      </c>
      <c r="D60">
        <v>223718</v>
      </c>
      <c r="E60">
        <v>-0.25947391885867144</v>
      </c>
      <c r="F60">
        <v>3.9741224258366756</v>
      </c>
      <c r="G60">
        <v>11594</v>
      </c>
      <c r="H60">
        <v>-0.29239766081871343</v>
      </c>
      <c r="I60">
        <v>5.0561797752808992</v>
      </c>
      <c r="J60">
        <v>33641</v>
      </c>
      <c r="K60">
        <v>-0.43801237088993461</v>
      </c>
      <c r="L60">
        <v>1.0756241925307213</v>
      </c>
      <c r="M60">
        <v>6478</v>
      </c>
      <c r="N60">
        <v>0.71517412935323388</v>
      </c>
      <c r="O60">
        <v>4.6695750525125224</v>
      </c>
    </row>
    <row r="61" spans="1:15" x14ac:dyDescent="0.35">
      <c r="A61" s="2">
        <v>35765</v>
      </c>
      <c r="B61">
        <v>1997</v>
      </c>
      <c r="C61">
        <v>12</v>
      </c>
      <c r="D61">
        <v>225236</v>
      </c>
      <c r="E61">
        <v>0.6785327957517947</v>
      </c>
      <c r="F61">
        <v>4.4257962817005891</v>
      </c>
      <c r="G61">
        <v>11789</v>
      </c>
      <c r="H61">
        <v>1.6819044333275832</v>
      </c>
      <c r="I61">
        <v>6.3893150437686126</v>
      </c>
      <c r="J61">
        <v>33408</v>
      </c>
      <c r="K61">
        <v>-0.69260723521892931</v>
      </c>
      <c r="L61">
        <v>1.5934801119085269</v>
      </c>
      <c r="M61">
        <v>6509</v>
      </c>
      <c r="N61">
        <v>0.47854276011114544</v>
      </c>
      <c r="O61">
        <v>6.1134659276165637</v>
      </c>
    </row>
    <row r="62" spans="1:15" x14ac:dyDescent="0.35">
      <c r="A62" s="2">
        <v>35796</v>
      </c>
      <c r="B62">
        <v>1998</v>
      </c>
      <c r="C62">
        <v>1</v>
      </c>
      <c r="D62">
        <v>225954</v>
      </c>
      <c r="E62">
        <v>0.31877674972029341</v>
      </c>
      <c r="F62">
        <v>3.5897012708367719</v>
      </c>
      <c r="G62">
        <v>11823</v>
      </c>
      <c r="H62">
        <v>0.28840444482144373</v>
      </c>
      <c r="I62">
        <v>5.1587654540603038</v>
      </c>
      <c r="J62">
        <v>33630</v>
      </c>
      <c r="K62">
        <v>0.66451149425287359</v>
      </c>
      <c r="L62">
        <v>0.58322117541498431</v>
      </c>
      <c r="M62">
        <v>6624</v>
      </c>
      <c r="N62">
        <v>1.7667844522968197</v>
      </c>
      <c r="O62">
        <v>10.880482089052562</v>
      </c>
    </row>
    <row r="63" spans="1:15" x14ac:dyDescent="0.35">
      <c r="A63" s="2">
        <v>35827</v>
      </c>
      <c r="B63">
        <v>1998</v>
      </c>
      <c r="C63">
        <v>2</v>
      </c>
      <c r="D63">
        <v>225746</v>
      </c>
      <c r="E63">
        <v>-9.2054134912415805E-2</v>
      </c>
      <c r="F63">
        <v>2.8048108494583013</v>
      </c>
      <c r="G63">
        <v>11884</v>
      </c>
      <c r="H63">
        <v>0.51594349995770949</v>
      </c>
      <c r="I63">
        <v>6.4493013256897171</v>
      </c>
      <c r="J63">
        <v>33435</v>
      </c>
      <c r="K63">
        <v>-0.57983942908117747</v>
      </c>
      <c r="L63">
        <v>0.36923631123919309</v>
      </c>
      <c r="M63">
        <v>6661</v>
      </c>
      <c r="N63">
        <v>0.55857487922705318</v>
      </c>
      <c r="O63">
        <v>6.9868294249919689</v>
      </c>
    </row>
    <row r="64" spans="1:15" x14ac:dyDescent="0.35">
      <c r="A64" s="2">
        <v>35855</v>
      </c>
      <c r="B64">
        <v>1998</v>
      </c>
      <c r="C64">
        <v>3</v>
      </c>
      <c r="D64">
        <v>226889</v>
      </c>
      <c r="E64">
        <v>0.50632126372117336</v>
      </c>
      <c r="F64">
        <v>2.5769816763039755</v>
      </c>
      <c r="G64">
        <v>11739</v>
      </c>
      <c r="H64">
        <v>-1.2201279030629417</v>
      </c>
      <c r="I64">
        <v>3.1546572934973636</v>
      </c>
      <c r="J64">
        <v>33543</v>
      </c>
      <c r="K64">
        <v>0.32301480484522205</v>
      </c>
      <c r="L64">
        <v>-6.2567036110117991E-2</v>
      </c>
      <c r="M64">
        <v>6625</v>
      </c>
      <c r="N64">
        <v>-0.54045939048190961</v>
      </c>
      <c r="O64">
        <v>6.1698717948717947</v>
      </c>
    </row>
    <row r="65" spans="1:15" x14ac:dyDescent="0.35">
      <c r="A65" s="2">
        <v>35886</v>
      </c>
      <c r="B65">
        <v>1998</v>
      </c>
      <c r="C65">
        <v>4</v>
      </c>
      <c r="D65">
        <v>230409</v>
      </c>
      <c r="E65">
        <v>1.5514194165428909</v>
      </c>
      <c r="F65">
        <v>5.7285763450728462</v>
      </c>
      <c r="G65">
        <v>12136</v>
      </c>
      <c r="H65">
        <v>3.3818894284010561</v>
      </c>
      <c r="I65">
        <v>13.261782547830144</v>
      </c>
      <c r="J65">
        <v>33811</v>
      </c>
      <c r="K65">
        <v>0.79897445070506512</v>
      </c>
      <c r="L65">
        <v>1.4309713805723885</v>
      </c>
      <c r="M65">
        <v>6651</v>
      </c>
      <c r="N65">
        <v>0.39245283018867927</v>
      </c>
      <c r="O65">
        <v>4.7731568998109637</v>
      </c>
    </row>
    <row r="66" spans="1:15" x14ac:dyDescent="0.35">
      <c r="A66" s="2">
        <v>35916</v>
      </c>
      <c r="B66">
        <v>1998</v>
      </c>
      <c r="C66">
        <v>5</v>
      </c>
      <c r="D66">
        <v>230995</v>
      </c>
      <c r="E66">
        <v>0.2543303429987544</v>
      </c>
      <c r="F66">
        <v>6.0724338869730126</v>
      </c>
      <c r="G66">
        <v>11953</v>
      </c>
      <c r="H66">
        <v>-1.507910349373764</v>
      </c>
      <c r="I66">
        <v>7.8012265512265513</v>
      </c>
      <c r="J66">
        <v>33849</v>
      </c>
      <c r="K66">
        <v>0.11238945905178788</v>
      </c>
      <c r="L66">
        <v>1.0116383169203222</v>
      </c>
      <c r="M66">
        <v>6692</v>
      </c>
      <c r="N66">
        <v>0.61644865433769358</v>
      </c>
      <c r="O66">
        <v>6.7645181876196556</v>
      </c>
    </row>
    <row r="67" spans="1:15" x14ac:dyDescent="0.35">
      <c r="A67" s="2">
        <v>35947</v>
      </c>
      <c r="B67">
        <v>1998</v>
      </c>
      <c r="C67">
        <v>6</v>
      </c>
      <c r="D67">
        <v>233207</v>
      </c>
      <c r="E67">
        <v>0.95759648477239767</v>
      </c>
      <c r="F67">
        <v>5.8910335871554214</v>
      </c>
      <c r="G67">
        <v>12069</v>
      </c>
      <c r="H67">
        <v>0.97046766502133353</v>
      </c>
      <c r="I67">
        <v>6.7108753315649867</v>
      </c>
      <c r="J67">
        <v>33977</v>
      </c>
      <c r="K67">
        <v>0.37815001920293068</v>
      </c>
      <c r="L67">
        <v>2.4576322296604549</v>
      </c>
      <c r="M67">
        <v>6752</v>
      </c>
      <c r="N67">
        <v>0.89659294680215185</v>
      </c>
      <c r="O67">
        <v>7.0896114195083264</v>
      </c>
    </row>
    <row r="68" spans="1:15" x14ac:dyDescent="0.35">
      <c r="A68" s="2">
        <v>35977</v>
      </c>
      <c r="B68">
        <v>1998</v>
      </c>
      <c r="C68">
        <v>7</v>
      </c>
      <c r="D68">
        <v>231551</v>
      </c>
      <c r="E68">
        <v>-0.71009875346794904</v>
      </c>
      <c r="F68">
        <v>3.8415140031840709</v>
      </c>
      <c r="G68">
        <v>12289</v>
      </c>
      <c r="H68">
        <v>1.8228519347087579</v>
      </c>
      <c r="I68">
        <v>8.1302243730752313</v>
      </c>
      <c r="J68">
        <v>34262</v>
      </c>
      <c r="K68">
        <v>0.83880271948671159</v>
      </c>
      <c r="L68">
        <v>2.2807331781001849</v>
      </c>
      <c r="M68">
        <v>6820</v>
      </c>
      <c r="N68">
        <v>1.0071090047393365</v>
      </c>
      <c r="O68">
        <v>6.7793956474087995</v>
      </c>
    </row>
    <row r="69" spans="1:15" x14ac:dyDescent="0.35">
      <c r="A69" s="2">
        <v>36008</v>
      </c>
      <c r="B69">
        <v>1998</v>
      </c>
      <c r="C69">
        <v>8</v>
      </c>
      <c r="D69">
        <v>229792</v>
      </c>
      <c r="E69">
        <v>-0.75965985895115984</v>
      </c>
      <c r="F69">
        <v>2.9903191107923988</v>
      </c>
      <c r="G69">
        <v>12160</v>
      </c>
      <c r="H69">
        <v>-1.0497192611278379</v>
      </c>
      <c r="I69">
        <v>5.4914548451461789</v>
      </c>
      <c r="J69">
        <v>34246</v>
      </c>
      <c r="K69">
        <v>-4.6698966785359876E-2</v>
      </c>
      <c r="L69">
        <v>1.7590776727877815</v>
      </c>
      <c r="M69">
        <v>6928</v>
      </c>
      <c r="N69">
        <v>1.5835777126099706</v>
      </c>
      <c r="O69">
        <v>8.1317309193070084</v>
      </c>
    </row>
    <row r="70" spans="1:15" x14ac:dyDescent="0.35">
      <c r="A70" s="2">
        <v>36039</v>
      </c>
      <c r="B70">
        <v>1998</v>
      </c>
      <c r="C70">
        <v>9</v>
      </c>
      <c r="D70">
        <v>232308</v>
      </c>
      <c r="E70">
        <v>1.0949032168221695</v>
      </c>
      <c r="F70">
        <v>3.4738028319577388</v>
      </c>
      <c r="G70">
        <v>11847</v>
      </c>
      <c r="H70">
        <v>-2.5740131578947367</v>
      </c>
      <c r="I70">
        <v>2.9547232119579387</v>
      </c>
      <c r="J70">
        <v>34307</v>
      </c>
      <c r="K70">
        <v>0.17812299246627344</v>
      </c>
      <c r="L70">
        <v>2.1649791542584871</v>
      </c>
      <c r="M70">
        <v>6811</v>
      </c>
      <c r="N70">
        <v>-1.6887990762124712</v>
      </c>
      <c r="O70">
        <v>6.5550688360450566</v>
      </c>
    </row>
    <row r="71" spans="1:15" x14ac:dyDescent="0.35">
      <c r="A71" s="2">
        <v>36069</v>
      </c>
      <c r="B71">
        <v>1998</v>
      </c>
      <c r="C71">
        <v>10</v>
      </c>
      <c r="D71">
        <v>236174</v>
      </c>
      <c r="E71">
        <v>1.6641699812318129</v>
      </c>
      <c r="F71">
        <v>5.2938029424877397</v>
      </c>
      <c r="G71">
        <v>12242</v>
      </c>
      <c r="H71">
        <v>3.3341774288849497</v>
      </c>
      <c r="I71">
        <v>5.280357757137943</v>
      </c>
      <c r="J71">
        <v>34617</v>
      </c>
      <c r="K71">
        <v>0.90360567814148718</v>
      </c>
      <c r="L71">
        <v>2.4505016425463908</v>
      </c>
      <c r="M71">
        <v>6802</v>
      </c>
      <c r="N71">
        <v>-0.13213918660989576</v>
      </c>
      <c r="O71">
        <v>5.7524875621890548</v>
      </c>
    </row>
    <row r="72" spans="1:15" x14ac:dyDescent="0.35">
      <c r="A72" s="2">
        <v>36100</v>
      </c>
      <c r="B72">
        <v>1998</v>
      </c>
      <c r="C72">
        <v>11</v>
      </c>
      <c r="D72">
        <v>237592</v>
      </c>
      <c r="E72">
        <v>0.60040478630162508</v>
      </c>
      <c r="F72">
        <v>6.2015573176945979</v>
      </c>
      <c r="G72">
        <v>12443</v>
      </c>
      <c r="H72">
        <v>1.6418885802973371</v>
      </c>
      <c r="I72">
        <v>7.3227531481800927</v>
      </c>
      <c r="J72">
        <v>34440</v>
      </c>
      <c r="K72">
        <v>-0.51130947222462952</v>
      </c>
      <c r="L72">
        <v>2.3750780297850835</v>
      </c>
      <c r="M72">
        <v>6804</v>
      </c>
      <c r="N72">
        <v>2.9403116730373421E-2</v>
      </c>
      <c r="O72">
        <v>5.0324174127817232</v>
      </c>
    </row>
    <row r="73" spans="1:15" x14ac:dyDescent="0.35">
      <c r="A73" s="2">
        <v>36130</v>
      </c>
      <c r="B73">
        <v>1998</v>
      </c>
      <c r="C73">
        <v>12</v>
      </c>
      <c r="D73">
        <v>240140</v>
      </c>
      <c r="E73">
        <v>1.0724266810330314</v>
      </c>
      <c r="F73">
        <v>6.617059439876396</v>
      </c>
      <c r="G73">
        <v>12375</v>
      </c>
      <c r="H73">
        <v>-0.5464920035361247</v>
      </c>
      <c r="I73">
        <v>4.9707354313342949</v>
      </c>
      <c r="J73">
        <v>34874</v>
      </c>
      <c r="K73">
        <v>1.2601626016260163</v>
      </c>
      <c r="L73">
        <v>4.3881704980842908</v>
      </c>
      <c r="M73">
        <v>6809</v>
      </c>
      <c r="N73">
        <v>7.3486184597295709E-2</v>
      </c>
      <c r="O73">
        <v>4.6090029190351824</v>
      </c>
    </row>
    <row r="74" spans="1:15" x14ac:dyDescent="0.35">
      <c r="A74" s="2">
        <v>36161</v>
      </c>
      <c r="B74">
        <v>1999</v>
      </c>
      <c r="C74">
        <v>1</v>
      </c>
      <c r="D74">
        <v>240269</v>
      </c>
      <c r="E74">
        <v>5.3718664112600983E-2</v>
      </c>
      <c r="F74">
        <v>6.3353602945732321</v>
      </c>
      <c r="G74">
        <v>12565</v>
      </c>
      <c r="H74">
        <v>1.5353535353535352</v>
      </c>
      <c r="I74">
        <v>6.2759029011249261</v>
      </c>
      <c r="J74">
        <v>34689</v>
      </c>
      <c r="K74">
        <v>-0.53048116075012908</v>
      </c>
      <c r="L74">
        <v>3.1489741302408563</v>
      </c>
      <c r="M74">
        <v>6861</v>
      </c>
      <c r="N74">
        <v>0.76369510941401086</v>
      </c>
      <c r="O74">
        <v>3.5778985507246377</v>
      </c>
    </row>
    <row r="75" spans="1:15" x14ac:dyDescent="0.35">
      <c r="A75" s="2">
        <v>36192</v>
      </c>
      <c r="B75">
        <v>1999</v>
      </c>
      <c r="C75">
        <v>2</v>
      </c>
      <c r="D75">
        <v>243346</v>
      </c>
      <c r="E75">
        <v>1.2806479404334308</v>
      </c>
      <c r="F75">
        <v>7.7963729146917329</v>
      </c>
      <c r="G75">
        <v>12613</v>
      </c>
      <c r="H75">
        <v>0.38201352964584162</v>
      </c>
      <c r="I75">
        <v>6.1342982160888591</v>
      </c>
      <c r="J75">
        <v>35071</v>
      </c>
      <c r="K75">
        <v>1.1012136412119116</v>
      </c>
      <c r="L75">
        <v>4.8930761178405859</v>
      </c>
      <c r="M75">
        <v>6876</v>
      </c>
      <c r="N75">
        <v>0.21862702229995629</v>
      </c>
      <c r="O75">
        <v>3.227743582044738</v>
      </c>
    </row>
    <row r="76" spans="1:15" x14ac:dyDescent="0.35">
      <c r="A76" s="2">
        <v>36220</v>
      </c>
      <c r="B76">
        <v>1999</v>
      </c>
      <c r="C76">
        <v>3</v>
      </c>
      <c r="D76">
        <v>244687</v>
      </c>
      <c r="E76">
        <v>0.55106720472085013</v>
      </c>
      <c r="F76">
        <v>7.8443644248949926</v>
      </c>
      <c r="G76">
        <v>12757</v>
      </c>
      <c r="H76">
        <v>1.1416792198525332</v>
      </c>
      <c r="I76">
        <v>8.671948206831928</v>
      </c>
      <c r="J76">
        <v>35047</v>
      </c>
      <c r="K76">
        <v>-6.8432608137777656E-2</v>
      </c>
      <c r="L76">
        <v>4.4837969173896193</v>
      </c>
      <c r="M76">
        <v>6973</v>
      </c>
      <c r="N76">
        <v>1.4107038976148925</v>
      </c>
      <c r="O76">
        <v>5.252830188679245</v>
      </c>
    </row>
    <row r="77" spans="1:15" x14ac:dyDescent="0.35">
      <c r="A77" s="2">
        <v>36251</v>
      </c>
      <c r="B77">
        <v>1999</v>
      </c>
      <c r="C77">
        <v>4</v>
      </c>
      <c r="D77">
        <v>246628</v>
      </c>
      <c r="E77">
        <v>0.79325832594293932</v>
      </c>
      <c r="F77">
        <v>7.0392215581856608</v>
      </c>
      <c r="G77">
        <v>12765</v>
      </c>
      <c r="H77">
        <v>6.2710668652504506E-2</v>
      </c>
      <c r="I77">
        <v>5.1829268292682924</v>
      </c>
      <c r="J77">
        <v>35435</v>
      </c>
      <c r="K77">
        <v>1.1070847718777641</v>
      </c>
      <c r="L77">
        <v>4.8031705657921977</v>
      </c>
      <c r="M77">
        <v>7026</v>
      </c>
      <c r="N77">
        <v>0.76007457335436679</v>
      </c>
      <c r="O77">
        <v>5.638249887235002</v>
      </c>
    </row>
    <row r="78" spans="1:15" x14ac:dyDescent="0.35">
      <c r="A78" s="2">
        <v>36281</v>
      </c>
      <c r="B78">
        <v>1999</v>
      </c>
      <c r="C78">
        <v>5</v>
      </c>
      <c r="D78">
        <v>248367</v>
      </c>
      <c r="E78">
        <v>0.70511053083996955</v>
      </c>
      <c r="F78">
        <v>7.5205091019286128</v>
      </c>
      <c r="G78">
        <v>13016</v>
      </c>
      <c r="H78">
        <v>1.9663141402271838</v>
      </c>
      <c r="I78">
        <v>8.8931648958420482</v>
      </c>
      <c r="J78">
        <v>35426</v>
      </c>
      <c r="K78">
        <v>-2.5398617186397628E-2</v>
      </c>
      <c r="L78">
        <v>4.6589264084611068</v>
      </c>
      <c r="M78">
        <v>7108</v>
      </c>
      <c r="N78">
        <v>1.1670936521491602</v>
      </c>
      <c r="O78">
        <v>6.2163777644949194</v>
      </c>
    </row>
    <row r="79" spans="1:15" x14ac:dyDescent="0.35">
      <c r="A79" s="2">
        <v>36312</v>
      </c>
      <c r="B79">
        <v>1999</v>
      </c>
      <c r="C79">
        <v>6</v>
      </c>
      <c r="D79">
        <v>249329</v>
      </c>
      <c r="E79">
        <v>0.38733003982010494</v>
      </c>
      <c r="F79">
        <v>6.9131715600303592</v>
      </c>
      <c r="G79">
        <v>12960</v>
      </c>
      <c r="H79">
        <v>-0.43023970497848801</v>
      </c>
      <c r="I79">
        <v>7.3825503355704694</v>
      </c>
      <c r="J79">
        <v>35176</v>
      </c>
      <c r="K79">
        <v>-0.70569638118895728</v>
      </c>
      <c r="L79">
        <v>3.5288577567177795</v>
      </c>
      <c r="M79">
        <v>7132</v>
      </c>
      <c r="N79">
        <v>0.33764772087788408</v>
      </c>
      <c r="O79">
        <v>5.6279620853080567</v>
      </c>
    </row>
    <row r="80" spans="1:15" x14ac:dyDescent="0.35">
      <c r="A80" s="2">
        <v>36342</v>
      </c>
      <c r="B80">
        <v>1999</v>
      </c>
      <c r="C80">
        <v>7</v>
      </c>
      <c r="D80">
        <v>251263</v>
      </c>
      <c r="E80">
        <v>0.77568193030092769</v>
      </c>
      <c r="F80">
        <v>8.5130273676209569</v>
      </c>
      <c r="G80">
        <v>12945</v>
      </c>
      <c r="H80">
        <v>-0.11574074074074074</v>
      </c>
      <c r="I80">
        <v>5.3381072503865248</v>
      </c>
      <c r="J80">
        <v>35666</v>
      </c>
      <c r="K80">
        <v>1.3929952240163748</v>
      </c>
      <c r="L80">
        <v>4.097834335415329</v>
      </c>
      <c r="M80">
        <v>7252</v>
      </c>
      <c r="N80">
        <v>1.6825574873808189</v>
      </c>
      <c r="O80">
        <v>6.3343108504398824</v>
      </c>
    </row>
    <row r="81" spans="1:15" x14ac:dyDescent="0.35">
      <c r="A81" s="2">
        <v>36373</v>
      </c>
      <c r="B81">
        <v>1999</v>
      </c>
      <c r="C81">
        <v>8</v>
      </c>
      <c r="D81">
        <v>253844</v>
      </c>
      <c r="E81">
        <v>1.027210532390364</v>
      </c>
      <c r="F81">
        <v>10.466856983707004</v>
      </c>
      <c r="G81">
        <v>13029</v>
      </c>
      <c r="H81">
        <v>0.64889918887601394</v>
      </c>
      <c r="I81">
        <v>7.1463815789473681</v>
      </c>
      <c r="J81">
        <v>35315</v>
      </c>
      <c r="K81">
        <v>-0.98413054449615878</v>
      </c>
      <c r="L81">
        <v>3.1215324417450212</v>
      </c>
      <c r="M81">
        <v>7139</v>
      </c>
      <c r="N81">
        <v>-1.5581908439051295</v>
      </c>
      <c r="O81">
        <v>3.0456120092378751</v>
      </c>
    </row>
    <row r="82" spans="1:15" x14ac:dyDescent="0.35">
      <c r="A82" s="2">
        <v>36404</v>
      </c>
      <c r="B82">
        <v>1999</v>
      </c>
      <c r="C82">
        <v>9</v>
      </c>
      <c r="D82">
        <v>255029</v>
      </c>
      <c r="E82">
        <v>0.46682214273333228</v>
      </c>
      <c r="F82">
        <v>9.7805499595364775</v>
      </c>
      <c r="G82">
        <v>13128</v>
      </c>
      <c r="H82">
        <v>0.75984342620308543</v>
      </c>
      <c r="I82">
        <v>10.812864016206634</v>
      </c>
      <c r="J82">
        <v>35918</v>
      </c>
      <c r="K82">
        <v>1.7074897352399829</v>
      </c>
      <c r="L82">
        <v>4.6958346693094706</v>
      </c>
      <c r="M82">
        <v>7257</v>
      </c>
      <c r="N82">
        <v>1.6528925619834711</v>
      </c>
      <c r="O82">
        <v>6.5482308031126122</v>
      </c>
    </row>
    <row r="83" spans="1:15" x14ac:dyDescent="0.35">
      <c r="A83" s="2">
        <v>36434</v>
      </c>
      <c r="B83">
        <v>1999</v>
      </c>
      <c r="C83">
        <v>10</v>
      </c>
      <c r="D83">
        <v>254816</v>
      </c>
      <c r="E83">
        <v>-8.3519913421610872E-2</v>
      </c>
      <c r="F83">
        <v>7.8933328816889246</v>
      </c>
      <c r="G83">
        <v>13054</v>
      </c>
      <c r="H83">
        <v>-0.56368068251066428</v>
      </c>
      <c r="I83">
        <v>6.6329031204051629</v>
      </c>
      <c r="J83">
        <v>35577</v>
      </c>
      <c r="K83">
        <v>-0.94938470961634835</v>
      </c>
      <c r="L83">
        <v>2.7732039171505329</v>
      </c>
      <c r="M83">
        <v>7295</v>
      </c>
      <c r="N83">
        <v>0.52363235496761751</v>
      </c>
      <c r="O83">
        <v>7.2478682740370477</v>
      </c>
    </row>
    <row r="84" spans="1:15" x14ac:dyDescent="0.35">
      <c r="A84" s="2">
        <v>36465</v>
      </c>
      <c r="B84">
        <v>1999</v>
      </c>
      <c r="C84">
        <v>11</v>
      </c>
      <c r="D84">
        <v>258133</v>
      </c>
      <c r="E84">
        <v>1.3017235966344343</v>
      </c>
      <c r="F84">
        <v>8.6454931142462712</v>
      </c>
      <c r="G84">
        <v>13061</v>
      </c>
      <c r="H84">
        <v>5.3623410448904549E-2</v>
      </c>
      <c r="I84">
        <v>4.9666479144900748</v>
      </c>
      <c r="J84">
        <v>35655</v>
      </c>
      <c r="K84">
        <v>0.21924276920482333</v>
      </c>
      <c r="L84">
        <v>3.5278745644599305</v>
      </c>
      <c r="M84">
        <v>7102</v>
      </c>
      <c r="N84">
        <v>-2.6456477039067856</v>
      </c>
      <c r="O84">
        <v>4.3797766019988238</v>
      </c>
    </row>
    <row r="85" spans="1:15" x14ac:dyDescent="0.35">
      <c r="A85" s="2">
        <v>36495</v>
      </c>
      <c r="B85">
        <v>1999</v>
      </c>
      <c r="C85">
        <v>12</v>
      </c>
      <c r="D85">
        <v>263311</v>
      </c>
      <c r="E85">
        <v>2.0059426729631622</v>
      </c>
      <c r="F85">
        <v>9.6489547763804442</v>
      </c>
      <c r="G85">
        <v>13303</v>
      </c>
      <c r="H85">
        <v>1.8528443457621928</v>
      </c>
      <c r="I85">
        <v>7.4989898989898993</v>
      </c>
      <c r="J85">
        <v>37044</v>
      </c>
      <c r="K85">
        <v>3.8956668068994529</v>
      </c>
      <c r="L85">
        <v>6.2224006423123246</v>
      </c>
      <c r="M85">
        <v>7347</v>
      </c>
      <c r="N85">
        <v>3.4497324697268374</v>
      </c>
      <c r="O85">
        <v>7.901307093552651</v>
      </c>
    </row>
    <row r="86" spans="1:15" x14ac:dyDescent="0.35">
      <c r="A86" s="2">
        <v>36526</v>
      </c>
      <c r="B86">
        <v>2000</v>
      </c>
      <c r="C86">
        <v>1</v>
      </c>
      <c r="D86">
        <v>261545</v>
      </c>
      <c r="E86">
        <v>-0.67068979267861961</v>
      </c>
      <c r="F86">
        <v>8.8550749368416231</v>
      </c>
      <c r="G86">
        <v>12986</v>
      </c>
      <c r="H86">
        <v>-2.3829211456062542</v>
      </c>
      <c r="I86">
        <v>3.3505769996020693</v>
      </c>
      <c r="J86">
        <v>34913</v>
      </c>
      <c r="K86">
        <v>-5.7526185077205483</v>
      </c>
      <c r="L86">
        <v>0.64573784196719419</v>
      </c>
      <c r="M86">
        <v>7462</v>
      </c>
      <c r="N86">
        <v>1.5652647339049952</v>
      </c>
      <c r="O86">
        <v>8.7596560268182486</v>
      </c>
    </row>
    <row r="87" spans="1:15" x14ac:dyDescent="0.35">
      <c r="A87" s="2">
        <v>36557</v>
      </c>
      <c r="B87">
        <v>2000</v>
      </c>
      <c r="C87">
        <v>2</v>
      </c>
      <c r="D87">
        <v>265686</v>
      </c>
      <c r="E87">
        <v>1.583283947313082</v>
      </c>
      <c r="F87">
        <v>9.1803440368857512</v>
      </c>
      <c r="G87">
        <v>13152</v>
      </c>
      <c r="H87">
        <v>1.2782997073771754</v>
      </c>
      <c r="I87">
        <v>4.2733687465313563</v>
      </c>
      <c r="J87">
        <v>35305</v>
      </c>
      <c r="K87">
        <v>1.1227909374731475</v>
      </c>
      <c r="L87">
        <v>0.66721792934333213</v>
      </c>
      <c r="M87">
        <v>7506</v>
      </c>
      <c r="N87">
        <v>0.58965424819083356</v>
      </c>
      <c r="O87">
        <v>9.1623036649214651</v>
      </c>
    </row>
    <row r="88" spans="1:15" x14ac:dyDescent="0.35">
      <c r="A88" s="2">
        <v>36586</v>
      </c>
      <c r="B88">
        <v>2000</v>
      </c>
      <c r="C88">
        <v>3</v>
      </c>
      <c r="D88">
        <v>269019</v>
      </c>
      <c r="E88">
        <v>1.2544883810212055</v>
      </c>
      <c r="F88">
        <v>9.9441327083171558</v>
      </c>
      <c r="G88">
        <v>13477</v>
      </c>
      <c r="H88">
        <v>2.4711070559610704</v>
      </c>
      <c r="I88">
        <v>5.6439601787254059</v>
      </c>
      <c r="J88">
        <v>36003</v>
      </c>
      <c r="K88">
        <v>1.9770570740688287</v>
      </c>
      <c r="L88">
        <v>2.7277655719462435</v>
      </c>
      <c r="M88">
        <v>7501</v>
      </c>
      <c r="N88">
        <v>-6.6613375965893951E-2</v>
      </c>
      <c r="O88">
        <v>7.5720636741718055</v>
      </c>
    </row>
    <row r="89" spans="1:15" x14ac:dyDescent="0.35">
      <c r="A89" s="2">
        <v>36617</v>
      </c>
      <c r="B89">
        <v>2000</v>
      </c>
      <c r="C89">
        <v>4</v>
      </c>
      <c r="D89">
        <v>264067</v>
      </c>
      <c r="E89">
        <v>-1.840762176649233</v>
      </c>
      <c r="F89">
        <v>7.0709732877045592</v>
      </c>
      <c r="G89">
        <v>13428</v>
      </c>
      <c r="H89">
        <v>-0.36358239964383765</v>
      </c>
      <c r="I89">
        <v>5.1938895417156283</v>
      </c>
      <c r="J89">
        <v>36297</v>
      </c>
      <c r="K89">
        <v>0.81659861678193479</v>
      </c>
      <c r="L89">
        <v>2.4326231127416396</v>
      </c>
      <c r="M89">
        <v>7712</v>
      </c>
      <c r="N89">
        <v>2.8129582722303694</v>
      </c>
      <c r="O89">
        <v>9.7637346996868768</v>
      </c>
    </row>
    <row r="90" spans="1:15" x14ac:dyDescent="0.35">
      <c r="A90" s="2">
        <v>36647</v>
      </c>
      <c r="B90">
        <v>2000</v>
      </c>
      <c r="C90">
        <v>5</v>
      </c>
      <c r="D90">
        <v>265992</v>
      </c>
      <c r="E90">
        <v>0.72898165995751074</v>
      </c>
      <c r="F90">
        <v>7.0963533802799885</v>
      </c>
      <c r="G90">
        <v>13644</v>
      </c>
      <c r="H90">
        <v>1.6085790884718498</v>
      </c>
      <c r="I90">
        <v>4.8248309772587588</v>
      </c>
      <c r="J90">
        <v>36068</v>
      </c>
      <c r="K90">
        <v>-0.63090613549329144</v>
      </c>
      <c r="L90">
        <v>1.8122283068932423</v>
      </c>
      <c r="M90">
        <v>7468</v>
      </c>
      <c r="N90">
        <v>-3.1639004149377592</v>
      </c>
      <c r="O90">
        <v>5.0647158131682612</v>
      </c>
    </row>
    <row r="91" spans="1:15" x14ac:dyDescent="0.35">
      <c r="A91" s="2">
        <v>36678</v>
      </c>
      <c r="B91">
        <v>2000</v>
      </c>
      <c r="C91">
        <v>6</v>
      </c>
      <c r="D91">
        <v>267750</v>
      </c>
      <c r="E91">
        <v>0.66092213299648106</v>
      </c>
      <c r="F91">
        <v>7.3882300093450821</v>
      </c>
      <c r="G91">
        <v>13557</v>
      </c>
      <c r="H91">
        <v>-0.6376429199648197</v>
      </c>
      <c r="I91">
        <v>4.6064814814814818</v>
      </c>
      <c r="J91">
        <v>36679</v>
      </c>
      <c r="K91">
        <v>1.6940224021293113</v>
      </c>
      <c r="L91">
        <v>4.2727996361155336</v>
      </c>
      <c r="M91">
        <v>7234</v>
      </c>
      <c r="N91">
        <v>-3.1333690412426352</v>
      </c>
      <c r="O91">
        <v>1.4301738642736961</v>
      </c>
    </row>
    <row r="92" spans="1:15" x14ac:dyDescent="0.35">
      <c r="A92" s="2">
        <v>36708</v>
      </c>
      <c r="B92">
        <v>2000</v>
      </c>
      <c r="C92">
        <v>7</v>
      </c>
      <c r="D92">
        <v>265683</v>
      </c>
      <c r="E92">
        <v>-0.77198879551820732</v>
      </c>
      <c r="F92">
        <v>5.7390065389651479</v>
      </c>
      <c r="G92">
        <v>13379</v>
      </c>
      <c r="H92">
        <v>-1.3129748469425389</v>
      </c>
      <c r="I92">
        <v>3.3526458091927385</v>
      </c>
      <c r="J92">
        <v>36353</v>
      </c>
      <c r="K92">
        <v>-0.88879195179803161</v>
      </c>
      <c r="L92">
        <v>1.9262042281164133</v>
      </c>
      <c r="M92">
        <v>7306</v>
      </c>
      <c r="N92">
        <v>0.99529997235277856</v>
      </c>
      <c r="O92">
        <v>0.7446221731936018</v>
      </c>
    </row>
    <row r="93" spans="1:15" x14ac:dyDescent="0.35">
      <c r="A93" s="2">
        <v>36739</v>
      </c>
      <c r="B93">
        <v>2000</v>
      </c>
      <c r="C93">
        <v>8</v>
      </c>
      <c r="D93">
        <v>266885</v>
      </c>
      <c r="E93">
        <v>0.45241886007008353</v>
      </c>
      <c r="F93">
        <v>5.1374072264855579</v>
      </c>
      <c r="G93">
        <v>13690</v>
      </c>
      <c r="H93">
        <v>2.324538455788923</v>
      </c>
      <c r="I93">
        <v>5.0732980274771666</v>
      </c>
      <c r="J93">
        <v>36537</v>
      </c>
      <c r="K93">
        <v>0.50614804830412896</v>
      </c>
      <c r="L93">
        <v>3.4602859974515079</v>
      </c>
      <c r="M93">
        <v>7338</v>
      </c>
      <c r="N93">
        <v>0.4379961675335341</v>
      </c>
      <c r="O93">
        <v>2.7875052528365316</v>
      </c>
    </row>
    <row r="94" spans="1:15" x14ac:dyDescent="0.35">
      <c r="A94" s="2">
        <v>36770</v>
      </c>
      <c r="B94">
        <v>2000</v>
      </c>
      <c r="C94">
        <v>9</v>
      </c>
      <c r="D94">
        <v>270523</v>
      </c>
      <c r="E94">
        <v>1.3631339340914626</v>
      </c>
      <c r="F94">
        <v>6.0753875049504176</v>
      </c>
      <c r="G94">
        <v>14120</v>
      </c>
      <c r="H94">
        <v>3.1409788166544925</v>
      </c>
      <c r="I94">
        <v>7.5563680682510661</v>
      </c>
      <c r="J94">
        <v>36785</v>
      </c>
      <c r="K94">
        <v>0.67876399266496978</v>
      </c>
      <c r="L94">
        <v>2.4138315050949384</v>
      </c>
      <c r="M94">
        <v>7423</v>
      </c>
      <c r="N94">
        <v>1.158353774870537</v>
      </c>
      <c r="O94">
        <v>2.2874466032795921</v>
      </c>
    </row>
    <row r="95" spans="1:15" x14ac:dyDescent="0.35">
      <c r="A95" s="2">
        <v>36800</v>
      </c>
      <c r="B95">
        <v>2000</v>
      </c>
      <c r="C95">
        <v>10</v>
      </c>
      <c r="D95">
        <v>270339</v>
      </c>
      <c r="E95">
        <v>-6.8016397866355174E-2</v>
      </c>
      <c r="F95">
        <v>6.0918466658294612</v>
      </c>
      <c r="G95">
        <v>13807</v>
      </c>
      <c r="H95">
        <v>-2.2167138810198299</v>
      </c>
      <c r="I95">
        <v>5.7683468668607327</v>
      </c>
      <c r="J95">
        <v>36727</v>
      </c>
      <c r="K95">
        <v>-0.15767296452358298</v>
      </c>
      <c r="L95">
        <v>3.2324254434044466</v>
      </c>
      <c r="M95">
        <v>7311</v>
      </c>
      <c r="N95">
        <v>-1.508823925636535</v>
      </c>
      <c r="O95">
        <v>0.21932830705962988</v>
      </c>
    </row>
    <row r="96" spans="1:15" x14ac:dyDescent="0.35">
      <c r="A96" s="2">
        <v>36831</v>
      </c>
      <c r="B96">
        <v>2000</v>
      </c>
      <c r="C96">
        <v>11</v>
      </c>
      <c r="D96">
        <v>268850</v>
      </c>
      <c r="E96">
        <v>-0.5507899341197533</v>
      </c>
      <c r="F96">
        <v>4.1517357331298204</v>
      </c>
      <c r="G96">
        <v>13947</v>
      </c>
      <c r="H96">
        <v>1.0139784167451293</v>
      </c>
      <c r="I96">
        <v>6.7835540923359616</v>
      </c>
      <c r="J96">
        <v>37028</v>
      </c>
      <c r="K96">
        <v>0.81956054129114819</v>
      </c>
      <c r="L96">
        <v>3.8507923152433037</v>
      </c>
      <c r="M96">
        <v>7189</v>
      </c>
      <c r="N96">
        <v>-1.6687183695800849</v>
      </c>
      <c r="O96">
        <v>1.2250070402703463</v>
      </c>
    </row>
    <row r="97" spans="1:15" x14ac:dyDescent="0.35">
      <c r="A97" s="2">
        <v>36861</v>
      </c>
      <c r="B97">
        <v>2000</v>
      </c>
      <c r="C97">
        <v>12</v>
      </c>
      <c r="D97">
        <v>268338</v>
      </c>
      <c r="E97">
        <v>-0.19044076622652037</v>
      </c>
      <c r="F97">
        <v>1.9091492569622994</v>
      </c>
      <c r="G97">
        <v>13750</v>
      </c>
      <c r="H97">
        <v>-1.4124901412490141</v>
      </c>
      <c r="I97">
        <v>3.3601443283469896</v>
      </c>
      <c r="J97">
        <v>37391</v>
      </c>
      <c r="K97">
        <v>0.98033920276547482</v>
      </c>
      <c r="L97">
        <v>0.93672389590756933</v>
      </c>
      <c r="M97">
        <v>7213</v>
      </c>
      <c r="N97">
        <v>0.33384337181805535</v>
      </c>
      <c r="O97">
        <v>-1.8238736899414727</v>
      </c>
    </row>
    <row r="98" spans="1:15" x14ac:dyDescent="0.35">
      <c r="A98" s="2">
        <v>36892</v>
      </c>
      <c r="B98">
        <v>2001</v>
      </c>
      <c r="C98">
        <v>1</v>
      </c>
      <c r="D98">
        <v>272881</v>
      </c>
      <c r="E98">
        <v>1.6930140345385298</v>
      </c>
      <c r="F98">
        <v>4.3342445850618443</v>
      </c>
      <c r="G98">
        <v>13772</v>
      </c>
      <c r="H98">
        <v>0.16</v>
      </c>
      <c r="I98">
        <v>6.0526721084244572</v>
      </c>
      <c r="J98">
        <v>37215</v>
      </c>
      <c r="K98">
        <v>-0.47070150570993019</v>
      </c>
      <c r="L98">
        <v>6.5935324950591472</v>
      </c>
      <c r="M98">
        <v>7214</v>
      </c>
      <c r="N98">
        <v>1.3863856924996533E-2</v>
      </c>
      <c r="O98">
        <v>-3.3235057625301527</v>
      </c>
    </row>
    <row r="99" spans="1:15" x14ac:dyDescent="0.35">
      <c r="A99" s="2">
        <v>36923</v>
      </c>
      <c r="B99">
        <v>2001</v>
      </c>
      <c r="C99">
        <v>2</v>
      </c>
      <c r="D99">
        <v>272627</v>
      </c>
      <c r="E99">
        <v>-9.3080866751441102E-2</v>
      </c>
      <c r="F99">
        <v>2.6124824040408603</v>
      </c>
      <c r="G99">
        <v>13840</v>
      </c>
      <c r="H99">
        <v>0.49375544583212316</v>
      </c>
      <c r="I99">
        <v>5.2311435523114351</v>
      </c>
      <c r="J99">
        <v>37628</v>
      </c>
      <c r="K99">
        <v>1.1097675668413274</v>
      </c>
      <c r="L99">
        <v>6.5798045602605866</v>
      </c>
      <c r="M99">
        <v>7180</v>
      </c>
      <c r="N99">
        <v>-0.47130579428888275</v>
      </c>
      <c r="O99">
        <v>-4.3431921129762854</v>
      </c>
    </row>
    <row r="100" spans="1:15" x14ac:dyDescent="0.35">
      <c r="A100" s="2">
        <v>36951</v>
      </c>
      <c r="B100">
        <v>2001</v>
      </c>
      <c r="C100">
        <v>3</v>
      </c>
      <c r="D100">
        <v>269820</v>
      </c>
      <c r="E100">
        <v>-1.0296118873038986</v>
      </c>
      <c r="F100">
        <v>0.29774848616640459</v>
      </c>
      <c r="G100">
        <v>13392</v>
      </c>
      <c r="H100">
        <v>-3.2369942196531793</v>
      </c>
      <c r="I100">
        <v>-0.63070416264747342</v>
      </c>
      <c r="J100">
        <v>37681</v>
      </c>
      <c r="K100">
        <v>0.14085255660678217</v>
      </c>
      <c r="L100">
        <v>4.6607227175513151</v>
      </c>
      <c r="M100">
        <v>7109</v>
      </c>
      <c r="N100">
        <v>-0.9888579387186629</v>
      </c>
      <c r="O100">
        <v>-5.2259698706839091</v>
      </c>
    </row>
    <row r="101" spans="1:15" x14ac:dyDescent="0.35">
      <c r="A101" s="2">
        <v>36982</v>
      </c>
      <c r="B101">
        <v>2001</v>
      </c>
      <c r="C101">
        <v>4</v>
      </c>
      <c r="D101">
        <v>274410</v>
      </c>
      <c r="E101">
        <v>1.7011340893929285</v>
      </c>
      <c r="F101">
        <v>3.9168089916574202</v>
      </c>
      <c r="G101">
        <v>13920</v>
      </c>
      <c r="H101">
        <v>3.9426523297491038</v>
      </c>
      <c r="I101">
        <v>3.6639857015192137</v>
      </c>
      <c r="J101">
        <v>37595</v>
      </c>
      <c r="K101">
        <v>-0.22823173482657041</v>
      </c>
      <c r="L101">
        <v>3.576053117337521</v>
      </c>
      <c r="M101">
        <v>7076</v>
      </c>
      <c r="N101">
        <v>-0.46420030946687296</v>
      </c>
      <c r="O101">
        <v>-8.2468879668049784</v>
      </c>
    </row>
    <row r="102" spans="1:15" x14ac:dyDescent="0.35">
      <c r="A102" s="2">
        <v>37012</v>
      </c>
      <c r="B102">
        <v>2001</v>
      </c>
      <c r="C102">
        <v>5</v>
      </c>
      <c r="D102">
        <v>275769</v>
      </c>
      <c r="E102">
        <v>0.49524434240734666</v>
      </c>
      <c r="F102">
        <v>3.6756744563746278</v>
      </c>
      <c r="G102">
        <v>13524</v>
      </c>
      <c r="H102">
        <v>-2.8448275862068964</v>
      </c>
      <c r="I102">
        <v>-0.87950747581354438</v>
      </c>
      <c r="J102">
        <v>37906</v>
      </c>
      <c r="K102">
        <v>0.82723766458305625</v>
      </c>
      <c r="L102">
        <v>5.0959299101696791</v>
      </c>
      <c r="M102">
        <v>7002</v>
      </c>
      <c r="N102">
        <v>-1.0457885811192764</v>
      </c>
      <c r="O102">
        <v>-6.2399571505088378</v>
      </c>
    </row>
    <row r="103" spans="1:15" x14ac:dyDescent="0.35">
      <c r="A103" s="2">
        <v>37043</v>
      </c>
      <c r="B103">
        <v>2001</v>
      </c>
      <c r="C103">
        <v>6</v>
      </c>
      <c r="D103">
        <v>274474</v>
      </c>
      <c r="E103">
        <v>-0.46959592992685906</v>
      </c>
      <c r="F103">
        <v>2.511297852474323</v>
      </c>
      <c r="G103">
        <v>13476</v>
      </c>
      <c r="H103">
        <v>-0.35492457852706299</v>
      </c>
      <c r="I103">
        <v>-0.59747731799070591</v>
      </c>
      <c r="J103">
        <v>38005</v>
      </c>
      <c r="K103">
        <v>0.26117237376668601</v>
      </c>
      <c r="L103">
        <v>3.6151476321600917</v>
      </c>
      <c r="M103">
        <v>7090</v>
      </c>
      <c r="N103">
        <v>1.2567837760639817</v>
      </c>
      <c r="O103">
        <v>-1.9905999447055571</v>
      </c>
    </row>
    <row r="104" spans="1:15" x14ac:dyDescent="0.35">
      <c r="A104" s="2">
        <v>37073</v>
      </c>
      <c r="B104">
        <v>2001</v>
      </c>
      <c r="C104">
        <v>7</v>
      </c>
      <c r="D104">
        <v>273098</v>
      </c>
      <c r="E104">
        <v>-0.50132252963850854</v>
      </c>
      <c r="F104">
        <v>2.7909200061727697</v>
      </c>
      <c r="G104">
        <v>13590</v>
      </c>
      <c r="H104">
        <v>0.84594835262689227</v>
      </c>
      <c r="I104">
        <v>1.5770984378503625</v>
      </c>
      <c r="J104">
        <v>37742</v>
      </c>
      <c r="K104">
        <v>-0.69201420865675567</v>
      </c>
      <c r="L104">
        <v>3.8208676037741038</v>
      </c>
      <c r="M104">
        <v>7164</v>
      </c>
      <c r="N104">
        <v>1.0437235543018335</v>
      </c>
      <c r="O104">
        <v>-1.9436079934300574</v>
      </c>
    </row>
    <row r="105" spans="1:15" x14ac:dyDescent="0.35">
      <c r="A105" s="2">
        <v>37104</v>
      </c>
      <c r="B105">
        <v>2001</v>
      </c>
      <c r="C105">
        <v>8</v>
      </c>
      <c r="D105">
        <v>275659</v>
      </c>
      <c r="E105">
        <v>0.93775860680048917</v>
      </c>
      <c r="F105">
        <v>3.2875583116323508</v>
      </c>
      <c r="G105">
        <v>13913</v>
      </c>
      <c r="H105">
        <v>2.376747608535688</v>
      </c>
      <c r="I105">
        <v>1.6289262235208182</v>
      </c>
      <c r="J105">
        <v>38209</v>
      </c>
      <c r="K105">
        <v>1.2373483122251072</v>
      </c>
      <c r="L105">
        <v>4.5761830473218925</v>
      </c>
      <c r="M105">
        <v>7187</v>
      </c>
      <c r="N105">
        <v>0.32104969290898938</v>
      </c>
      <c r="O105">
        <v>-2.0577814118288362</v>
      </c>
    </row>
    <row r="106" spans="1:15" x14ac:dyDescent="0.35">
      <c r="A106" s="2">
        <v>37135</v>
      </c>
      <c r="B106">
        <v>2001</v>
      </c>
      <c r="C106">
        <v>9</v>
      </c>
      <c r="D106">
        <v>268652</v>
      </c>
      <c r="E106">
        <v>-2.5419086625141931</v>
      </c>
      <c r="F106">
        <v>-0.69162326308668765</v>
      </c>
      <c r="G106">
        <v>12992</v>
      </c>
      <c r="H106">
        <v>-6.6197081865880829</v>
      </c>
      <c r="I106">
        <v>-7.9886685552407934</v>
      </c>
      <c r="J106">
        <v>38154</v>
      </c>
      <c r="K106">
        <v>-0.14394514381428458</v>
      </c>
      <c r="L106">
        <v>3.7216256626342261</v>
      </c>
      <c r="M106">
        <v>7021</v>
      </c>
      <c r="N106">
        <v>-2.3097258939752332</v>
      </c>
      <c r="O106">
        <v>-5.4156001616597065</v>
      </c>
    </row>
    <row r="107" spans="1:15" x14ac:dyDescent="0.35">
      <c r="A107" s="2">
        <v>37165</v>
      </c>
      <c r="B107">
        <v>2001</v>
      </c>
      <c r="C107">
        <v>10</v>
      </c>
      <c r="D107">
        <v>288632</v>
      </c>
      <c r="E107">
        <v>7.4371305629587718</v>
      </c>
      <c r="F107">
        <v>6.7666892309285744</v>
      </c>
      <c r="G107">
        <v>13593</v>
      </c>
      <c r="H107">
        <v>4.6259236453201966</v>
      </c>
      <c r="I107">
        <v>-1.5499384370246976</v>
      </c>
      <c r="J107">
        <v>38291</v>
      </c>
      <c r="K107">
        <v>0.35907113277769043</v>
      </c>
      <c r="L107">
        <v>4.2584474637187899</v>
      </c>
      <c r="M107">
        <v>7183</v>
      </c>
      <c r="N107">
        <v>2.3073636234154677</v>
      </c>
      <c r="O107">
        <v>-1.7507864861168103</v>
      </c>
    </row>
    <row r="108" spans="1:15" x14ac:dyDescent="0.35">
      <c r="A108" s="2">
        <v>37196</v>
      </c>
      <c r="B108">
        <v>2001</v>
      </c>
      <c r="C108">
        <v>11</v>
      </c>
      <c r="D108">
        <v>280033</v>
      </c>
      <c r="E108">
        <v>-2.9792261426314477</v>
      </c>
      <c r="F108">
        <v>4.1595685326390184</v>
      </c>
      <c r="G108">
        <v>13636</v>
      </c>
      <c r="H108">
        <v>0.31633929228279262</v>
      </c>
      <c r="I108">
        <v>-2.2298702229870222</v>
      </c>
      <c r="J108">
        <v>38442</v>
      </c>
      <c r="K108">
        <v>0.39434854143271264</v>
      </c>
      <c r="L108">
        <v>3.8187317705520147</v>
      </c>
      <c r="M108">
        <v>7414</v>
      </c>
      <c r="N108">
        <v>3.215926493108729</v>
      </c>
      <c r="O108">
        <v>3.1297816107942689</v>
      </c>
    </row>
    <row r="109" spans="1:15" x14ac:dyDescent="0.35">
      <c r="A109" s="2">
        <v>37226</v>
      </c>
      <c r="B109">
        <v>2001</v>
      </c>
      <c r="C109">
        <v>12</v>
      </c>
      <c r="D109">
        <v>276302</v>
      </c>
      <c r="E109">
        <v>-1.3323429738637946</v>
      </c>
      <c r="F109">
        <v>2.967898694929529</v>
      </c>
      <c r="G109">
        <v>13795</v>
      </c>
      <c r="H109">
        <v>1.1660310941625109</v>
      </c>
      <c r="I109">
        <v>0.32727272727272727</v>
      </c>
      <c r="J109">
        <v>38416</v>
      </c>
      <c r="K109">
        <v>-6.7634358253993027E-2</v>
      </c>
      <c r="L109">
        <v>2.7413013826856729</v>
      </c>
      <c r="M109">
        <v>7672</v>
      </c>
      <c r="N109">
        <v>3.4799028864310761</v>
      </c>
      <c r="O109">
        <v>6.3635103285734091</v>
      </c>
    </row>
    <row r="110" spans="1:15" x14ac:dyDescent="0.35">
      <c r="A110" s="2">
        <v>37257</v>
      </c>
      <c r="B110">
        <v>2002</v>
      </c>
      <c r="C110">
        <v>1</v>
      </c>
      <c r="D110">
        <v>277135</v>
      </c>
      <c r="E110">
        <v>0.30148171203972463</v>
      </c>
      <c r="F110">
        <v>1.5589212880339782</v>
      </c>
      <c r="G110">
        <v>13795</v>
      </c>
      <c r="H110">
        <v>0</v>
      </c>
      <c r="I110">
        <v>0.16700551844321812</v>
      </c>
      <c r="J110">
        <v>38205</v>
      </c>
      <c r="K110">
        <v>-0.54925031236984589</v>
      </c>
      <c r="L110">
        <v>2.6602176541717051</v>
      </c>
      <c r="M110">
        <v>7420</v>
      </c>
      <c r="N110">
        <v>-3.2846715328467155</v>
      </c>
      <c r="O110">
        <v>2.8555586359855836</v>
      </c>
    </row>
    <row r="111" spans="1:15" x14ac:dyDescent="0.35">
      <c r="A111" s="2">
        <v>37288</v>
      </c>
      <c r="B111">
        <v>2002</v>
      </c>
      <c r="C111">
        <v>2</v>
      </c>
      <c r="D111">
        <v>278869</v>
      </c>
      <c r="E111">
        <v>0.6256878416656142</v>
      </c>
      <c r="F111">
        <v>2.2895751337908572</v>
      </c>
      <c r="G111">
        <v>14003</v>
      </c>
      <c r="H111">
        <v>1.5077926785067053</v>
      </c>
      <c r="I111">
        <v>1.1777456647398843</v>
      </c>
      <c r="J111">
        <v>38282</v>
      </c>
      <c r="K111">
        <v>0.2015443004842298</v>
      </c>
      <c r="L111">
        <v>1.7380673966195386</v>
      </c>
      <c r="M111">
        <v>7484</v>
      </c>
      <c r="N111">
        <v>0.86253369272237201</v>
      </c>
      <c r="O111">
        <v>4.233983286908078</v>
      </c>
    </row>
    <row r="112" spans="1:15" x14ac:dyDescent="0.35">
      <c r="A112" s="2">
        <v>37316</v>
      </c>
      <c r="B112">
        <v>2002</v>
      </c>
      <c r="C112">
        <v>3</v>
      </c>
      <c r="D112">
        <v>278079</v>
      </c>
      <c r="E112">
        <v>-0.28328713481957479</v>
      </c>
      <c r="F112">
        <v>3.0609295085612631</v>
      </c>
      <c r="G112">
        <v>14109</v>
      </c>
      <c r="H112">
        <v>0.75698064700421341</v>
      </c>
      <c r="I112">
        <v>5.3539426523297493</v>
      </c>
      <c r="J112">
        <v>38237</v>
      </c>
      <c r="K112">
        <v>-0.11754871741288334</v>
      </c>
      <c r="L112">
        <v>1.4755447042275949</v>
      </c>
      <c r="M112">
        <v>7544</v>
      </c>
      <c r="N112">
        <v>0.80171031533939074</v>
      </c>
      <c r="O112">
        <v>6.1190040793360527</v>
      </c>
    </row>
    <row r="113" spans="1:15" x14ac:dyDescent="0.35">
      <c r="A113" s="2">
        <v>37347</v>
      </c>
      <c r="B113">
        <v>2002</v>
      </c>
      <c r="C113">
        <v>4</v>
      </c>
      <c r="D113">
        <v>281147</v>
      </c>
      <c r="E113">
        <v>1.103283599264957</v>
      </c>
      <c r="F113">
        <v>2.4550854560693853</v>
      </c>
      <c r="G113">
        <v>13925</v>
      </c>
      <c r="H113">
        <v>-1.3041321142533135</v>
      </c>
      <c r="I113">
        <v>3.5919540229885055E-2</v>
      </c>
      <c r="J113">
        <v>37836</v>
      </c>
      <c r="K113">
        <v>-1.0487224416141434</v>
      </c>
      <c r="L113">
        <v>0.6410426918473201</v>
      </c>
      <c r="M113">
        <v>7480</v>
      </c>
      <c r="N113">
        <v>-0.84835630965005304</v>
      </c>
      <c r="O113">
        <v>5.7094403617863199</v>
      </c>
    </row>
    <row r="114" spans="1:15" x14ac:dyDescent="0.35">
      <c r="A114" s="2">
        <v>37377</v>
      </c>
      <c r="B114">
        <v>2002</v>
      </c>
      <c r="C114">
        <v>5</v>
      </c>
      <c r="D114">
        <v>278966</v>
      </c>
      <c r="E114">
        <v>-0.77575076383528896</v>
      </c>
      <c r="F114">
        <v>1.1593036200588174</v>
      </c>
      <c r="G114">
        <v>13900</v>
      </c>
      <c r="H114">
        <v>-0.17953321364452424</v>
      </c>
      <c r="I114">
        <v>2.7802425317953268</v>
      </c>
      <c r="J114">
        <v>38198</v>
      </c>
      <c r="K114">
        <v>0.95676075695105189</v>
      </c>
      <c r="L114">
        <v>0.77032659737244769</v>
      </c>
      <c r="M114">
        <v>7551</v>
      </c>
      <c r="N114">
        <v>0.94919786096256686</v>
      </c>
      <c r="O114">
        <v>7.8406169665809768</v>
      </c>
    </row>
    <row r="115" spans="1:15" x14ac:dyDescent="0.35">
      <c r="A115" s="2">
        <v>37408</v>
      </c>
      <c r="B115">
        <v>2002</v>
      </c>
      <c r="C115">
        <v>6</v>
      </c>
      <c r="D115">
        <v>280426</v>
      </c>
      <c r="E115">
        <v>0.52336126983216591</v>
      </c>
      <c r="F115">
        <v>2.1685114072735487</v>
      </c>
      <c r="G115">
        <v>13951</v>
      </c>
      <c r="H115">
        <v>0.36690647482014388</v>
      </c>
      <c r="I115">
        <v>3.524784802612051</v>
      </c>
      <c r="J115">
        <v>38006</v>
      </c>
      <c r="K115">
        <v>-0.50264411749306248</v>
      </c>
      <c r="L115">
        <v>2.6312327325351929E-3</v>
      </c>
      <c r="M115">
        <v>7547</v>
      </c>
      <c r="N115">
        <v>-5.2973116143557146E-2</v>
      </c>
      <c r="O115">
        <v>6.445698166431594</v>
      </c>
    </row>
    <row r="116" spans="1:15" x14ac:dyDescent="0.35">
      <c r="A116" s="2">
        <v>37438</v>
      </c>
      <c r="B116">
        <v>2002</v>
      </c>
      <c r="C116">
        <v>7</v>
      </c>
      <c r="D116">
        <v>284161</v>
      </c>
      <c r="E116">
        <v>1.3319021774015247</v>
      </c>
      <c r="F116">
        <v>4.0509267735391692</v>
      </c>
      <c r="G116">
        <v>13852</v>
      </c>
      <c r="H116">
        <v>-0.7096265500680955</v>
      </c>
      <c r="I116">
        <v>1.927888153053716</v>
      </c>
      <c r="J116">
        <v>38117</v>
      </c>
      <c r="K116">
        <v>0.29205914855549125</v>
      </c>
      <c r="L116">
        <v>0.99358804514864074</v>
      </c>
      <c r="M116">
        <v>7454</v>
      </c>
      <c r="N116">
        <v>-1.2322777262488407</v>
      </c>
      <c r="O116">
        <v>4.0480178671133444</v>
      </c>
    </row>
    <row r="117" spans="1:15" x14ac:dyDescent="0.35">
      <c r="A117" s="2">
        <v>37469</v>
      </c>
      <c r="B117">
        <v>2002</v>
      </c>
      <c r="C117">
        <v>8</v>
      </c>
      <c r="D117">
        <v>285884</v>
      </c>
      <c r="E117">
        <v>0.6063464022156454</v>
      </c>
      <c r="F117">
        <v>3.7092930033120632</v>
      </c>
      <c r="G117">
        <v>14026</v>
      </c>
      <c r="H117">
        <v>1.2561362980075079</v>
      </c>
      <c r="I117">
        <v>0.81219003809386903</v>
      </c>
      <c r="J117">
        <v>38224</v>
      </c>
      <c r="K117">
        <v>0.28071464176089411</v>
      </c>
      <c r="L117">
        <v>3.9257766494804891E-2</v>
      </c>
      <c r="M117">
        <v>7424</v>
      </c>
      <c r="N117">
        <v>-0.40246847330292462</v>
      </c>
      <c r="O117">
        <v>3.2976207040489771</v>
      </c>
    </row>
    <row r="118" spans="1:15" x14ac:dyDescent="0.35">
      <c r="A118" s="2">
        <v>37500</v>
      </c>
      <c r="B118">
        <v>2002</v>
      </c>
      <c r="C118">
        <v>9</v>
      </c>
      <c r="D118">
        <v>281064</v>
      </c>
      <c r="E118">
        <v>-1.6859985168809728</v>
      </c>
      <c r="F118">
        <v>4.6201033307029169</v>
      </c>
      <c r="G118">
        <v>13721</v>
      </c>
      <c r="H118">
        <v>-2.1745330101240552</v>
      </c>
      <c r="I118">
        <v>5.6111453201970445</v>
      </c>
      <c r="J118">
        <v>37783</v>
      </c>
      <c r="K118">
        <v>-1.1537254081205526</v>
      </c>
      <c r="L118">
        <v>-0.97237511139067989</v>
      </c>
      <c r="M118">
        <v>7367</v>
      </c>
      <c r="N118">
        <v>-0.76778017241379315</v>
      </c>
      <c r="O118">
        <v>4.928072924084888</v>
      </c>
    </row>
    <row r="119" spans="1:15" x14ac:dyDescent="0.35">
      <c r="A119" s="2">
        <v>37530</v>
      </c>
      <c r="B119">
        <v>2002</v>
      </c>
      <c r="C119">
        <v>10</v>
      </c>
      <c r="D119">
        <v>282940</v>
      </c>
      <c r="E119">
        <v>0.66746363817493526</v>
      </c>
      <c r="F119">
        <v>-1.9720613099032678</v>
      </c>
      <c r="G119">
        <v>14164</v>
      </c>
      <c r="H119">
        <v>3.228627651045842</v>
      </c>
      <c r="I119">
        <v>4.2006915324063856</v>
      </c>
      <c r="J119">
        <v>38127</v>
      </c>
      <c r="K119">
        <v>0.9104623772596141</v>
      </c>
      <c r="L119">
        <v>-0.42829907811235018</v>
      </c>
      <c r="M119">
        <v>7432</v>
      </c>
      <c r="N119">
        <v>0.88231301751051994</v>
      </c>
      <c r="O119">
        <v>3.4665181678964223</v>
      </c>
    </row>
    <row r="120" spans="1:15" x14ac:dyDescent="0.35">
      <c r="A120" s="2">
        <v>37561</v>
      </c>
      <c r="B120">
        <v>2002</v>
      </c>
      <c r="C120">
        <v>11</v>
      </c>
      <c r="D120">
        <v>283408</v>
      </c>
      <c r="E120">
        <v>0.16540609316462854</v>
      </c>
      <c r="F120">
        <v>1.2052150996489699</v>
      </c>
      <c r="G120">
        <v>14126</v>
      </c>
      <c r="H120">
        <v>-0.2682857949731714</v>
      </c>
      <c r="I120">
        <v>3.593429158110883</v>
      </c>
      <c r="J120">
        <v>38431</v>
      </c>
      <c r="K120">
        <v>0.79733522175885851</v>
      </c>
      <c r="L120">
        <v>-2.8614536184381666E-2</v>
      </c>
      <c r="M120">
        <v>7363</v>
      </c>
      <c r="N120">
        <v>-0.92841765339074278</v>
      </c>
      <c r="O120">
        <v>-0.68788777987591043</v>
      </c>
    </row>
    <row r="121" spans="1:15" x14ac:dyDescent="0.35">
      <c r="A121" s="2">
        <v>37591</v>
      </c>
      <c r="B121">
        <v>2002</v>
      </c>
      <c r="C121">
        <v>12</v>
      </c>
      <c r="D121">
        <v>286646</v>
      </c>
      <c r="E121">
        <v>1.1425224411449217</v>
      </c>
      <c r="F121">
        <v>3.7437296870815269</v>
      </c>
      <c r="G121">
        <v>14282</v>
      </c>
      <c r="H121">
        <v>1.1043465949313322</v>
      </c>
      <c r="I121">
        <v>3.5302645886190649</v>
      </c>
      <c r="J121">
        <v>38001</v>
      </c>
      <c r="K121">
        <v>-1.1188883973875257</v>
      </c>
      <c r="L121">
        <v>-1.0802790503956685</v>
      </c>
      <c r="M121">
        <v>7421</v>
      </c>
      <c r="N121">
        <v>0.78772239576259673</v>
      </c>
      <c r="O121">
        <v>-3.2716371220020855</v>
      </c>
    </row>
    <row r="122" spans="1:15" x14ac:dyDescent="0.35">
      <c r="A122" s="2">
        <v>37622</v>
      </c>
      <c r="B122">
        <v>2003</v>
      </c>
      <c r="C122">
        <v>1</v>
      </c>
      <c r="D122">
        <v>288657</v>
      </c>
      <c r="E122">
        <v>0.70156220564738392</v>
      </c>
      <c r="F122">
        <v>4.157540548829993</v>
      </c>
      <c r="G122">
        <v>14245</v>
      </c>
      <c r="H122">
        <v>-0.25906735751295334</v>
      </c>
      <c r="I122">
        <v>3.2620514679231607</v>
      </c>
      <c r="J122">
        <v>38763</v>
      </c>
      <c r="K122">
        <v>2.0052103892002844</v>
      </c>
      <c r="L122">
        <v>1.4605418138987043</v>
      </c>
      <c r="M122">
        <v>7277</v>
      </c>
      <c r="N122">
        <v>-1.9404392938957014</v>
      </c>
      <c r="O122">
        <v>-1.9272237196765498</v>
      </c>
    </row>
    <row r="123" spans="1:15" x14ac:dyDescent="0.35">
      <c r="A123" s="2">
        <v>37653</v>
      </c>
      <c r="B123">
        <v>2003</v>
      </c>
      <c r="C123">
        <v>2</v>
      </c>
      <c r="D123">
        <v>284696</v>
      </c>
      <c r="E123">
        <v>-1.3722168525273941</v>
      </c>
      <c r="F123">
        <v>2.0895115627767877</v>
      </c>
      <c r="G123">
        <v>13788</v>
      </c>
      <c r="H123">
        <v>-3.2081432081432082</v>
      </c>
      <c r="I123">
        <v>-1.5353852745840177</v>
      </c>
      <c r="J123">
        <v>38621</v>
      </c>
      <c r="K123">
        <v>-0.36632871552769392</v>
      </c>
      <c r="L123">
        <v>0.8855336711770545</v>
      </c>
      <c r="M123">
        <v>7204</v>
      </c>
      <c r="N123">
        <v>-1.0031606431221658</v>
      </c>
      <c r="O123">
        <v>-3.7413148049171565</v>
      </c>
    </row>
    <row r="124" spans="1:15" x14ac:dyDescent="0.35">
      <c r="A124" s="2">
        <v>37681</v>
      </c>
      <c r="B124">
        <v>2003</v>
      </c>
      <c r="C124">
        <v>3</v>
      </c>
      <c r="D124">
        <v>288177</v>
      </c>
      <c r="E124">
        <v>1.2227077303509708</v>
      </c>
      <c r="F124">
        <v>3.6313421725480888</v>
      </c>
      <c r="G124">
        <v>14026</v>
      </c>
      <c r="H124">
        <v>1.7261386713083842</v>
      </c>
      <c r="I124">
        <v>-0.58827698632078818</v>
      </c>
      <c r="J124">
        <v>38571</v>
      </c>
      <c r="K124">
        <v>-0.1294632453846353</v>
      </c>
      <c r="L124">
        <v>0.87349949002275284</v>
      </c>
      <c r="M124">
        <v>7243</v>
      </c>
      <c r="N124">
        <v>0.54136590782898386</v>
      </c>
      <c r="O124">
        <v>-3.9899257688229057</v>
      </c>
    </row>
    <row r="125" spans="1:15" x14ac:dyDescent="0.35">
      <c r="A125" s="2">
        <v>37712</v>
      </c>
      <c r="B125">
        <v>2003</v>
      </c>
      <c r="C125">
        <v>4</v>
      </c>
      <c r="D125">
        <v>289053</v>
      </c>
      <c r="E125">
        <v>0.30397984571981801</v>
      </c>
      <c r="F125">
        <v>2.812052058175972</v>
      </c>
      <c r="G125">
        <v>14066</v>
      </c>
      <c r="H125">
        <v>0.28518465706544988</v>
      </c>
      <c r="I125">
        <v>1.0125673249551166</v>
      </c>
      <c r="J125">
        <v>38689</v>
      </c>
      <c r="K125">
        <v>0.30592932514064969</v>
      </c>
      <c r="L125">
        <v>2.2544666455227826</v>
      </c>
      <c r="M125">
        <v>7320</v>
      </c>
      <c r="N125">
        <v>1.0630954024575452</v>
      </c>
      <c r="O125">
        <v>-2.1390374331550803</v>
      </c>
    </row>
    <row r="126" spans="1:15" x14ac:dyDescent="0.35">
      <c r="A126" s="2">
        <v>37742</v>
      </c>
      <c r="B126">
        <v>2003</v>
      </c>
      <c r="C126">
        <v>5</v>
      </c>
      <c r="D126">
        <v>289619</v>
      </c>
      <c r="E126">
        <v>0.19581184073509011</v>
      </c>
      <c r="F126">
        <v>3.8187449366589479</v>
      </c>
      <c r="G126">
        <v>14294</v>
      </c>
      <c r="H126">
        <v>1.620929901891085</v>
      </c>
      <c r="I126">
        <v>2.8345323741007196</v>
      </c>
      <c r="J126">
        <v>38599</v>
      </c>
      <c r="K126">
        <v>-0.2326242601256171</v>
      </c>
      <c r="L126">
        <v>1.0497931828891565</v>
      </c>
      <c r="M126">
        <v>7431</v>
      </c>
      <c r="N126">
        <v>1.5163934426229508</v>
      </c>
      <c r="O126">
        <v>-1.5891934843067144</v>
      </c>
    </row>
    <row r="127" spans="1:15" x14ac:dyDescent="0.35">
      <c r="A127" s="2">
        <v>37773</v>
      </c>
      <c r="B127">
        <v>2003</v>
      </c>
      <c r="C127">
        <v>6</v>
      </c>
      <c r="D127">
        <v>293671</v>
      </c>
      <c r="E127">
        <v>1.3990794802827162</v>
      </c>
      <c r="F127">
        <v>4.7231711752833192</v>
      </c>
      <c r="G127">
        <v>14548</v>
      </c>
      <c r="H127">
        <v>1.7769693577724919</v>
      </c>
      <c r="I127">
        <v>4.2792631352591215</v>
      </c>
      <c r="J127">
        <v>38728</v>
      </c>
      <c r="K127">
        <v>0.33420554936656388</v>
      </c>
      <c r="L127">
        <v>1.8997000473609429</v>
      </c>
      <c r="M127">
        <v>7507</v>
      </c>
      <c r="N127">
        <v>1.0227425649306958</v>
      </c>
      <c r="O127">
        <v>-0.53001192526831853</v>
      </c>
    </row>
    <row r="128" spans="1:15" x14ac:dyDescent="0.35">
      <c r="A128" s="2">
        <v>37803</v>
      </c>
      <c r="B128">
        <v>2003</v>
      </c>
      <c r="C128">
        <v>7</v>
      </c>
      <c r="D128">
        <v>296207</v>
      </c>
      <c r="E128">
        <v>0.86355138913954732</v>
      </c>
      <c r="F128">
        <v>4.2391461178697991</v>
      </c>
      <c r="G128">
        <v>14715</v>
      </c>
      <c r="H128">
        <v>1.1479241132801759</v>
      </c>
      <c r="I128">
        <v>6.2301472711521804</v>
      </c>
      <c r="J128">
        <v>39167</v>
      </c>
      <c r="K128">
        <v>1.1335467878537493</v>
      </c>
      <c r="L128">
        <v>2.7546763911115777</v>
      </c>
      <c r="M128">
        <v>7597</v>
      </c>
      <c r="N128">
        <v>1.1988810443585987</v>
      </c>
      <c r="O128">
        <v>1.918433056077274</v>
      </c>
    </row>
    <row r="129" spans="1:15" x14ac:dyDescent="0.35">
      <c r="A129" s="2">
        <v>37834</v>
      </c>
      <c r="B129">
        <v>2003</v>
      </c>
      <c r="C129">
        <v>8</v>
      </c>
      <c r="D129">
        <v>299592</v>
      </c>
      <c r="E129">
        <v>1.1427819058968898</v>
      </c>
      <c r="F129">
        <v>4.7949517986316126</v>
      </c>
      <c r="G129">
        <v>14737</v>
      </c>
      <c r="H129">
        <v>0.14950730547060823</v>
      </c>
      <c r="I129">
        <v>5.0691572793383717</v>
      </c>
      <c r="J129">
        <v>39153</v>
      </c>
      <c r="K129">
        <v>-3.5744376643603033E-2</v>
      </c>
      <c r="L129">
        <v>2.4304102134784427</v>
      </c>
      <c r="M129">
        <v>7811</v>
      </c>
      <c r="N129">
        <v>2.816901408450704</v>
      </c>
      <c r="O129">
        <v>5.2128232758620694</v>
      </c>
    </row>
    <row r="130" spans="1:15" x14ac:dyDescent="0.35">
      <c r="A130" s="2">
        <v>37865</v>
      </c>
      <c r="B130">
        <v>2003</v>
      </c>
      <c r="C130">
        <v>9</v>
      </c>
      <c r="D130">
        <v>298921</v>
      </c>
      <c r="E130">
        <v>-0.22397126759058986</v>
      </c>
      <c r="F130">
        <v>6.3533572424785811</v>
      </c>
      <c r="G130">
        <v>14813</v>
      </c>
      <c r="H130">
        <v>0.51570876026328294</v>
      </c>
      <c r="I130">
        <v>7.9586036003206759</v>
      </c>
      <c r="J130">
        <v>39149</v>
      </c>
      <c r="K130">
        <v>-1.0216330804791458E-2</v>
      </c>
      <c r="L130">
        <v>3.6153825794669561</v>
      </c>
      <c r="M130">
        <v>7751</v>
      </c>
      <c r="N130">
        <v>-0.76814748431698887</v>
      </c>
      <c r="O130">
        <v>5.2124338265236867</v>
      </c>
    </row>
    <row r="131" spans="1:15" x14ac:dyDescent="0.35">
      <c r="A131" s="2">
        <v>37895</v>
      </c>
      <c r="B131">
        <v>2003</v>
      </c>
      <c r="C131">
        <v>10</v>
      </c>
      <c r="D131">
        <v>298205</v>
      </c>
      <c r="E131">
        <v>-0.23952816965017512</v>
      </c>
      <c r="F131">
        <v>5.3951367781155017</v>
      </c>
      <c r="G131">
        <v>14729</v>
      </c>
      <c r="H131">
        <v>-0.56706946600958619</v>
      </c>
      <c r="I131">
        <v>3.9889861621011016</v>
      </c>
      <c r="J131">
        <v>39221</v>
      </c>
      <c r="K131">
        <v>0.1839127436205267</v>
      </c>
      <c r="L131">
        <v>2.8693576730401027</v>
      </c>
      <c r="M131">
        <v>7843</v>
      </c>
      <c r="N131">
        <v>1.1869436201780414</v>
      </c>
      <c r="O131">
        <v>5.5301399354144243</v>
      </c>
    </row>
    <row r="132" spans="1:15" x14ac:dyDescent="0.35">
      <c r="A132" s="2">
        <v>37926</v>
      </c>
      <c r="B132">
        <v>2003</v>
      </c>
      <c r="C132">
        <v>11</v>
      </c>
      <c r="D132">
        <v>299433</v>
      </c>
      <c r="E132">
        <v>0.41179725356717695</v>
      </c>
      <c r="F132">
        <v>5.6543922542765204</v>
      </c>
      <c r="G132">
        <v>14927</v>
      </c>
      <c r="H132">
        <v>1.344286781179985</v>
      </c>
      <c r="I132">
        <v>5.6703950162820336</v>
      </c>
      <c r="J132">
        <v>38989</v>
      </c>
      <c r="K132">
        <v>-0.5915198490604523</v>
      </c>
      <c r="L132">
        <v>1.4519528505633472</v>
      </c>
      <c r="M132">
        <v>7892</v>
      </c>
      <c r="N132">
        <v>0.62476093331633309</v>
      </c>
      <c r="O132">
        <v>7.1845715061795463</v>
      </c>
    </row>
    <row r="133" spans="1:15" x14ac:dyDescent="0.35">
      <c r="A133" s="2">
        <v>37956</v>
      </c>
      <c r="B133">
        <v>2003</v>
      </c>
      <c r="C133">
        <v>12</v>
      </c>
      <c r="D133">
        <v>300702</v>
      </c>
      <c r="E133">
        <v>0.42380098385949444</v>
      </c>
      <c r="F133">
        <v>4.9036093299749517</v>
      </c>
      <c r="G133">
        <v>15051</v>
      </c>
      <c r="H133">
        <v>0.83070945266965901</v>
      </c>
      <c r="I133">
        <v>5.3843999439854366</v>
      </c>
      <c r="J133">
        <v>38926</v>
      </c>
      <c r="K133">
        <v>-0.16158403652312189</v>
      </c>
      <c r="L133">
        <v>2.4341464698297415</v>
      </c>
      <c r="M133">
        <v>7944</v>
      </c>
      <c r="N133">
        <v>0.65889508362899141</v>
      </c>
      <c r="O133">
        <v>7.0475677132461936</v>
      </c>
    </row>
    <row r="134" spans="1:15" x14ac:dyDescent="0.35">
      <c r="A134" s="2">
        <v>37987</v>
      </c>
      <c r="B134">
        <v>2004</v>
      </c>
      <c r="C134">
        <v>1</v>
      </c>
      <c r="D134">
        <v>301993</v>
      </c>
      <c r="E134">
        <v>0.42932870416558588</v>
      </c>
      <c r="F134">
        <v>4.6200161437276765</v>
      </c>
      <c r="G134">
        <v>15142</v>
      </c>
      <c r="H134">
        <v>0.60461098930303636</v>
      </c>
      <c r="I134">
        <v>6.296946296946297</v>
      </c>
      <c r="J134">
        <v>39900</v>
      </c>
      <c r="K134">
        <v>2.5021836304783434</v>
      </c>
      <c r="L134">
        <v>2.9332095039083663</v>
      </c>
      <c r="M134">
        <v>7920</v>
      </c>
      <c r="N134">
        <v>-0.30211480362537763</v>
      </c>
      <c r="O134">
        <v>8.8360588154459254</v>
      </c>
    </row>
    <row r="135" spans="1:15" x14ac:dyDescent="0.35">
      <c r="A135" s="2">
        <v>38018</v>
      </c>
      <c r="B135">
        <v>2004</v>
      </c>
      <c r="C135">
        <v>2</v>
      </c>
      <c r="D135">
        <v>303915</v>
      </c>
      <c r="E135">
        <v>0.6364385929475187</v>
      </c>
      <c r="F135">
        <v>6.7507095287605026</v>
      </c>
      <c r="G135">
        <v>15284</v>
      </c>
      <c r="H135">
        <v>0.93778893144894993</v>
      </c>
      <c r="I135">
        <v>10.850014505366985</v>
      </c>
      <c r="J135">
        <v>39144</v>
      </c>
      <c r="K135">
        <v>-1.8947368421052631</v>
      </c>
      <c r="L135">
        <v>1.3541855467232853</v>
      </c>
      <c r="M135">
        <v>7932</v>
      </c>
      <c r="N135">
        <v>0.15151515151515152</v>
      </c>
      <c r="O135">
        <v>10.105496946141033</v>
      </c>
    </row>
    <row r="136" spans="1:15" x14ac:dyDescent="0.35">
      <c r="A136" s="2">
        <v>38047</v>
      </c>
      <c r="B136">
        <v>2004</v>
      </c>
      <c r="C136">
        <v>3</v>
      </c>
      <c r="D136">
        <v>309471</v>
      </c>
      <c r="E136">
        <v>1.8281427372785153</v>
      </c>
      <c r="F136">
        <v>7.3892087154769461</v>
      </c>
      <c r="G136">
        <v>15509</v>
      </c>
      <c r="H136">
        <v>1.4721277152577859</v>
      </c>
      <c r="I136">
        <v>10.573221160701554</v>
      </c>
      <c r="J136">
        <v>39674</v>
      </c>
      <c r="K136">
        <v>1.3539750664214183</v>
      </c>
      <c r="L136">
        <v>2.8596614036452257</v>
      </c>
      <c r="M136">
        <v>7971</v>
      </c>
      <c r="N136">
        <v>0.49167927382753401</v>
      </c>
      <c r="O136">
        <v>10.051083805053155</v>
      </c>
    </row>
    <row r="137" spans="1:15" x14ac:dyDescent="0.35">
      <c r="A137" s="2">
        <v>38078</v>
      </c>
      <c r="B137">
        <v>2004</v>
      </c>
      <c r="C137">
        <v>4</v>
      </c>
      <c r="D137">
        <v>307358</v>
      </c>
      <c r="E137">
        <v>-0.68277803089788702</v>
      </c>
      <c r="F137">
        <v>6.3327486654696541</v>
      </c>
      <c r="G137">
        <v>15294</v>
      </c>
      <c r="H137">
        <v>-1.3862918305500032</v>
      </c>
      <c r="I137">
        <v>8.7302715768519832</v>
      </c>
      <c r="J137">
        <v>39892</v>
      </c>
      <c r="K137">
        <v>0.54947824771890907</v>
      </c>
      <c r="L137">
        <v>3.109410943679082</v>
      </c>
      <c r="M137">
        <v>8044</v>
      </c>
      <c r="N137">
        <v>0.91581984694517626</v>
      </c>
      <c r="O137">
        <v>9.890710382513662</v>
      </c>
    </row>
    <row r="138" spans="1:15" x14ac:dyDescent="0.35">
      <c r="A138" s="2">
        <v>38108</v>
      </c>
      <c r="B138">
        <v>2004</v>
      </c>
      <c r="C138">
        <v>5</v>
      </c>
      <c r="D138">
        <v>311088</v>
      </c>
      <c r="E138">
        <v>1.2135685422211233</v>
      </c>
      <c r="F138">
        <v>7.4128423894841156</v>
      </c>
      <c r="G138">
        <v>15351</v>
      </c>
      <c r="H138">
        <v>0.37269517457826601</v>
      </c>
      <c r="I138">
        <v>7.3947110675808032</v>
      </c>
      <c r="J138">
        <v>39995</v>
      </c>
      <c r="K138">
        <v>0.25819713225709418</v>
      </c>
      <c r="L138">
        <v>3.6166740070986294</v>
      </c>
      <c r="M138">
        <v>8133</v>
      </c>
      <c r="N138">
        <v>1.1064147190452511</v>
      </c>
      <c r="O138">
        <v>9.4469115865966895</v>
      </c>
    </row>
    <row r="139" spans="1:15" x14ac:dyDescent="0.35">
      <c r="A139" s="2">
        <v>38139</v>
      </c>
      <c r="B139">
        <v>2004</v>
      </c>
      <c r="C139">
        <v>6</v>
      </c>
      <c r="D139">
        <v>309127</v>
      </c>
      <c r="E139">
        <v>-0.63036825592758317</v>
      </c>
      <c r="F139">
        <v>5.2630324410650013</v>
      </c>
      <c r="G139">
        <v>15110</v>
      </c>
      <c r="H139">
        <v>-1.5699302977004754</v>
      </c>
      <c r="I139">
        <v>3.8630739620566401</v>
      </c>
      <c r="J139">
        <v>39856</v>
      </c>
      <c r="K139">
        <v>-0.34754344293036632</v>
      </c>
      <c r="L139">
        <v>2.912621359223301</v>
      </c>
      <c r="M139">
        <v>8170</v>
      </c>
      <c r="N139">
        <v>0.45493667773269397</v>
      </c>
      <c r="O139">
        <v>8.8317570267750103</v>
      </c>
    </row>
    <row r="140" spans="1:15" x14ac:dyDescent="0.35">
      <c r="A140" s="2">
        <v>38169</v>
      </c>
      <c r="B140">
        <v>2004</v>
      </c>
      <c r="C140">
        <v>7</v>
      </c>
      <c r="D140">
        <v>311681</v>
      </c>
      <c r="E140">
        <v>0.8261976469218153</v>
      </c>
      <c r="F140">
        <v>5.2240493978872884</v>
      </c>
      <c r="G140">
        <v>15294</v>
      </c>
      <c r="H140">
        <v>1.2177365982792852</v>
      </c>
      <c r="I140">
        <v>3.9347604485219163</v>
      </c>
      <c r="J140">
        <v>40148</v>
      </c>
      <c r="K140">
        <v>0.73263749498193498</v>
      </c>
      <c r="L140">
        <v>2.5046595348124696</v>
      </c>
      <c r="M140">
        <v>8199</v>
      </c>
      <c r="N140">
        <v>0.35495716034271724</v>
      </c>
      <c r="O140">
        <v>7.9241805976043178</v>
      </c>
    </row>
    <row r="141" spans="1:15" x14ac:dyDescent="0.35">
      <c r="A141" s="2">
        <v>38200</v>
      </c>
      <c r="B141">
        <v>2004</v>
      </c>
      <c r="C141">
        <v>8</v>
      </c>
      <c r="D141">
        <v>311192</v>
      </c>
      <c r="E141">
        <v>-0.15689118040560701</v>
      </c>
      <c r="F141">
        <v>3.8719324948596756</v>
      </c>
      <c r="G141">
        <v>15233</v>
      </c>
      <c r="H141">
        <v>-0.39884922191709166</v>
      </c>
      <c r="I141">
        <v>3.3656782248761621</v>
      </c>
      <c r="J141">
        <v>39905</v>
      </c>
      <c r="K141">
        <v>-0.60526053601673802</v>
      </c>
      <c r="L141">
        <v>1.9206701913007944</v>
      </c>
      <c r="M141">
        <v>8198</v>
      </c>
      <c r="N141">
        <v>-1.2196609342602756E-2</v>
      </c>
      <c r="O141">
        <v>4.9545512738445785</v>
      </c>
    </row>
    <row r="142" spans="1:15" x14ac:dyDescent="0.35">
      <c r="A142" s="2">
        <v>38231</v>
      </c>
      <c r="B142">
        <v>2004</v>
      </c>
      <c r="C142">
        <v>9</v>
      </c>
      <c r="D142">
        <v>317446</v>
      </c>
      <c r="E142">
        <v>2.0096917658551634</v>
      </c>
      <c r="F142">
        <v>6.1972895848735954</v>
      </c>
      <c r="G142">
        <v>15448</v>
      </c>
      <c r="H142">
        <v>1.4114094400315105</v>
      </c>
      <c r="I142">
        <v>4.2867751299534191</v>
      </c>
      <c r="J142">
        <v>40571</v>
      </c>
      <c r="K142">
        <v>1.6689637889988722</v>
      </c>
      <c r="L142">
        <v>3.6322766865054024</v>
      </c>
      <c r="M142">
        <v>8311</v>
      </c>
      <c r="N142">
        <v>1.3783849719443766</v>
      </c>
      <c r="O142">
        <v>7.224874209779383</v>
      </c>
    </row>
    <row r="143" spans="1:15" x14ac:dyDescent="0.35">
      <c r="A143" s="2">
        <v>38261</v>
      </c>
      <c r="B143">
        <v>2004</v>
      </c>
      <c r="C143">
        <v>10</v>
      </c>
      <c r="D143">
        <v>318476</v>
      </c>
      <c r="E143">
        <v>0.32446463335496428</v>
      </c>
      <c r="F143">
        <v>6.7976727419057363</v>
      </c>
      <c r="G143">
        <v>15638</v>
      </c>
      <c r="H143">
        <v>1.2299326773692387</v>
      </c>
      <c r="I143">
        <v>6.1714984045081129</v>
      </c>
      <c r="J143">
        <v>40448</v>
      </c>
      <c r="K143">
        <v>-0.30317221660792193</v>
      </c>
      <c r="L143">
        <v>3.1284260982636853</v>
      </c>
      <c r="M143">
        <v>8319</v>
      </c>
      <c r="N143">
        <v>9.6257971363253522E-2</v>
      </c>
      <c r="O143">
        <v>6.0691062093586634</v>
      </c>
    </row>
    <row r="144" spans="1:15" x14ac:dyDescent="0.35">
      <c r="A144" s="2">
        <v>38292</v>
      </c>
      <c r="B144">
        <v>2004</v>
      </c>
      <c r="C144">
        <v>11</v>
      </c>
      <c r="D144">
        <v>320520</v>
      </c>
      <c r="E144">
        <v>0.64180660395131817</v>
      </c>
      <c r="F144">
        <v>7.0423099658354289</v>
      </c>
      <c r="G144">
        <v>15675</v>
      </c>
      <c r="H144">
        <v>0.23660314618237627</v>
      </c>
      <c r="I144">
        <v>5.0110537951363305</v>
      </c>
      <c r="J144">
        <v>40704</v>
      </c>
      <c r="K144">
        <v>0.63291139240506333</v>
      </c>
      <c r="L144">
        <v>4.3986765497960967</v>
      </c>
      <c r="M144">
        <v>8306</v>
      </c>
      <c r="N144">
        <v>-0.15626878230556557</v>
      </c>
      <c r="O144">
        <v>5.2458185504308164</v>
      </c>
    </row>
    <row r="145" spans="1:15" x14ac:dyDescent="0.35">
      <c r="A145" s="2">
        <v>38322</v>
      </c>
      <c r="B145">
        <v>2004</v>
      </c>
      <c r="C145">
        <v>12</v>
      </c>
      <c r="D145">
        <v>324672</v>
      </c>
      <c r="E145">
        <v>1.2953949831523774</v>
      </c>
      <c r="F145">
        <v>7.9713470479078952</v>
      </c>
      <c r="G145">
        <v>15832</v>
      </c>
      <c r="H145">
        <v>1.0015948963317385</v>
      </c>
      <c r="I145">
        <v>5.1890239851172684</v>
      </c>
      <c r="J145">
        <v>40893</v>
      </c>
      <c r="K145">
        <v>0.46432783018867924</v>
      </c>
      <c r="L145">
        <v>5.0531778245902483</v>
      </c>
      <c r="M145">
        <v>8327</v>
      </c>
      <c r="N145">
        <v>0.25282928003852634</v>
      </c>
      <c r="O145">
        <v>4.8212487411883185</v>
      </c>
    </row>
    <row r="146" spans="1:15" x14ac:dyDescent="0.35">
      <c r="A146" s="2">
        <v>38353</v>
      </c>
      <c r="B146">
        <v>2005</v>
      </c>
      <c r="C146">
        <v>1</v>
      </c>
      <c r="D146">
        <v>321272</v>
      </c>
      <c r="E146">
        <v>-1.0472107234378081</v>
      </c>
      <c r="F146">
        <v>6.3839228061577584</v>
      </c>
      <c r="G146">
        <v>15762</v>
      </c>
      <c r="H146">
        <v>-0.44214249621020718</v>
      </c>
      <c r="I146">
        <v>4.0945713908334431</v>
      </c>
      <c r="J146">
        <v>40993</v>
      </c>
      <c r="K146">
        <v>0.24454063042574523</v>
      </c>
      <c r="L146">
        <v>2.7393483709273183</v>
      </c>
      <c r="M146">
        <v>8420</v>
      </c>
      <c r="N146">
        <v>1.1168488050918699</v>
      </c>
      <c r="O146">
        <v>6.3131313131313131</v>
      </c>
    </row>
    <row r="147" spans="1:15" x14ac:dyDescent="0.35">
      <c r="A147" s="2">
        <v>38384</v>
      </c>
      <c r="B147">
        <v>2005</v>
      </c>
      <c r="C147">
        <v>2</v>
      </c>
      <c r="D147">
        <v>325308</v>
      </c>
      <c r="E147">
        <v>1.2562563808859781</v>
      </c>
      <c r="F147">
        <v>7.0391392330092293</v>
      </c>
      <c r="G147">
        <v>16279</v>
      </c>
      <c r="H147">
        <v>3.2800406039842658</v>
      </c>
      <c r="I147">
        <v>6.510075896362209</v>
      </c>
      <c r="J147">
        <v>41081</v>
      </c>
      <c r="K147">
        <v>0.21467079745322373</v>
      </c>
      <c r="L147">
        <v>4.9483956672797875</v>
      </c>
      <c r="M147">
        <v>8606</v>
      </c>
      <c r="N147">
        <v>2.2090261282660331</v>
      </c>
      <c r="O147">
        <v>8.4972264246091775</v>
      </c>
    </row>
    <row r="148" spans="1:15" x14ac:dyDescent="0.35">
      <c r="A148" s="2">
        <v>38412</v>
      </c>
      <c r="B148">
        <v>2005</v>
      </c>
      <c r="C148">
        <v>3</v>
      </c>
      <c r="D148">
        <v>326179</v>
      </c>
      <c r="E148">
        <v>0.26774625892999865</v>
      </c>
      <c r="F148">
        <v>5.3988903645252702</v>
      </c>
      <c r="G148">
        <v>15869</v>
      </c>
      <c r="H148">
        <v>-2.5185822224952394</v>
      </c>
      <c r="I148">
        <v>2.3212328325488425</v>
      </c>
      <c r="J148">
        <v>41167</v>
      </c>
      <c r="K148">
        <v>0.20934251843918114</v>
      </c>
      <c r="L148">
        <v>3.7631698341483086</v>
      </c>
      <c r="M148">
        <v>8642</v>
      </c>
      <c r="N148">
        <v>0.41831280501975365</v>
      </c>
      <c r="O148">
        <v>8.4180153054823741</v>
      </c>
    </row>
    <row r="149" spans="1:15" x14ac:dyDescent="0.35">
      <c r="A149" s="2">
        <v>38443</v>
      </c>
      <c r="B149">
        <v>2005</v>
      </c>
      <c r="C149">
        <v>4</v>
      </c>
      <c r="D149">
        <v>329124</v>
      </c>
      <c r="E149">
        <v>0.90287848083414324</v>
      </c>
      <c r="F149">
        <v>7.0816442064302869</v>
      </c>
      <c r="G149">
        <v>16248</v>
      </c>
      <c r="H149">
        <v>2.3883042409729662</v>
      </c>
      <c r="I149">
        <v>6.2377402903099251</v>
      </c>
      <c r="J149">
        <v>41568</v>
      </c>
      <c r="K149">
        <v>0.97408118152889456</v>
      </c>
      <c r="L149">
        <v>4.2013436277950467</v>
      </c>
      <c r="M149">
        <v>8655</v>
      </c>
      <c r="N149">
        <v>0.15042814163388105</v>
      </c>
      <c r="O149">
        <v>7.5957235206364997</v>
      </c>
    </row>
    <row r="150" spans="1:15" x14ac:dyDescent="0.35">
      <c r="A150" s="2">
        <v>38473</v>
      </c>
      <c r="B150">
        <v>2005</v>
      </c>
      <c r="C150">
        <v>5</v>
      </c>
      <c r="D150">
        <v>327233</v>
      </c>
      <c r="E150">
        <v>-0.5745554866858692</v>
      </c>
      <c r="F150">
        <v>5.1898498174150083</v>
      </c>
      <c r="G150">
        <v>16071</v>
      </c>
      <c r="H150">
        <v>-1.0893648449039881</v>
      </c>
      <c r="I150">
        <v>4.6902481923001762</v>
      </c>
      <c r="J150">
        <v>41369</v>
      </c>
      <c r="K150">
        <v>-0.47873364126250961</v>
      </c>
      <c r="L150">
        <v>3.4354294286785847</v>
      </c>
      <c r="M150">
        <v>8611</v>
      </c>
      <c r="N150">
        <v>-0.50837666088965916</v>
      </c>
      <c r="O150">
        <v>5.877290052871019</v>
      </c>
    </row>
    <row r="151" spans="1:15" x14ac:dyDescent="0.35">
      <c r="A151" s="2">
        <v>38504</v>
      </c>
      <c r="B151">
        <v>2005</v>
      </c>
      <c r="C151">
        <v>6</v>
      </c>
      <c r="D151">
        <v>337219</v>
      </c>
      <c r="E151">
        <v>3.0516482139637504</v>
      </c>
      <c r="F151">
        <v>9.0875271328612506</v>
      </c>
      <c r="G151">
        <v>16424</v>
      </c>
      <c r="H151">
        <v>2.1965030178582539</v>
      </c>
      <c r="I151">
        <v>8.6962276637988083</v>
      </c>
      <c r="J151">
        <v>41684</v>
      </c>
      <c r="K151">
        <v>0.76143972539824512</v>
      </c>
      <c r="L151">
        <v>4.5865114411882777</v>
      </c>
      <c r="M151">
        <v>8689</v>
      </c>
      <c r="N151">
        <v>0.9058181395888979</v>
      </c>
      <c r="O151">
        <v>6.3525091799265603</v>
      </c>
    </row>
    <row r="152" spans="1:15" x14ac:dyDescent="0.35">
      <c r="A152" s="2">
        <v>38534</v>
      </c>
      <c r="B152">
        <v>2005</v>
      </c>
      <c r="C152">
        <v>7</v>
      </c>
      <c r="D152">
        <v>339529</v>
      </c>
      <c r="E152">
        <v>0.68501478267831883</v>
      </c>
      <c r="F152">
        <v>8.934776261626471</v>
      </c>
      <c r="G152">
        <v>16072</v>
      </c>
      <c r="H152">
        <v>-2.143205065757428</v>
      </c>
      <c r="I152">
        <v>5.0869622074015952</v>
      </c>
      <c r="J152">
        <v>41539</v>
      </c>
      <c r="K152">
        <v>-0.34785529219844546</v>
      </c>
      <c r="L152">
        <v>3.4646806814785296</v>
      </c>
      <c r="M152">
        <v>8720</v>
      </c>
      <c r="N152">
        <v>0.3567729312924387</v>
      </c>
      <c r="O152">
        <v>6.3544334674960359</v>
      </c>
    </row>
    <row r="153" spans="1:15" x14ac:dyDescent="0.35">
      <c r="A153" s="2">
        <v>38565</v>
      </c>
      <c r="B153">
        <v>2005</v>
      </c>
      <c r="C153">
        <v>8</v>
      </c>
      <c r="D153">
        <v>335605</v>
      </c>
      <c r="E153">
        <v>-1.1557186573164591</v>
      </c>
      <c r="F153">
        <v>7.8449960153217306</v>
      </c>
      <c r="G153">
        <v>16346</v>
      </c>
      <c r="H153">
        <v>1.7048282727725237</v>
      </c>
      <c r="I153">
        <v>7.3065056128142851</v>
      </c>
      <c r="J153">
        <v>41818</v>
      </c>
      <c r="K153">
        <v>0.67165795998940758</v>
      </c>
      <c r="L153">
        <v>4.7938854780102744</v>
      </c>
      <c r="M153">
        <v>8715</v>
      </c>
      <c r="N153">
        <v>-5.7339449541284407E-2</v>
      </c>
      <c r="O153">
        <v>6.3064161990729444</v>
      </c>
    </row>
    <row r="154" spans="1:15" x14ac:dyDescent="0.35">
      <c r="A154" s="2">
        <v>38596</v>
      </c>
      <c r="B154">
        <v>2005</v>
      </c>
      <c r="C154">
        <v>9</v>
      </c>
      <c r="D154">
        <v>336600</v>
      </c>
      <c r="E154">
        <v>0.29647949226024645</v>
      </c>
      <c r="F154">
        <v>6.033782123573773</v>
      </c>
      <c r="G154">
        <v>16042</v>
      </c>
      <c r="H154">
        <v>-1.859782209714915</v>
      </c>
      <c r="I154">
        <v>3.8451579492490939</v>
      </c>
      <c r="J154">
        <v>42249</v>
      </c>
      <c r="K154">
        <v>1.0306566550289349</v>
      </c>
      <c r="L154">
        <v>4.1359591826674222</v>
      </c>
      <c r="M154">
        <v>8783</v>
      </c>
      <c r="N154">
        <v>0.78026391279403329</v>
      </c>
      <c r="O154">
        <v>5.6792203104319574</v>
      </c>
    </row>
    <row r="155" spans="1:15" x14ac:dyDescent="0.35">
      <c r="A155" s="2">
        <v>38626</v>
      </c>
      <c r="B155">
        <v>2005</v>
      </c>
      <c r="C155">
        <v>10</v>
      </c>
      <c r="D155">
        <v>336753</v>
      </c>
      <c r="E155">
        <v>4.5454545454545456E-2</v>
      </c>
      <c r="F155">
        <v>5.7388939825920948</v>
      </c>
      <c r="G155">
        <v>16744</v>
      </c>
      <c r="H155">
        <v>4.3760129659643434</v>
      </c>
      <c r="I155">
        <v>7.072515666965085</v>
      </c>
      <c r="J155">
        <v>42120</v>
      </c>
      <c r="K155">
        <v>-0.30533267059575375</v>
      </c>
      <c r="L155">
        <v>4.1337025316455698</v>
      </c>
      <c r="M155">
        <v>8923</v>
      </c>
      <c r="N155">
        <v>1.59398838665604</v>
      </c>
      <c r="O155">
        <v>7.2604880394278162</v>
      </c>
    </row>
    <row r="156" spans="1:15" x14ac:dyDescent="0.35">
      <c r="A156" s="2">
        <v>38657</v>
      </c>
      <c r="B156">
        <v>2005</v>
      </c>
      <c r="C156">
        <v>11</v>
      </c>
      <c r="D156">
        <v>339719</v>
      </c>
      <c r="E156">
        <v>0.88076423966527395</v>
      </c>
      <c r="F156">
        <v>5.9899538250343189</v>
      </c>
      <c r="G156">
        <v>16700</v>
      </c>
      <c r="H156">
        <v>-0.26278069756330624</v>
      </c>
      <c r="I156">
        <v>6.5390749601275919</v>
      </c>
      <c r="J156">
        <v>42123</v>
      </c>
      <c r="K156">
        <v>7.1225071225071226E-3</v>
      </c>
      <c r="L156">
        <v>3.4861438679245285</v>
      </c>
      <c r="M156">
        <v>8799</v>
      </c>
      <c r="N156">
        <v>-1.3896671523030371</v>
      </c>
      <c r="O156">
        <v>5.9354683361425478</v>
      </c>
    </row>
    <row r="157" spans="1:15" x14ac:dyDescent="0.35">
      <c r="A157" s="2">
        <v>38687</v>
      </c>
      <c r="B157">
        <v>2005</v>
      </c>
      <c r="C157">
        <v>12</v>
      </c>
      <c r="D157">
        <v>339895</v>
      </c>
      <c r="E157">
        <v>5.1807523276590356E-2</v>
      </c>
      <c r="F157">
        <v>4.6887320126158087</v>
      </c>
      <c r="G157">
        <v>16799</v>
      </c>
      <c r="H157">
        <v>0.59281437125748504</v>
      </c>
      <c r="I157">
        <v>6.1078827690752906</v>
      </c>
      <c r="J157">
        <v>42547</v>
      </c>
      <c r="K157">
        <v>1.0065759798684804</v>
      </c>
      <c r="L157">
        <v>4.0447020272418266</v>
      </c>
      <c r="M157">
        <v>8778</v>
      </c>
      <c r="N157">
        <v>-0.2386634844868735</v>
      </c>
      <c r="O157">
        <v>5.4161162483487448</v>
      </c>
    </row>
    <row r="158" spans="1:15" x14ac:dyDescent="0.35">
      <c r="A158" s="2">
        <v>38718</v>
      </c>
      <c r="B158">
        <v>2006</v>
      </c>
      <c r="C158">
        <v>1</v>
      </c>
      <c r="D158">
        <v>349664</v>
      </c>
      <c r="E158">
        <v>2.8741228908927758</v>
      </c>
      <c r="F158">
        <v>8.8373714484922434</v>
      </c>
      <c r="G158">
        <v>16902</v>
      </c>
      <c r="H158">
        <v>0.61313173403178756</v>
      </c>
      <c r="I158">
        <v>7.2325846973734293</v>
      </c>
      <c r="J158">
        <v>42023</v>
      </c>
      <c r="K158">
        <v>-1.2315791947728394</v>
      </c>
      <c r="L158">
        <v>2.5126241065547776</v>
      </c>
      <c r="M158">
        <v>9243</v>
      </c>
      <c r="N158">
        <v>5.2973342447026655</v>
      </c>
      <c r="O158">
        <v>9.774346793349169</v>
      </c>
    </row>
    <row r="159" spans="1:15" x14ac:dyDescent="0.35">
      <c r="A159" s="2">
        <v>38749</v>
      </c>
      <c r="B159">
        <v>2006</v>
      </c>
      <c r="C159">
        <v>2</v>
      </c>
      <c r="D159">
        <v>347021</v>
      </c>
      <c r="E159">
        <v>-0.75586849089411545</v>
      </c>
      <c r="F159">
        <v>6.6745976121091397</v>
      </c>
      <c r="G159">
        <v>16984</v>
      </c>
      <c r="H159">
        <v>0.48514968642764172</v>
      </c>
      <c r="I159">
        <v>4.3307328459979111</v>
      </c>
      <c r="J159">
        <v>42704</v>
      </c>
      <c r="K159">
        <v>1.6205411322371082</v>
      </c>
      <c r="L159">
        <v>3.9507314817068719</v>
      </c>
      <c r="M159">
        <v>8953</v>
      </c>
      <c r="N159">
        <v>-3.1375094666233907</v>
      </c>
      <c r="O159">
        <v>4.0320706483848481</v>
      </c>
    </row>
    <row r="160" spans="1:15" x14ac:dyDescent="0.35">
      <c r="A160" s="2">
        <v>38777</v>
      </c>
      <c r="B160">
        <v>2006</v>
      </c>
      <c r="C160">
        <v>3</v>
      </c>
      <c r="D160">
        <v>348357</v>
      </c>
      <c r="E160">
        <v>0.38499111004809505</v>
      </c>
      <c r="F160">
        <v>6.799334107959127</v>
      </c>
      <c r="G160">
        <v>16947</v>
      </c>
      <c r="H160">
        <v>-0.21785209609043807</v>
      </c>
      <c r="I160">
        <v>6.793118659020732</v>
      </c>
      <c r="J160">
        <v>42590</v>
      </c>
      <c r="K160">
        <v>-0.26695391532409141</v>
      </c>
      <c r="L160">
        <v>3.4566521728569</v>
      </c>
      <c r="M160">
        <v>9031</v>
      </c>
      <c r="N160">
        <v>0.87121635206076176</v>
      </c>
      <c r="O160">
        <v>4.5012728535061326</v>
      </c>
    </row>
    <row r="161" spans="1:15" x14ac:dyDescent="0.35">
      <c r="A161" s="2">
        <v>38808</v>
      </c>
      <c r="B161">
        <v>2006</v>
      </c>
      <c r="C161">
        <v>4</v>
      </c>
      <c r="D161">
        <v>350072</v>
      </c>
      <c r="E161">
        <v>0.49231104872300541</v>
      </c>
      <c r="F161">
        <v>6.3647743707538798</v>
      </c>
      <c r="G161">
        <v>17196</v>
      </c>
      <c r="H161">
        <v>1.4692865993981234</v>
      </c>
      <c r="I161">
        <v>5.8345642540620384</v>
      </c>
      <c r="J161">
        <v>42600</v>
      </c>
      <c r="K161">
        <v>2.34796900680911E-2</v>
      </c>
      <c r="L161">
        <v>2.4826789838337184</v>
      </c>
      <c r="M161">
        <v>9040</v>
      </c>
      <c r="N161">
        <v>9.9656737902779319E-2</v>
      </c>
      <c r="O161">
        <v>4.448295782784518</v>
      </c>
    </row>
    <row r="162" spans="1:15" x14ac:dyDescent="0.35">
      <c r="A162" s="2">
        <v>38838</v>
      </c>
      <c r="B162">
        <v>2006</v>
      </c>
      <c r="C162">
        <v>5</v>
      </c>
      <c r="D162">
        <v>348889</v>
      </c>
      <c r="E162">
        <v>-0.33793048287209487</v>
      </c>
      <c r="F162">
        <v>6.6179144523932489</v>
      </c>
      <c r="G162">
        <v>17069</v>
      </c>
      <c r="H162">
        <v>-0.73854384740637358</v>
      </c>
      <c r="I162">
        <v>6.2099433762678116</v>
      </c>
      <c r="J162">
        <v>42981</v>
      </c>
      <c r="K162">
        <v>0.89436619718309862</v>
      </c>
      <c r="L162">
        <v>3.8966375788634</v>
      </c>
      <c r="M162">
        <v>8978</v>
      </c>
      <c r="N162">
        <v>-0.68584070796460173</v>
      </c>
      <c r="O162">
        <v>4.2619904772964814</v>
      </c>
    </row>
    <row r="163" spans="1:15" x14ac:dyDescent="0.35">
      <c r="A163" s="2">
        <v>38869</v>
      </c>
      <c r="B163">
        <v>2006</v>
      </c>
      <c r="C163">
        <v>6</v>
      </c>
      <c r="D163">
        <v>350795</v>
      </c>
      <c r="E163">
        <v>0.54630555850141449</v>
      </c>
      <c r="F163">
        <v>4.0258704284159554</v>
      </c>
      <c r="G163">
        <v>17284</v>
      </c>
      <c r="H163">
        <v>1.2595934149627981</v>
      </c>
      <c r="I163">
        <v>5.2362396492937169</v>
      </c>
      <c r="J163">
        <v>43155</v>
      </c>
      <c r="K163">
        <v>0.40483004118098692</v>
      </c>
      <c r="L163">
        <v>3.5289319643028501</v>
      </c>
      <c r="M163">
        <v>8967</v>
      </c>
      <c r="N163">
        <v>-0.1225217197594119</v>
      </c>
      <c r="O163">
        <v>3.1994475773967084</v>
      </c>
    </row>
    <row r="164" spans="1:15" x14ac:dyDescent="0.35">
      <c r="A164" s="2">
        <v>38899</v>
      </c>
      <c r="B164">
        <v>2006</v>
      </c>
      <c r="C164">
        <v>7</v>
      </c>
      <c r="D164">
        <v>351916</v>
      </c>
      <c r="E164">
        <v>0.31955985689647798</v>
      </c>
      <c r="F164">
        <v>3.6482892477520328</v>
      </c>
      <c r="G164">
        <v>17320</v>
      </c>
      <c r="H164">
        <v>0.20828511918537376</v>
      </c>
      <c r="I164">
        <v>7.7650572424091591</v>
      </c>
      <c r="J164">
        <v>43114</v>
      </c>
      <c r="K164">
        <v>-9.5006372378635157E-2</v>
      </c>
      <c r="L164">
        <v>3.7916175160692362</v>
      </c>
      <c r="M164">
        <v>9000</v>
      </c>
      <c r="N164">
        <v>0.36801605888256944</v>
      </c>
      <c r="O164">
        <v>3.2110091743119265</v>
      </c>
    </row>
    <row r="165" spans="1:15" x14ac:dyDescent="0.35">
      <c r="A165" s="2">
        <v>38930</v>
      </c>
      <c r="B165">
        <v>2006</v>
      </c>
      <c r="C165">
        <v>8</v>
      </c>
      <c r="D165">
        <v>353285</v>
      </c>
      <c r="E165">
        <v>0.3890132872617329</v>
      </c>
      <c r="F165">
        <v>5.2680979127247802</v>
      </c>
      <c r="G165">
        <v>17178</v>
      </c>
      <c r="H165">
        <v>-0.81986143187066973</v>
      </c>
      <c r="I165">
        <v>5.0899302581671355</v>
      </c>
      <c r="J165">
        <v>43481</v>
      </c>
      <c r="K165">
        <v>0.85123161849979123</v>
      </c>
      <c r="L165">
        <v>3.9767564206800898</v>
      </c>
      <c r="M165">
        <v>8990</v>
      </c>
      <c r="N165">
        <v>-0.1111111111111111</v>
      </c>
      <c r="O165">
        <v>3.1554790590935169</v>
      </c>
    </row>
    <row r="166" spans="1:15" x14ac:dyDescent="0.35">
      <c r="A166" s="2">
        <v>38961</v>
      </c>
      <c r="B166">
        <v>2006</v>
      </c>
      <c r="C166">
        <v>9</v>
      </c>
      <c r="D166">
        <v>351240</v>
      </c>
      <c r="E166">
        <v>-0.57885276759556736</v>
      </c>
      <c r="F166">
        <v>4.3493761140819966</v>
      </c>
      <c r="G166">
        <v>17858</v>
      </c>
      <c r="H166">
        <v>3.9585516358132495</v>
      </c>
      <c r="I166">
        <v>11.320284253833686</v>
      </c>
      <c r="J166">
        <v>43252</v>
      </c>
      <c r="K166">
        <v>-0.5266668199903406</v>
      </c>
      <c r="L166">
        <v>2.3740206868801628</v>
      </c>
      <c r="M166">
        <v>9002</v>
      </c>
      <c r="N166">
        <v>0.13348164627363737</v>
      </c>
      <c r="O166">
        <v>2.4934532619833769</v>
      </c>
    </row>
    <row r="167" spans="1:15" x14ac:dyDescent="0.35">
      <c r="A167" s="2">
        <v>38991</v>
      </c>
      <c r="B167">
        <v>2006</v>
      </c>
      <c r="C167">
        <v>10</v>
      </c>
      <c r="D167">
        <v>351035</v>
      </c>
      <c r="E167">
        <v>-5.8364650950916752E-2</v>
      </c>
      <c r="F167">
        <v>4.2410906510112749</v>
      </c>
      <c r="G167">
        <v>17676</v>
      </c>
      <c r="H167">
        <v>-1.0191510807481241</v>
      </c>
      <c r="I167">
        <v>5.5661729574773053</v>
      </c>
      <c r="J167">
        <v>43815</v>
      </c>
      <c r="K167">
        <v>1.3016739110330158</v>
      </c>
      <c r="L167">
        <v>4.0242165242165244</v>
      </c>
      <c r="M167">
        <v>8819</v>
      </c>
      <c r="N167">
        <v>-2.0328815818706953</v>
      </c>
      <c r="O167">
        <v>-1.1655272890283537</v>
      </c>
    </row>
    <row r="168" spans="1:15" x14ac:dyDescent="0.35">
      <c r="A168" s="2">
        <v>39022</v>
      </c>
      <c r="B168">
        <v>2006</v>
      </c>
      <c r="C168">
        <v>11</v>
      </c>
      <c r="D168">
        <v>352116</v>
      </c>
      <c r="E168">
        <v>0.30794650106114774</v>
      </c>
      <c r="F168">
        <v>3.6491924207948334</v>
      </c>
      <c r="G168">
        <v>17505</v>
      </c>
      <c r="H168">
        <v>-0.96741344195519352</v>
      </c>
      <c r="I168">
        <v>4.8203592814371259</v>
      </c>
      <c r="J168">
        <v>43855</v>
      </c>
      <c r="K168">
        <v>9.1292936209060829E-2</v>
      </c>
      <c r="L168">
        <v>4.1117679177646416</v>
      </c>
      <c r="M168">
        <v>9002</v>
      </c>
      <c r="N168">
        <v>2.0750652001360699</v>
      </c>
      <c r="O168">
        <v>2.3070803500397772</v>
      </c>
    </row>
    <row r="169" spans="1:15" x14ac:dyDescent="0.35">
      <c r="A169" s="2">
        <v>39052</v>
      </c>
      <c r="B169">
        <v>2006</v>
      </c>
      <c r="C169">
        <v>12</v>
      </c>
      <c r="D169">
        <v>356367</v>
      </c>
      <c r="E169">
        <v>1.2072726033466243</v>
      </c>
      <c r="F169">
        <v>4.8462025037143821</v>
      </c>
      <c r="G169">
        <v>18077</v>
      </c>
      <c r="H169">
        <v>3.2676378177663525</v>
      </c>
      <c r="I169">
        <v>7.6075956902196555</v>
      </c>
      <c r="J169">
        <v>44040</v>
      </c>
      <c r="K169">
        <v>0.4218447155398472</v>
      </c>
      <c r="L169">
        <v>3.5090605683126896</v>
      </c>
      <c r="M169">
        <v>9352</v>
      </c>
      <c r="N169">
        <v>3.8880248833592534</v>
      </c>
      <c r="O169">
        <v>6.5390749601275919</v>
      </c>
    </row>
    <row r="170" spans="1:15" x14ac:dyDescent="0.35">
      <c r="A170" s="2">
        <v>39083</v>
      </c>
      <c r="B170">
        <v>2007</v>
      </c>
      <c r="C170">
        <v>1</v>
      </c>
      <c r="D170">
        <v>355792</v>
      </c>
      <c r="E170">
        <v>-0.16135051786500995</v>
      </c>
      <c r="F170">
        <v>1.7525395808547635</v>
      </c>
      <c r="G170">
        <v>18053</v>
      </c>
      <c r="H170">
        <v>-0.13276539248769154</v>
      </c>
      <c r="I170">
        <v>6.8098449887587265</v>
      </c>
      <c r="J170">
        <v>44130</v>
      </c>
      <c r="K170">
        <v>0.20435967302452315</v>
      </c>
      <c r="L170">
        <v>5.0139209480522569</v>
      </c>
      <c r="M170">
        <v>9068</v>
      </c>
      <c r="N170">
        <v>-3.0367835757057313</v>
      </c>
      <c r="O170">
        <v>-1.8933246781348048</v>
      </c>
    </row>
    <row r="171" spans="1:15" x14ac:dyDescent="0.35">
      <c r="A171" s="2">
        <v>39114</v>
      </c>
      <c r="B171">
        <v>2007</v>
      </c>
      <c r="C171">
        <v>2</v>
      </c>
      <c r="D171">
        <v>356545</v>
      </c>
      <c r="E171">
        <v>0.21164050906147411</v>
      </c>
      <c r="F171">
        <v>2.7445024940853724</v>
      </c>
      <c r="G171">
        <v>17697</v>
      </c>
      <c r="H171">
        <v>-1.9719714174929375</v>
      </c>
      <c r="I171">
        <v>4.1980687706076303</v>
      </c>
      <c r="J171">
        <v>44574</v>
      </c>
      <c r="K171">
        <v>1.0061182868796736</v>
      </c>
      <c r="L171">
        <v>4.3789808917197455</v>
      </c>
      <c r="M171">
        <v>8982</v>
      </c>
      <c r="N171">
        <v>-0.94838994265549181</v>
      </c>
      <c r="O171">
        <v>0.32391377192002679</v>
      </c>
    </row>
    <row r="172" spans="1:15" x14ac:dyDescent="0.35">
      <c r="A172" s="2">
        <v>39142</v>
      </c>
      <c r="B172">
        <v>2007</v>
      </c>
      <c r="C172">
        <v>3</v>
      </c>
      <c r="D172">
        <v>359415</v>
      </c>
      <c r="E172">
        <v>0.80494748208501032</v>
      </c>
      <c r="F172">
        <v>3.1743297823784222</v>
      </c>
      <c r="G172">
        <v>18174</v>
      </c>
      <c r="H172">
        <v>2.6953720969655874</v>
      </c>
      <c r="I172">
        <v>7.2402195078775007</v>
      </c>
      <c r="J172">
        <v>44615</v>
      </c>
      <c r="K172">
        <v>9.1981872840669443E-2</v>
      </c>
      <c r="L172">
        <v>4.7546372387884484</v>
      </c>
      <c r="M172">
        <v>8874</v>
      </c>
      <c r="N172">
        <v>-1.2024048096192386</v>
      </c>
      <c r="O172">
        <v>-1.7384564278595946</v>
      </c>
    </row>
    <row r="173" spans="1:15" x14ac:dyDescent="0.35">
      <c r="A173" s="2">
        <v>39173</v>
      </c>
      <c r="B173">
        <v>2007</v>
      </c>
      <c r="C173">
        <v>4</v>
      </c>
      <c r="D173">
        <v>358562</v>
      </c>
      <c r="E173">
        <v>-0.23733010586647746</v>
      </c>
      <c r="F173">
        <v>2.4252153842638084</v>
      </c>
      <c r="G173">
        <v>17789</v>
      </c>
      <c r="H173">
        <v>-2.1184109166941787</v>
      </c>
      <c r="I173">
        <v>3.4484763898581066</v>
      </c>
      <c r="J173">
        <v>44290</v>
      </c>
      <c r="K173">
        <v>-0.7284545556427211</v>
      </c>
      <c r="L173">
        <v>3.967136150234742</v>
      </c>
      <c r="M173">
        <v>8865</v>
      </c>
      <c r="N173">
        <v>-0.10141987829614604</v>
      </c>
      <c r="O173">
        <v>-1.9358407079646018</v>
      </c>
    </row>
    <row r="174" spans="1:15" x14ac:dyDescent="0.35">
      <c r="A174" s="2">
        <v>39203</v>
      </c>
      <c r="B174">
        <v>2007</v>
      </c>
      <c r="C174">
        <v>5</v>
      </c>
      <c r="D174">
        <v>363085</v>
      </c>
      <c r="E174">
        <v>1.2614275913231185</v>
      </c>
      <c r="F174">
        <v>4.0689159016191399</v>
      </c>
      <c r="G174">
        <v>18037</v>
      </c>
      <c r="H174">
        <v>1.39411996177413</v>
      </c>
      <c r="I174">
        <v>5.6710996543441325</v>
      </c>
      <c r="J174">
        <v>44741</v>
      </c>
      <c r="K174">
        <v>1.0182885527207044</v>
      </c>
      <c r="L174">
        <v>4.0948326004513627</v>
      </c>
      <c r="M174">
        <v>8924</v>
      </c>
      <c r="N174">
        <v>0.66553863508178224</v>
      </c>
      <c r="O174">
        <v>-0.60147026063711295</v>
      </c>
    </row>
    <row r="175" spans="1:15" x14ac:dyDescent="0.35">
      <c r="A175" s="2">
        <v>39234</v>
      </c>
      <c r="B175">
        <v>2007</v>
      </c>
      <c r="C175">
        <v>6</v>
      </c>
      <c r="D175">
        <v>360234</v>
      </c>
      <c r="E175">
        <v>-0.78521558312791773</v>
      </c>
      <c r="F175">
        <v>2.6907453070881853</v>
      </c>
      <c r="G175">
        <v>17970</v>
      </c>
      <c r="H175">
        <v>-0.37145866829295338</v>
      </c>
      <c r="I175">
        <v>3.9689886600323998</v>
      </c>
      <c r="J175">
        <v>44938</v>
      </c>
      <c r="K175">
        <v>0.44031201805949799</v>
      </c>
      <c r="L175">
        <v>4.1316185841733288</v>
      </c>
      <c r="M175">
        <v>8876</v>
      </c>
      <c r="N175">
        <v>-0.53787539220080682</v>
      </c>
      <c r="O175">
        <v>-1.014832162373146</v>
      </c>
    </row>
    <row r="176" spans="1:15" x14ac:dyDescent="0.35">
      <c r="A176" s="2">
        <v>39264</v>
      </c>
      <c r="B176">
        <v>2007</v>
      </c>
      <c r="C176">
        <v>7</v>
      </c>
      <c r="D176">
        <v>361770</v>
      </c>
      <c r="E176">
        <v>0.42638951348290277</v>
      </c>
      <c r="F176">
        <v>2.8001000238693323</v>
      </c>
      <c r="G176">
        <v>17980</v>
      </c>
      <c r="H176">
        <v>5.5648302726766831E-2</v>
      </c>
      <c r="I176">
        <v>3.8106235565819859</v>
      </c>
      <c r="J176">
        <v>44990</v>
      </c>
      <c r="K176">
        <v>0.11571498509056923</v>
      </c>
      <c r="L176">
        <v>4.3512548128218214</v>
      </c>
      <c r="M176">
        <v>8942</v>
      </c>
      <c r="N176">
        <v>0.74357818837314105</v>
      </c>
      <c r="O176">
        <v>-0.64444444444444449</v>
      </c>
    </row>
    <row r="177" spans="1:15" x14ac:dyDescent="0.35">
      <c r="A177" s="2">
        <v>39295</v>
      </c>
      <c r="B177">
        <v>2007</v>
      </c>
      <c r="C177">
        <v>8</v>
      </c>
      <c r="D177">
        <v>363676</v>
      </c>
      <c r="E177">
        <v>0.52685407855819999</v>
      </c>
      <c r="F177">
        <v>2.9412513975968411</v>
      </c>
      <c r="G177">
        <v>18059</v>
      </c>
      <c r="H177">
        <v>0.43937708565072303</v>
      </c>
      <c r="I177">
        <v>5.1286529281639304</v>
      </c>
      <c r="J177">
        <v>44971</v>
      </c>
      <c r="K177">
        <v>-4.2231607023783063E-2</v>
      </c>
      <c r="L177">
        <v>3.426784112600906</v>
      </c>
      <c r="M177">
        <v>9107</v>
      </c>
      <c r="N177">
        <v>1.8452247819279803</v>
      </c>
      <c r="O177">
        <v>1.3014460511679644</v>
      </c>
    </row>
    <row r="178" spans="1:15" x14ac:dyDescent="0.35">
      <c r="A178" s="2">
        <v>39326</v>
      </c>
      <c r="B178">
        <v>2007</v>
      </c>
      <c r="C178">
        <v>9</v>
      </c>
      <c r="D178">
        <v>365178</v>
      </c>
      <c r="E178">
        <v>0.4130049824569122</v>
      </c>
      <c r="F178">
        <v>3.9682268534335496</v>
      </c>
      <c r="G178">
        <v>17964</v>
      </c>
      <c r="H178">
        <v>-0.52605349133396095</v>
      </c>
      <c r="I178">
        <v>0.59357150856758878</v>
      </c>
      <c r="J178">
        <v>45156</v>
      </c>
      <c r="K178">
        <v>0.41137622023081544</v>
      </c>
      <c r="L178">
        <v>4.4021085730139644</v>
      </c>
      <c r="M178">
        <v>9059</v>
      </c>
      <c r="N178">
        <v>-0.52706709124849016</v>
      </c>
      <c r="O178">
        <v>0.6331926238613641</v>
      </c>
    </row>
    <row r="179" spans="1:15" x14ac:dyDescent="0.35">
      <c r="A179" s="2">
        <v>39356</v>
      </c>
      <c r="B179">
        <v>2007</v>
      </c>
      <c r="C179">
        <v>10</v>
      </c>
      <c r="D179">
        <v>367322</v>
      </c>
      <c r="E179">
        <v>0.58711094315648804</v>
      </c>
      <c r="F179">
        <v>4.639708291196035</v>
      </c>
      <c r="G179">
        <v>17964</v>
      </c>
      <c r="H179">
        <v>0</v>
      </c>
      <c r="I179">
        <v>1.6293279022403258</v>
      </c>
      <c r="J179">
        <v>45370</v>
      </c>
      <c r="K179">
        <v>0.47391265833997698</v>
      </c>
      <c r="L179">
        <v>3.5490128951272397</v>
      </c>
      <c r="M179">
        <v>9134</v>
      </c>
      <c r="N179">
        <v>0.82790594988409316</v>
      </c>
      <c r="O179">
        <v>3.571833541217825</v>
      </c>
    </row>
    <row r="180" spans="1:15" x14ac:dyDescent="0.35">
      <c r="A180" s="2">
        <v>39387</v>
      </c>
      <c r="B180">
        <v>2007</v>
      </c>
      <c r="C180">
        <v>11</v>
      </c>
      <c r="D180">
        <v>370776</v>
      </c>
      <c r="E180">
        <v>0.94031939279433308</v>
      </c>
      <c r="F180">
        <v>5.2993899737586476</v>
      </c>
      <c r="G180">
        <v>18256</v>
      </c>
      <c r="H180">
        <v>1.6254731685593409</v>
      </c>
      <c r="I180">
        <v>4.2902027992002285</v>
      </c>
      <c r="J180">
        <v>45875</v>
      </c>
      <c r="K180">
        <v>1.1130703107780471</v>
      </c>
      <c r="L180">
        <v>4.606088245354008</v>
      </c>
      <c r="M180">
        <v>9336</v>
      </c>
      <c r="N180">
        <v>2.2115174074885044</v>
      </c>
      <c r="O180">
        <v>3.7102866029771162</v>
      </c>
    </row>
    <row r="181" spans="1:15" x14ac:dyDescent="0.35">
      <c r="A181" s="2">
        <v>39417</v>
      </c>
      <c r="B181">
        <v>2007</v>
      </c>
      <c r="C181">
        <v>12</v>
      </c>
      <c r="D181">
        <v>366569</v>
      </c>
      <c r="E181">
        <v>-1.1346473342395409</v>
      </c>
      <c r="F181">
        <v>2.862779101319707</v>
      </c>
      <c r="G181">
        <v>18120</v>
      </c>
      <c r="H181">
        <v>-0.74496056091148111</v>
      </c>
      <c r="I181">
        <v>0.23787132820711401</v>
      </c>
      <c r="J181">
        <v>46060</v>
      </c>
      <c r="K181">
        <v>0.40326975476839239</v>
      </c>
      <c r="L181">
        <v>4.5867393278837421</v>
      </c>
      <c r="M181">
        <v>9240</v>
      </c>
      <c r="N181">
        <v>-1.0282776349614395</v>
      </c>
      <c r="O181">
        <v>-1.1976047904191616</v>
      </c>
    </row>
    <row r="182" spans="1:15" x14ac:dyDescent="0.35">
      <c r="A182" s="2">
        <v>39448</v>
      </c>
      <c r="B182">
        <v>2008</v>
      </c>
      <c r="C182">
        <v>1</v>
      </c>
      <c r="D182">
        <v>367368</v>
      </c>
      <c r="E182">
        <v>0.21796714943162132</v>
      </c>
      <c r="F182">
        <v>3.2535863650672301</v>
      </c>
      <c r="G182">
        <v>18065</v>
      </c>
      <c r="H182">
        <v>-0.30353200883002207</v>
      </c>
      <c r="I182">
        <v>6.6470946657065308E-2</v>
      </c>
      <c r="J182">
        <v>46162</v>
      </c>
      <c r="K182">
        <v>0.2214502822405558</v>
      </c>
      <c r="L182">
        <v>4.6045773849988674</v>
      </c>
      <c r="M182">
        <v>9037</v>
      </c>
      <c r="N182">
        <v>-2.1969696969696968</v>
      </c>
      <c r="O182">
        <v>-0.34186149095721219</v>
      </c>
    </row>
    <row r="183" spans="1:15" x14ac:dyDescent="0.35">
      <c r="A183" s="2">
        <v>39479</v>
      </c>
      <c r="B183">
        <v>2008</v>
      </c>
      <c r="C183">
        <v>2</v>
      </c>
      <c r="D183">
        <v>364126</v>
      </c>
      <c r="E183">
        <v>-0.88249384813048493</v>
      </c>
      <c r="F183">
        <v>2.1262393246294296</v>
      </c>
      <c r="G183">
        <v>17834</v>
      </c>
      <c r="H183">
        <v>-1.2787157486853031</v>
      </c>
      <c r="I183">
        <v>0.77414251002994861</v>
      </c>
      <c r="J183">
        <v>46011</v>
      </c>
      <c r="K183">
        <v>-0.32710887743165373</v>
      </c>
      <c r="L183">
        <v>3.2238524700498048</v>
      </c>
      <c r="M183">
        <v>9038</v>
      </c>
      <c r="N183">
        <v>1.1065619121389841E-2</v>
      </c>
      <c r="O183">
        <v>0.62346916054330881</v>
      </c>
    </row>
    <row r="184" spans="1:15" x14ac:dyDescent="0.35">
      <c r="A184" s="2">
        <v>39508</v>
      </c>
      <c r="B184">
        <v>2008</v>
      </c>
      <c r="C184">
        <v>3</v>
      </c>
      <c r="D184">
        <v>365164</v>
      </c>
      <c r="E184">
        <v>0.28506615841769056</v>
      </c>
      <c r="F184">
        <v>1.5995437029617574</v>
      </c>
      <c r="G184">
        <v>17937</v>
      </c>
      <c r="H184">
        <v>0.57754850285970616</v>
      </c>
      <c r="I184">
        <v>-1.304060746120832</v>
      </c>
      <c r="J184">
        <v>46181</v>
      </c>
      <c r="K184">
        <v>0.36947686422811937</v>
      </c>
      <c r="L184">
        <v>3.510030258881542</v>
      </c>
      <c r="M184">
        <v>9054</v>
      </c>
      <c r="N184">
        <v>0.17703031644169065</v>
      </c>
      <c r="O184">
        <v>2.028397565922921</v>
      </c>
    </row>
    <row r="185" spans="1:15" x14ac:dyDescent="0.35">
      <c r="A185" s="2">
        <v>39539</v>
      </c>
      <c r="B185">
        <v>2008</v>
      </c>
      <c r="C185">
        <v>4</v>
      </c>
      <c r="D185">
        <v>364816</v>
      </c>
      <c r="E185">
        <v>-9.5299646186371059E-2</v>
      </c>
      <c r="F185">
        <v>1.7441892894394833</v>
      </c>
      <c r="G185">
        <v>17865</v>
      </c>
      <c r="H185">
        <v>-0.4014049172102358</v>
      </c>
      <c r="I185">
        <v>0.42723031086626567</v>
      </c>
      <c r="J185">
        <v>46610</v>
      </c>
      <c r="K185">
        <v>0.92895346571100668</v>
      </c>
      <c r="L185">
        <v>5.2382027545721384</v>
      </c>
      <c r="M185">
        <v>9148</v>
      </c>
      <c r="N185">
        <v>1.0382151535233046</v>
      </c>
      <c r="O185">
        <v>3.1923293852227861</v>
      </c>
    </row>
    <row r="186" spans="1:15" x14ac:dyDescent="0.35">
      <c r="A186" s="2">
        <v>39569</v>
      </c>
      <c r="B186">
        <v>2008</v>
      </c>
      <c r="C186">
        <v>5</v>
      </c>
      <c r="D186">
        <v>368255</v>
      </c>
      <c r="E186">
        <v>0.9426669882899873</v>
      </c>
      <c r="F186">
        <v>1.4239090020243195</v>
      </c>
      <c r="G186">
        <v>18200</v>
      </c>
      <c r="H186">
        <v>1.875174923033865</v>
      </c>
      <c r="I186">
        <v>0.90369795420524479</v>
      </c>
      <c r="J186">
        <v>46742</v>
      </c>
      <c r="K186">
        <v>0.28320102982192663</v>
      </c>
      <c r="L186">
        <v>4.4724078585637335</v>
      </c>
      <c r="M186">
        <v>9358</v>
      </c>
      <c r="N186">
        <v>2.2955837341495409</v>
      </c>
      <c r="O186">
        <v>4.8632900044822946</v>
      </c>
    </row>
    <row r="187" spans="1:15" x14ac:dyDescent="0.35">
      <c r="A187" s="2">
        <v>39600</v>
      </c>
      <c r="B187">
        <v>2008</v>
      </c>
      <c r="C187">
        <v>6</v>
      </c>
      <c r="D187">
        <v>368926</v>
      </c>
      <c r="E187">
        <v>0.18221069639244544</v>
      </c>
      <c r="F187">
        <v>2.4128760749956975</v>
      </c>
      <c r="G187">
        <v>18278</v>
      </c>
      <c r="H187">
        <v>0.42857142857142855</v>
      </c>
      <c r="I187">
        <v>1.7139677239844184</v>
      </c>
      <c r="J187">
        <v>46816</v>
      </c>
      <c r="K187">
        <v>0.15831586153780325</v>
      </c>
      <c r="L187">
        <v>4.1790911923094036</v>
      </c>
      <c r="M187">
        <v>9186</v>
      </c>
      <c r="N187">
        <v>-1.837999572558239</v>
      </c>
      <c r="O187">
        <v>3.4925642181162684</v>
      </c>
    </row>
    <row r="188" spans="1:15" x14ac:dyDescent="0.35">
      <c r="A188" s="2">
        <v>39630</v>
      </c>
      <c r="B188">
        <v>2008</v>
      </c>
      <c r="C188">
        <v>7</v>
      </c>
      <c r="D188">
        <v>367594</v>
      </c>
      <c r="E188">
        <v>-0.36104801504908846</v>
      </c>
      <c r="F188">
        <v>1.6098626198966195</v>
      </c>
      <c r="G188">
        <v>18129</v>
      </c>
      <c r="H188">
        <v>-0.81518765729292042</v>
      </c>
      <c r="I188">
        <v>0.82869855394883207</v>
      </c>
      <c r="J188">
        <v>47139</v>
      </c>
      <c r="K188">
        <v>0.68993506493506496</v>
      </c>
      <c r="L188">
        <v>4.7766170260057788</v>
      </c>
      <c r="M188">
        <v>9201</v>
      </c>
      <c r="N188">
        <v>0.16329196603527107</v>
      </c>
      <c r="O188">
        <v>2.8964437486021026</v>
      </c>
    </row>
    <row r="189" spans="1:15" x14ac:dyDescent="0.35">
      <c r="A189" s="2">
        <v>39661</v>
      </c>
      <c r="B189">
        <v>2008</v>
      </c>
      <c r="C189">
        <v>8</v>
      </c>
      <c r="D189">
        <v>364611</v>
      </c>
      <c r="E189">
        <v>-0.81149311468631158</v>
      </c>
      <c r="F189">
        <v>0.25709697642956919</v>
      </c>
      <c r="G189">
        <v>18121</v>
      </c>
      <c r="H189">
        <v>-4.412819239891886E-2</v>
      </c>
      <c r="I189">
        <v>0.34331912066005871</v>
      </c>
      <c r="J189">
        <v>47280</v>
      </c>
      <c r="K189">
        <v>0.29911538216763189</v>
      </c>
      <c r="L189">
        <v>5.1344199595294748</v>
      </c>
      <c r="M189">
        <v>9065</v>
      </c>
      <c r="N189">
        <v>-1.4781002064992936</v>
      </c>
      <c r="O189">
        <v>-0.46118370484242888</v>
      </c>
    </row>
    <row r="190" spans="1:15" x14ac:dyDescent="0.35">
      <c r="A190" s="2">
        <v>39692</v>
      </c>
      <c r="B190">
        <v>2008</v>
      </c>
      <c r="C190">
        <v>9</v>
      </c>
      <c r="D190">
        <v>358991</v>
      </c>
      <c r="E190">
        <v>-1.5413687464174146</v>
      </c>
      <c r="F190">
        <v>-1.6942422599389886</v>
      </c>
      <c r="G190">
        <v>17119</v>
      </c>
      <c r="H190">
        <v>-5.5294961646708236</v>
      </c>
      <c r="I190">
        <v>-4.7038521487419285</v>
      </c>
      <c r="J190">
        <v>47072</v>
      </c>
      <c r="K190">
        <v>-0.43993231810490696</v>
      </c>
      <c r="L190">
        <v>4.2430684737354945</v>
      </c>
      <c r="M190">
        <v>8664</v>
      </c>
      <c r="N190">
        <v>-4.4236072807501383</v>
      </c>
      <c r="O190">
        <v>-4.3603046693895573</v>
      </c>
    </row>
    <row r="191" spans="1:15" x14ac:dyDescent="0.35">
      <c r="A191" s="2">
        <v>39722</v>
      </c>
      <c r="B191">
        <v>2008</v>
      </c>
      <c r="C191">
        <v>10</v>
      </c>
      <c r="D191">
        <v>346137</v>
      </c>
      <c r="E191">
        <v>-3.5805911568813702</v>
      </c>
      <c r="F191">
        <v>-5.7674193214672682</v>
      </c>
      <c r="G191">
        <v>16929</v>
      </c>
      <c r="H191">
        <v>-1.1098779134295227</v>
      </c>
      <c r="I191">
        <v>-5.7615230460921847</v>
      </c>
      <c r="J191">
        <v>47028</v>
      </c>
      <c r="K191">
        <v>-9.3473827328348066E-2</v>
      </c>
      <c r="L191">
        <v>3.6543971787524798</v>
      </c>
      <c r="M191">
        <v>8563</v>
      </c>
      <c r="N191">
        <v>-1.1657433056325024</v>
      </c>
      <c r="O191">
        <v>-6.2513685132472085</v>
      </c>
    </row>
    <row r="192" spans="1:15" x14ac:dyDescent="0.35">
      <c r="A192" s="2">
        <v>39753</v>
      </c>
      <c r="B192">
        <v>2008</v>
      </c>
      <c r="C192">
        <v>11</v>
      </c>
      <c r="D192">
        <v>332498</v>
      </c>
      <c r="E192">
        <v>-3.9403473191250864</v>
      </c>
      <c r="F192">
        <v>-10.323753425248668</v>
      </c>
      <c r="G192">
        <v>16765</v>
      </c>
      <c r="H192">
        <v>-0.96875184594482844</v>
      </c>
      <c r="I192">
        <v>-8.1671779141104288</v>
      </c>
      <c r="J192">
        <v>46756</v>
      </c>
      <c r="K192">
        <v>-0.57837883813898106</v>
      </c>
      <c r="L192">
        <v>1.9204359673024523</v>
      </c>
      <c r="M192">
        <v>8586</v>
      </c>
      <c r="N192">
        <v>0.26859745416326053</v>
      </c>
      <c r="O192">
        <v>-8.033419023136247</v>
      </c>
    </row>
    <row r="193" spans="1:15" x14ac:dyDescent="0.35">
      <c r="A193" s="2">
        <v>39783</v>
      </c>
      <c r="B193">
        <v>2008</v>
      </c>
      <c r="C193">
        <v>12</v>
      </c>
      <c r="D193">
        <v>324767</v>
      </c>
      <c r="E193">
        <v>-2.3251267676798055</v>
      </c>
      <c r="F193">
        <v>-11.403582954368755</v>
      </c>
      <c r="G193">
        <v>16427</v>
      </c>
      <c r="H193">
        <v>-2.0161049806143754</v>
      </c>
      <c r="I193">
        <v>-9.3432671081677707</v>
      </c>
      <c r="J193">
        <v>46086</v>
      </c>
      <c r="K193">
        <v>-1.4329711694755753</v>
      </c>
      <c r="L193">
        <v>5.6448111159357363E-2</v>
      </c>
      <c r="M193">
        <v>8211</v>
      </c>
      <c r="N193">
        <v>-4.3675751222921031</v>
      </c>
      <c r="O193">
        <v>-11.136363636363637</v>
      </c>
    </row>
    <row r="194" spans="1:15" x14ac:dyDescent="0.35">
      <c r="A194" s="2">
        <v>39814</v>
      </c>
      <c r="B194">
        <v>2009</v>
      </c>
      <c r="C194">
        <v>1</v>
      </c>
      <c r="D194">
        <v>329787</v>
      </c>
      <c r="E194">
        <v>1.5457235494985635</v>
      </c>
      <c r="F194">
        <v>-10.229796824982035</v>
      </c>
      <c r="G194">
        <v>16774</v>
      </c>
      <c r="H194">
        <v>2.1123759663967858</v>
      </c>
      <c r="I194">
        <v>-7.1464157210074726</v>
      </c>
      <c r="J194">
        <v>47023</v>
      </c>
      <c r="K194">
        <v>2.0331554051121814</v>
      </c>
      <c r="L194">
        <v>1.8651704865473766</v>
      </c>
      <c r="M194">
        <v>8743</v>
      </c>
      <c r="N194">
        <v>6.4791133844842284</v>
      </c>
      <c r="O194">
        <v>-3.2532920216886136</v>
      </c>
    </row>
    <row r="195" spans="1:15" x14ac:dyDescent="0.35">
      <c r="A195" s="2">
        <v>39845</v>
      </c>
      <c r="B195">
        <v>2009</v>
      </c>
      <c r="C195">
        <v>2</v>
      </c>
      <c r="D195">
        <v>328376</v>
      </c>
      <c r="E195">
        <v>-0.42785191654006982</v>
      </c>
      <c r="F195">
        <v>-9.8180300225746038</v>
      </c>
      <c r="G195">
        <v>16996</v>
      </c>
      <c r="H195">
        <v>1.3234768093478002</v>
      </c>
      <c r="I195">
        <v>-4.6988897611304248</v>
      </c>
      <c r="J195">
        <v>46239</v>
      </c>
      <c r="K195">
        <v>-1.6672692086851115</v>
      </c>
      <c r="L195">
        <v>0.49553367672947773</v>
      </c>
      <c r="M195">
        <v>8724</v>
      </c>
      <c r="N195">
        <v>-0.21731671051126616</v>
      </c>
      <c r="O195">
        <v>-3.4742199601681789</v>
      </c>
    </row>
    <row r="196" spans="1:15" x14ac:dyDescent="0.35">
      <c r="A196" s="2">
        <v>39873</v>
      </c>
      <c r="B196">
        <v>2009</v>
      </c>
      <c r="C196">
        <v>3</v>
      </c>
      <c r="D196">
        <v>322634</v>
      </c>
      <c r="E196">
        <v>-1.7486052573878725</v>
      </c>
      <c r="F196">
        <v>-11.646821702029772</v>
      </c>
      <c r="G196">
        <v>16043</v>
      </c>
      <c r="H196">
        <v>-5.6072016945163572</v>
      </c>
      <c r="I196">
        <v>-10.559179349947037</v>
      </c>
      <c r="J196">
        <v>46182</v>
      </c>
      <c r="K196">
        <v>-0.12327256212288328</v>
      </c>
      <c r="L196">
        <v>2.1653926939650507E-3</v>
      </c>
      <c r="M196">
        <v>7982</v>
      </c>
      <c r="N196">
        <v>-8.5052728106373223</v>
      </c>
      <c r="O196">
        <v>-11.840070686989176</v>
      </c>
    </row>
    <row r="197" spans="1:15" x14ac:dyDescent="0.35">
      <c r="A197" s="2">
        <v>39904</v>
      </c>
      <c r="B197">
        <v>2009</v>
      </c>
      <c r="C197">
        <v>4</v>
      </c>
      <c r="D197">
        <v>324323</v>
      </c>
      <c r="E197">
        <v>0.52350341253556665</v>
      </c>
      <c r="F197">
        <v>-11.099568001403448</v>
      </c>
      <c r="G197">
        <v>16527</v>
      </c>
      <c r="H197">
        <v>3.0168921024745994</v>
      </c>
      <c r="I197">
        <v>-7.4895046179680937</v>
      </c>
      <c r="J197">
        <v>46449</v>
      </c>
      <c r="K197">
        <v>0.57814733012862152</v>
      </c>
      <c r="L197">
        <v>-0.34541943788886503</v>
      </c>
      <c r="M197">
        <v>7929</v>
      </c>
      <c r="N197">
        <v>-0.66399398646955654</v>
      </c>
      <c r="O197">
        <v>-13.325317009182335</v>
      </c>
    </row>
    <row r="198" spans="1:15" x14ac:dyDescent="0.35">
      <c r="A198" s="2">
        <v>39934</v>
      </c>
      <c r="B198">
        <v>2009</v>
      </c>
      <c r="C198">
        <v>5</v>
      </c>
      <c r="D198">
        <v>327011</v>
      </c>
      <c r="E198">
        <v>0.82880338428048583</v>
      </c>
      <c r="F198">
        <v>-11.199847931460537</v>
      </c>
      <c r="G198">
        <v>16632</v>
      </c>
      <c r="H198">
        <v>0.63532401524777637</v>
      </c>
      <c r="I198">
        <v>-8.615384615384615</v>
      </c>
      <c r="J198">
        <v>46558</v>
      </c>
      <c r="K198">
        <v>0.23466597773902559</v>
      </c>
      <c r="L198">
        <v>-0.3936502503102135</v>
      </c>
      <c r="M198">
        <v>7870</v>
      </c>
      <c r="N198">
        <v>-0.74410392231050571</v>
      </c>
      <c r="O198">
        <v>-15.900833511434067</v>
      </c>
    </row>
    <row r="199" spans="1:15" x14ac:dyDescent="0.35">
      <c r="A199" s="2">
        <v>39965</v>
      </c>
      <c r="B199">
        <v>2009</v>
      </c>
      <c r="C199">
        <v>6</v>
      </c>
      <c r="D199">
        <v>332227</v>
      </c>
      <c r="E199">
        <v>1.5950533774093225</v>
      </c>
      <c r="F199">
        <v>-9.9475233515664385</v>
      </c>
      <c r="G199">
        <v>16382</v>
      </c>
      <c r="H199">
        <v>-1.5031265031265031</v>
      </c>
      <c r="I199">
        <v>-10.373126162599847</v>
      </c>
      <c r="J199">
        <v>46638</v>
      </c>
      <c r="K199">
        <v>0.17182868679926114</v>
      </c>
      <c r="L199">
        <v>-0.38021189336978811</v>
      </c>
      <c r="M199">
        <v>7900</v>
      </c>
      <c r="N199">
        <v>0.38119440914866581</v>
      </c>
      <c r="O199">
        <v>-13.999564554757239</v>
      </c>
    </row>
    <row r="200" spans="1:15" x14ac:dyDescent="0.35">
      <c r="A200" s="2">
        <v>39995</v>
      </c>
      <c r="B200">
        <v>2009</v>
      </c>
      <c r="C200">
        <v>7</v>
      </c>
      <c r="D200">
        <v>333670</v>
      </c>
      <c r="E200">
        <v>0.43434157970303439</v>
      </c>
      <c r="F200">
        <v>-9.2286598801939093</v>
      </c>
      <c r="G200">
        <v>16617</v>
      </c>
      <c r="H200">
        <v>1.4345012818947624</v>
      </c>
      <c r="I200">
        <v>-8.3402283633956635</v>
      </c>
      <c r="J200">
        <v>46644</v>
      </c>
      <c r="K200">
        <v>1.2865045670912132E-2</v>
      </c>
      <c r="L200">
        <v>-1.0500859161204099</v>
      </c>
      <c r="M200">
        <v>7825</v>
      </c>
      <c r="N200">
        <v>-0.94936708860759489</v>
      </c>
      <c r="O200">
        <v>-14.954896206934029</v>
      </c>
    </row>
    <row r="201" spans="1:15" x14ac:dyDescent="0.35">
      <c r="A201" s="2">
        <v>40026</v>
      </c>
      <c r="B201">
        <v>2009</v>
      </c>
      <c r="C201">
        <v>8</v>
      </c>
      <c r="D201">
        <v>339586</v>
      </c>
      <c r="E201">
        <v>1.7730092606467467</v>
      </c>
      <c r="F201">
        <v>-6.86347915998146</v>
      </c>
      <c r="G201">
        <v>16863</v>
      </c>
      <c r="H201">
        <v>1.4804116266474092</v>
      </c>
      <c r="I201">
        <v>-6.9422217316925119</v>
      </c>
      <c r="J201">
        <v>46600</v>
      </c>
      <c r="K201">
        <v>-9.433153245862276E-2</v>
      </c>
      <c r="L201">
        <v>-1.4382402707275803</v>
      </c>
      <c r="M201">
        <v>7885</v>
      </c>
      <c r="N201">
        <v>0.76677316293929709</v>
      </c>
      <c r="O201">
        <v>-13.017098731384445</v>
      </c>
    </row>
    <row r="202" spans="1:15" x14ac:dyDescent="0.35">
      <c r="A202" s="2">
        <v>40057</v>
      </c>
      <c r="B202">
        <v>2009</v>
      </c>
      <c r="C202">
        <v>9</v>
      </c>
      <c r="D202">
        <v>330998</v>
      </c>
      <c r="E202">
        <v>-2.5289617357606025</v>
      </c>
      <c r="F202">
        <v>-7.7976885214392562</v>
      </c>
      <c r="G202">
        <v>16729</v>
      </c>
      <c r="H202">
        <v>-0.79463915080353431</v>
      </c>
      <c r="I202">
        <v>-2.2781704538816521</v>
      </c>
      <c r="J202">
        <v>46859</v>
      </c>
      <c r="K202">
        <v>0.55579399141630903</v>
      </c>
      <c r="L202">
        <v>-0.45249830047586675</v>
      </c>
      <c r="M202">
        <v>7835</v>
      </c>
      <c r="N202">
        <v>-0.63411540900443886</v>
      </c>
      <c r="O202">
        <v>-9.5683287165281623</v>
      </c>
    </row>
    <row r="203" spans="1:15" x14ac:dyDescent="0.35">
      <c r="A203" s="2">
        <v>40087</v>
      </c>
      <c r="B203">
        <v>2009</v>
      </c>
      <c r="C203">
        <v>10</v>
      </c>
      <c r="D203">
        <v>334595</v>
      </c>
      <c r="E203">
        <v>1.0867135148852862</v>
      </c>
      <c r="F203">
        <v>-3.3345178354235463</v>
      </c>
      <c r="G203">
        <v>16899</v>
      </c>
      <c r="H203">
        <v>1.0161994141909259</v>
      </c>
      <c r="I203">
        <v>-0.17721070352649301</v>
      </c>
      <c r="J203">
        <v>46953</v>
      </c>
      <c r="K203">
        <v>0.20060180541624875</v>
      </c>
      <c r="L203">
        <v>-0.15947945904567493</v>
      </c>
      <c r="M203">
        <v>7754</v>
      </c>
      <c r="N203">
        <v>-1.0338225909380983</v>
      </c>
      <c r="O203">
        <v>-9.4476234964381636</v>
      </c>
    </row>
    <row r="204" spans="1:15" x14ac:dyDescent="0.35">
      <c r="A204" s="2">
        <v>40118</v>
      </c>
      <c r="B204">
        <v>2009</v>
      </c>
      <c r="C204">
        <v>11</v>
      </c>
      <c r="D204">
        <v>337321</v>
      </c>
      <c r="E204">
        <v>0.81471629880900787</v>
      </c>
      <c r="F204">
        <v>1.4505350408122755</v>
      </c>
      <c r="G204">
        <v>16662</v>
      </c>
      <c r="H204">
        <v>-1.4024498491034973</v>
      </c>
      <c r="I204">
        <v>-0.61437518640023858</v>
      </c>
      <c r="J204">
        <v>47049</v>
      </c>
      <c r="K204">
        <v>0.20445977892786404</v>
      </c>
      <c r="L204">
        <v>0.62665754127812479</v>
      </c>
      <c r="M204">
        <v>8038</v>
      </c>
      <c r="N204">
        <v>3.662625741552747</v>
      </c>
      <c r="O204">
        <v>-6.3824831120428609</v>
      </c>
    </row>
    <row r="205" spans="1:15" x14ac:dyDescent="0.35">
      <c r="A205" s="2">
        <v>40148</v>
      </c>
      <c r="B205">
        <v>2009</v>
      </c>
      <c r="C205">
        <v>12</v>
      </c>
      <c r="D205">
        <v>338736</v>
      </c>
      <c r="E205">
        <v>0.41948173994503751</v>
      </c>
      <c r="F205">
        <v>4.3012375025787719</v>
      </c>
      <c r="G205">
        <v>16615</v>
      </c>
      <c r="H205">
        <v>-0.28207898211499222</v>
      </c>
      <c r="I205">
        <v>1.1444572959152615</v>
      </c>
      <c r="J205">
        <v>47301</v>
      </c>
      <c r="K205">
        <v>0.53561180896512151</v>
      </c>
      <c r="L205">
        <v>2.6363754719437571</v>
      </c>
      <c r="M205">
        <v>7947</v>
      </c>
      <c r="N205">
        <v>-1.1321224185120677</v>
      </c>
      <c r="O205">
        <v>-3.2151991231275119</v>
      </c>
    </row>
    <row r="206" spans="1:15" x14ac:dyDescent="0.35">
      <c r="A206" s="2">
        <v>40179</v>
      </c>
      <c r="B206">
        <v>2010</v>
      </c>
      <c r="C206">
        <v>1</v>
      </c>
      <c r="D206">
        <v>339093</v>
      </c>
      <c r="E206">
        <v>0.10539180955080062</v>
      </c>
      <c r="F206">
        <v>2.8218213574216087</v>
      </c>
      <c r="G206">
        <v>16917</v>
      </c>
      <c r="H206">
        <v>1.8176346674691544</v>
      </c>
      <c r="I206">
        <v>0.85250983665196134</v>
      </c>
      <c r="J206">
        <v>47197</v>
      </c>
      <c r="K206">
        <v>-0.21986850172300798</v>
      </c>
      <c r="L206">
        <v>0.37003168662144059</v>
      </c>
      <c r="M206">
        <v>8098</v>
      </c>
      <c r="N206">
        <v>1.9000880835535423</v>
      </c>
      <c r="O206">
        <v>-7.3773304357771936</v>
      </c>
    </row>
    <row r="207" spans="1:15" x14ac:dyDescent="0.35">
      <c r="A207" s="2">
        <v>40210</v>
      </c>
      <c r="B207">
        <v>2010</v>
      </c>
      <c r="C207">
        <v>2</v>
      </c>
      <c r="D207">
        <v>339580</v>
      </c>
      <c r="E207">
        <v>0.14361841736632724</v>
      </c>
      <c r="F207">
        <v>3.4119424074841036</v>
      </c>
      <c r="G207">
        <v>16956</v>
      </c>
      <c r="H207">
        <v>0.2305373293137081</v>
      </c>
      <c r="I207">
        <v>-0.2353494939985879</v>
      </c>
      <c r="J207">
        <v>48009</v>
      </c>
      <c r="K207">
        <v>1.7204483335805241</v>
      </c>
      <c r="L207">
        <v>3.8279374553947965</v>
      </c>
      <c r="M207">
        <v>8365</v>
      </c>
      <c r="N207">
        <v>3.2971103976290443</v>
      </c>
      <c r="O207">
        <v>-4.1150848234754696</v>
      </c>
    </row>
    <row r="208" spans="1:15" x14ac:dyDescent="0.35">
      <c r="A208" s="2">
        <v>40238</v>
      </c>
      <c r="B208">
        <v>2010</v>
      </c>
      <c r="C208">
        <v>3</v>
      </c>
      <c r="D208">
        <v>346974</v>
      </c>
      <c r="E208">
        <v>2.1773956063372402</v>
      </c>
      <c r="F208">
        <v>7.5441521972265786</v>
      </c>
      <c r="G208">
        <v>17446</v>
      </c>
      <c r="H208">
        <v>2.8898325076669025</v>
      </c>
      <c r="I208">
        <v>8.7452471482889731</v>
      </c>
      <c r="J208">
        <v>47578</v>
      </c>
      <c r="K208">
        <v>-0.89774833885313166</v>
      </c>
      <c r="L208">
        <v>3.0228227447923435</v>
      </c>
      <c r="M208">
        <v>8006</v>
      </c>
      <c r="N208">
        <v>-4.2916915720263002</v>
      </c>
      <c r="O208">
        <v>0.30067652217489349</v>
      </c>
    </row>
    <row r="209" spans="1:15" x14ac:dyDescent="0.35">
      <c r="A209" s="2">
        <v>40269</v>
      </c>
      <c r="B209">
        <v>2010</v>
      </c>
      <c r="C209">
        <v>4</v>
      </c>
      <c r="D209">
        <v>349869</v>
      </c>
      <c r="E209">
        <v>0.83435646474952019</v>
      </c>
      <c r="F209">
        <v>7.876715496588278</v>
      </c>
      <c r="G209">
        <v>17286</v>
      </c>
      <c r="H209">
        <v>-0.91711567121403192</v>
      </c>
      <c r="I209">
        <v>4.592485024505355</v>
      </c>
      <c r="J209">
        <v>47522</v>
      </c>
      <c r="K209">
        <v>-0.11770145865736265</v>
      </c>
      <c r="L209">
        <v>2.3100604964584814</v>
      </c>
      <c r="M209">
        <v>8140</v>
      </c>
      <c r="N209">
        <v>1.6737446914813889</v>
      </c>
      <c r="O209">
        <v>2.6611174170765546</v>
      </c>
    </row>
    <row r="210" spans="1:15" x14ac:dyDescent="0.35">
      <c r="A210" s="2">
        <v>40299</v>
      </c>
      <c r="B210">
        <v>2010</v>
      </c>
      <c r="C210">
        <v>5</v>
      </c>
      <c r="D210">
        <v>346858</v>
      </c>
      <c r="E210">
        <v>-0.86060782750115039</v>
      </c>
      <c r="F210">
        <v>6.0692147970557562</v>
      </c>
      <c r="G210">
        <v>17229</v>
      </c>
      <c r="H210">
        <v>-0.32974661575841724</v>
      </c>
      <c r="I210">
        <v>3.5894660894660895</v>
      </c>
      <c r="J210">
        <v>47511</v>
      </c>
      <c r="K210">
        <v>-2.314717394049072E-2</v>
      </c>
      <c r="L210">
        <v>2.0469092314961981</v>
      </c>
      <c r="M210">
        <v>8242</v>
      </c>
      <c r="N210">
        <v>1.2530712530712531</v>
      </c>
      <c r="O210">
        <v>4.7268106734434561</v>
      </c>
    </row>
    <row r="211" spans="1:15" x14ac:dyDescent="0.35">
      <c r="A211" s="2">
        <v>40330</v>
      </c>
      <c r="B211">
        <v>2010</v>
      </c>
      <c r="C211">
        <v>6</v>
      </c>
      <c r="D211">
        <v>346516</v>
      </c>
      <c r="E211">
        <v>-9.8599426854793601E-2</v>
      </c>
      <c r="F211">
        <v>4.3009749358119596</v>
      </c>
      <c r="G211">
        <v>17070</v>
      </c>
      <c r="H211">
        <v>-0.92286261535782688</v>
      </c>
      <c r="I211">
        <v>4.1997314125259431</v>
      </c>
      <c r="J211">
        <v>47181</v>
      </c>
      <c r="K211">
        <v>-0.69457599292795358</v>
      </c>
      <c r="L211">
        <v>1.1642866332175479</v>
      </c>
      <c r="M211">
        <v>8359</v>
      </c>
      <c r="N211">
        <v>1.4195583596214512</v>
      </c>
      <c r="O211">
        <v>5.8101265822784809</v>
      </c>
    </row>
    <row r="212" spans="1:15" x14ac:dyDescent="0.35">
      <c r="A212" s="2">
        <v>40360</v>
      </c>
      <c r="B212">
        <v>2010</v>
      </c>
      <c r="C212">
        <v>7</v>
      </c>
      <c r="D212">
        <v>347612</v>
      </c>
      <c r="E212">
        <v>0.31629131122372417</v>
      </c>
      <c r="F212">
        <v>4.1783798363652709</v>
      </c>
      <c r="G212">
        <v>17154</v>
      </c>
      <c r="H212">
        <v>0.49209138840070299</v>
      </c>
      <c r="I212">
        <v>3.2316302581693446</v>
      </c>
      <c r="J212">
        <v>47289</v>
      </c>
      <c r="K212">
        <v>0.22890570356711387</v>
      </c>
      <c r="L212">
        <v>1.3828145099048108</v>
      </c>
      <c r="M212">
        <v>8223</v>
      </c>
      <c r="N212">
        <v>-1.6269888742672569</v>
      </c>
      <c r="O212">
        <v>5.0862619808306713</v>
      </c>
    </row>
    <row r="213" spans="1:15" x14ac:dyDescent="0.35">
      <c r="A213" s="2">
        <v>40391</v>
      </c>
      <c r="B213">
        <v>2010</v>
      </c>
      <c r="C213">
        <v>8</v>
      </c>
      <c r="D213">
        <v>349188</v>
      </c>
      <c r="E213">
        <v>0.45337905480823448</v>
      </c>
      <c r="F213">
        <v>2.8275606179288899</v>
      </c>
      <c r="G213">
        <v>17218</v>
      </c>
      <c r="H213">
        <v>0.37309082429753992</v>
      </c>
      <c r="I213">
        <v>2.1052007353377218</v>
      </c>
      <c r="J213">
        <v>47564</v>
      </c>
      <c r="K213">
        <v>0.58153058850895556</v>
      </c>
      <c r="L213">
        <v>2.0686695278969958</v>
      </c>
      <c r="M213">
        <v>8202</v>
      </c>
      <c r="N213">
        <v>-0.2553812477198103</v>
      </c>
      <c r="O213">
        <v>4.0202916930881418</v>
      </c>
    </row>
    <row r="214" spans="1:15" x14ac:dyDescent="0.35">
      <c r="A214" s="2">
        <v>40422</v>
      </c>
      <c r="B214">
        <v>2010</v>
      </c>
      <c r="C214">
        <v>9</v>
      </c>
      <c r="D214">
        <v>352179</v>
      </c>
      <c r="E214">
        <v>0.85655864462696307</v>
      </c>
      <c r="F214">
        <v>6.3991323210412148</v>
      </c>
      <c r="G214">
        <v>17289</v>
      </c>
      <c r="H214">
        <v>0.41235915901963061</v>
      </c>
      <c r="I214">
        <v>3.347480423217168</v>
      </c>
      <c r="J214">
        <v>47989</v>
      </c>
      <c r="K214">
        <v>0.89353292406021356</v>
      </c>
      <c r="L214">
        <v>2.4114897885144795</v>
      </c>
      <c r="M214">
        <v>8274</v>
      </c>
      <c r="N214">
        <v>0.87783467446964158</v>
      </c>
      <c r="O214">
        <v>5.6030631780472238</v>
      </c>
    </row>
    <row r="215" spans="1:15" x14ac:dyDescent="0.35">
      <c r="A215" s="2">
        <v>40452</v>
      </c>
      <c r="B215">
        <v>2010</v>
      </c>
      <c r="C215">
        <v>10</v>
      </c>
      <c r="D215">
        <v>356215</v>
      </c>
      <c r="E215">
        <v>1.1460081379071438</v>
      </c>
      <c r="F215">
        <v>6.4615430595197179</v>
      </c>
      <c r="G215">
        <v>17599</v>
      </c>
      <c r="H215">
        <v>1.7930476025218347</v>
      </c>
      <c r="I215">
        <v>4.1422569382803713</v>
      </c>
      <c r="J215">
        <v>47885</v>
      </c>
      <c r="K215">
        <v>-0.21671633082581426</v>
      </c>
      <c r="L215">
        <v>1.9849636870913467</v>
      </c>
      <c r="M215">
        <v>8101</v>
      </c>
      <c r="N215">
        <v>-2.0908871162678269</v>
      </c>
      <c r="O215">
        <v>4.4751096208408567</v>
      </c>
    </row>
    <row r="216" spans="1:15" x14ac:dyDescent="0.35">
      <c r="A216" s="2">
        <v>40483</v>
      </c>
      <c r="B216">
        <v>2010</v>
      </c>
      <c r="C216">
        <v>11</v>
      </c>
      <c r="D216">
        <v>359450</v>
      </c>
      <c r="E216">
        <v>0.90815939811630619</v>
      </c>
      <c r="F216">
        <v>6.5602200870980463</v>
      </c>
      <c r="G216">
        <v>17987</v>
      </c>
      <c r="H216">
        <v>2.2046707199272686</v>
      </c>
      <c r="I216">
        <v>7.9522266234545675</v>
      </c>
      <c r="J216">
        <v>48457</v>
      </c>
      <c r="K216">
        <v>1.1945285580035501</v>
      </c>
      <c r="L216">
        <v>2.9926247104082977</v>
      </c>
      <c r="M216">
        <v>7926</v>
      </c>
      <c r="N216">
        <v>-2.1602271324527837</v>
      </c>
      <c r="O216">
        <v>-1.3933814381686986</v>
      </c>
    </row>
    <row r="217" spans="1:15" x14ac:dyDescent="0.35">
      <c r="A217" s="2">
        <v>40513</v>
      </c>
      <c r="B217">
        <v>2010</v>
      </c>
      <c r="C217">
        <v>12</v>
      </c>
      <c r="D217">
        <v>361979</v>
      </c>
      <c r="E217">
        <v>0.70357490610655171</v>
      </c>
      <c r="F217">
        <v>6.861685796608568</v>
      </c>
      <c r="G217">
        <v>17760</v>
      </c>
      <c r="H217">
        <v>-1.2620225718574527</v>
      </c>
      <c r="I217">
        <v>6.8913632260006015</v>
      </c>
      <c r="J217">
        <v>48485</v>
      </c>
      <c r="K217">
        <v>5.7783189219307841E-2</v>
      </c>
      <c r="L217">
        <v>2.5031183273080906</v>
      </c>
      <c r="M217">
        <v>8140</v>
      </c>
      <c r="N217">
        <v>2.6999747665909664</v>
      </c>
      <c r="O217">
        <v>2.4285894048068455</v>
      </c>
    </row>
    <row r="218" spans="1:15" x14ac:dyDescent="0.35">
      <c r="A218" s="2">
        <v>40544</v>
      </c>
      <c r="B218">
        <v>2011</v>
      </c>
      <c r="C218">
        <v>1</v>
      </c>
      <c r="D218">
        <v>364394</v>
      </c>
      <c r="E218">
        <v>0.66716577481014094</v>
      </c>
      <c r="F218">
        <v>7.4613749030501957</v>
      </c>
      <c r="G218">
        <v>17928</v>
      </c>
      <c r="H218">
        <v>0.94594594594594594</v>
      </c>
      <c r="I218">
        <v>5.9762369214399715</v>
      </c>
      <c r="J218">
        <v>48973</v>
      </c>
      <c r="K218">
        <v>1.006496854697329</v>
      </c>
      <c r="L218">
        <v>3.7629510350234123</v>
      </c>
      <c r="M218">
        <v>8108</v>
      </c>
      <c r="N218">
        <v>-0.3931203931203931</v>
      </c>
      <c r="O218">
        <v>0.12348728081007657</v>
      </c>
    </row>
    <row r="219" spans="1:15" x14ac:dyDescent="0.35">
      <c r="A219" s="2">
        <v>40575</v>
      </c>
      <c r="B219">
        <v>2011</v>
      </c>
      <c r="C219">
        <v>2</v>
      </c>
      <c r="D219">
        <v>367475</v>
      </c>
      <c r="E219">
        <v>0.84551337288758865</v>
      </c>
      <c r="F219">
        <v>8.2145591613169202</v>
      </c>
      <c r="G219">
        <v>18147</v>
      </c>
      <c r="H219">
        <v>1.2215528781793843</v>
      </c>
      <c r="I219">
        <v>7.0240622788393487</v>
      </c>
      <c r="J219">
        <v>49396</v>
      </c>
      <c r="K219">
        <v>0.86374124517591322</v>
      </c>
      <c r="L219">
        <v>2.8890416380262036</v>
      </c>
      <c r="M219">
        <v>8226</v>
      </c>
      <c r="N219">
        <v>1.4553527380365072</v>
      </c>
      <c r="O219">
        <v>-1.661685594739988</v>
      </c>
    </row>
    <row r="220" spans="1:15" x14ac:dyDescent="0.35">
      <c r="A220" s="2">
        <v>40603</v>
      </c>
      <c r="B220">
        <v>2011</v>
      </c>
      <c r="C220">
        <v>3</v>
      </c>
      <c r="D220">
        <v>370775</v>
      </c>
      <c r="E220">
        <v>0.8980202734879924</v>
      </c>
      <c r="F220">
        <v>6.859591784975243</v>
      </c>
      <c r="G220">
        <v>18203</v>
      </c>
      <c r="H220">
        <v>0.30859095167245276</v>
      </c>
      <c r="I220">
        <v>4.3391035194313883</v>
      </c>
      <c r="J220">
        <v>49413</v>
      </c>
      <c r="K220">
        <v>3.4415742165357519E-2</v>
      </c>
      <c r="L220">
        <v>3.8568245827903653</v>
      </c>
      <c r="M220">
        <v>8333</v>
      </c>
      <c r="N220">
        <v>1.3007537077558959</v>
      </c>
      <c r="O220">
        <v>4.0844366724956283</v>
      </c>
    </row>
    <row r="221" spans="1:15" x14ac:dyDescent="0.35">
      <c r="A221" s="2">
        <v>40634</v>
      </c>
      <c r="B221">
        <v>2011</v>
      </c>
      <c r="C221">
        <v>4</v>
      </c>
      <c r="D221">
        <v>372820</v>
      </c>
      <c r="E221">
        <v>0.55154743442788756</v>
      </c>
      <c r="F221">
        <v>6.5598838422380945</v>
      </c>
      <c r="G221">
        <v>18533</v>
      </c>
      <c r="H221">
        <v>1.812887985496896</v>
      </c>
      <c r="I221">
        <v>7.2139303482587067</v>
      </c>
      <c r="J221">
        <v>50160</v>
      </c>
      <c r="K221">
        <v>1.5117479205876996</v>
      </c>
      <c r="L221">
        <v>5.5511131686376833</v>
      </c>
      <c r="M221">
        <v>8384</v>
      </c>
      <c r="N221">
        <v>0.61202448097923912</v>
      </c>
      <c r="O221">
        <v>2.9975429975429977</v>
      </c>
    </row>
    <row r="222" spans="1:15" x14ac:dyDescent="0.35">
      <c r="A222" s="2">
        <v>40664</v>
      </c>
      <c r="B222">
        <v>2011</v>
      </c>
      <c r="C222">
        <v>5</v>
      </c>
      <c r="D222">
        <v>372505</v>
      </c>
      <c r="E222">
        <v>-8.4491175366128421E-2</v>
      </c>
      <c r="F222">
        <v>7.3940921068564078</v>
      </c>
      <c r="G222">
        <v>18372</v>
      </c>
      <c r="H222">
        <v>-0.86872066044353313</v>
      </c>
      <c r="I222">
        <v>6.6341633292704163</v>
      </c>
      <c r="J222">
        <v>49743</v>
      </c>
      <c r="K222">
        <v>-0.83133971291866027</v>
      </c>
      <c r="L222">
        <v>4.6978594430763403</v>
      </c>
      <c r="M222">
        <v>8264</v>
      </c>
      <c r="N222">
        <v>-1.4312977099236641</v>
      </c>
      <c r="O222">
        <v>0.26692550351856348</v>
      </c>
    </row>
    <row r="223" spans="1:15" x14ac:dyDescent="0.35">
      <c r="A223" s="2">
        <v>40695</v>
      </c>
      <c r="B223">
        <v>2011</v>
      </c>
      <c r="C223">
        <v>6</v>
      </c>
      <c r="D223">
        <v>375587</v>
      </c>
      <c r="E223">
        <v>0.82737144467859491</v>
      </c>
      <c r="F223">
        <v>8.3895115954241657</v>
      </c>
      <c r="G223">
        <v>18735</v>
      </c>
      <c r="H223">
        <v>1.9758327890267799</v>
      </c>
      <c r="I223">
        <v>9.7539543057996489</v>
      </c>
      <c r="J223">
        <v>50254</v>
      </c>
      <c r="K223">
        <v>1.0272802203325091</v>
      </c>
      <c r="L223">
        <v>6.5132150653864906</v>
      </c>
      <c r="M223">
        <v>8298</v>
      </c>
      <c r="N223">
        <v>0.41142303969022265</v>
      </c>
      <c r="O223">
        <v>-0.72975236272281374</v>
      </c>
    </row>
    <row r="224" spans="1:15" x14ac:dyDescent="0.35">
      <c r="A224" s="2">
        <v>40725</v>
      </c>
      <c r="B224">
        <v>2011</v>
      </c>
      <c r="C224">
        <v>7</v>
      </c>
      <c r="D224">
        <v>375442</v>
      </c>
      <c r="E224">
        <v>-3.8606235040083925E-2</v>
      </c>
      <c r="F224">
        <v>8.0060527254525162</v>
      </c>
      <c r="G224">
        <v>18564</v>
      </c>
      <c r="H224">
        <v>-0.91273018414731788</v>
      </c>
      <c r="I224">
        <v>8.2196572228051767</v>
      </c>
      <c r="J224">
        <v>50300</v>
      </c>
      <c r="K224">
        <v>9.1535002188880485E-2</v>
      </c>
      <c r="L224">
        <v>6.3672312800016915</v>
      </c>
      <c r="M224">
        <v>8426</v>
      </c>
      <c r="N224">
        <v>1.5425403711737768</v>
      </c>
      <c r="O224">
        <v>2.4686853946248326</v>
      </c>
    </row>
    <row r="225" spans="1:15" x14ac:dyDescent="0.35">
      <c r="A225" s="2">
        <v>40756</v>
      </c>
      <c r="B225">
        <v>2011</v>
      </c>
      <c r="C225">
        <v>8</v>
      </c>
      <c r="D225">
        <v>375860</v>
      </c>
      <c r="E225">
        <v>0.11133543929555031</v>
      </c>
      <c r="F225">
        <v>7.6382922666300104</v>
      </c>
      <c r="G225">
        <v>18448</v>
      </c>
      <c r="H225">
        <v>-0.62486533074768369</v>
      </c>
      <c r="I225">
        <v>7.1436868393541646</v>
      </c>
      <c r="J225">
        <v>50487</v>
      </c>
      <c r="K225">
        <v>0.37176938369781309</v>
      </c>
      <c r="L225">
        <v>6.1454040871247164</v>
      </c>
      <c r="M225">
        <v>8478</v>
      </c>
      <c r="N225">
        <v>0.61713743175884173</v>
      </c>
      <c r="O225">
        <v>3.3650329188002925</v>
      </c>
    </row>
    <row r="226" spans="1:15" x14ac:dyDescent="0.35">
      <c r="A226" s="2">
        <v>40787</v>
      </c>
      <c r="B226">
        <v>2011</v>
      </c>
      <c r="C226">
        <v>9</v>
      </c>
      <c r="D226">
        <v>380042</v>
      </c>
      <c r="E226">
        <v>1.1126483265045495</v>
      </c>
      <c r="F226">
        <v>7.9116017706904724</v>
      </c>
      <c r="G226">
        <v>19039</v>
      </c>
      <c r="H226">
        <v>3.2035993061578489</v>
      </c>
      <c r="I226">
        <v>10.12204291746197</v>
      </c>
      <c r="J226">
        <v>50463</v>
      </c>
      <c r="K226">
        <v>-4.7536989720125974E-2</v>
      </c>
      <c r="L226">
        <v>5.155348100606389</v>
      </c>
      <c r="M226">
        <v>8340</v>
      </c>
      <c r="N226">
        <v>-1.6277423920736023</v>
      </c>
      <c r="O226">
        <v>0.79767947788252358</v>
      </c>
    </row>
    <row r="227" spans="1:15" x14ac:dyDescent="0.35">
      <c r="A227" s="2">
        <v>40817</v>
      </c>
      <c r="B227">
        <v>2011</v>
      </c>
      <c r="C227">
        <v>10</v>
      </c>
      <c r="D227">
        <v>382207</v>
      </c>
      <c r="E227">
        <v>0.56967387815030968</v>
      </c>
      <c r="F227">
        <v>7.2967168704293757</v>
      </c>
      <c r="G227">
        <v>18697</v>
      </c>
      <c r="H227">
        <v>-1.7963128315562793</v>
      </c>
      <c r="I227">
        <v>6.2389908517529404</v>
      </c>
      <c r="J227">
        <v>50589</v>
      </c>
      <c r="K227">
        <v>0.24968789013732834</v>
      </c>
      <c r="L227">
        <v>5.6468622741986012</v>
      </c>
      <c r="M227">
        <v>8664</v>
      </c>
      <c r="N227">
        <v>3.8848920863309351</v>
      </c>
      <c r="O227">
        <v>6.9497592889766695</v>
      </c>
    </row>
    <row r="228" spans="1:15" x14ac:dyDescent="0.35">
      <c r="A228" s="2">
        <v>40848</v>
      </c>
      <c r="B228">
        <v>2011</v>
      </c>
      <c r="C228">
        <v>11</v>
      </c>
      <c r="D228">
        <v>383422</v>
      </c>
      <c r="E228">
        <v>0.31789056715340119</v>
      </c>
      <c r="F228">
        <v>6.6690777576853524</v>
      </c>
      <c r="G228">
        <v>18832</v>
      </c>
      <c r="H228">
        <v>0.72204096913943416</v>
      </c>
      <c r="I228">
        <v>4.6978373269583589</v>
      </c>
      <c r="J228">
        <v>50686</v>
      </c>
      <c r="K228">
        <v>0.19174128763169859</v>
      </c>
      <c r="L228">
        <v>4.5999545989227562</v>
      </c>
      <c r="M228">
        <v>8492</v>
      </c>
      <c r="N228">
        <v>-1.9852262234533702</v>
      </c>
      <c r="O228">
        <v>7.1410547564976028</v>
      </c>
    </row>
    <row r="229" spans="1:15" x14ac:dyDescent="0.35">
      <c r="A229" s="2">
        <v>40878</v>
      </c>
      <c r="B229">
        <v>2011</v>
      </c>
      <c r="C229">
        <v>12</v>
      </c>
      <c r="D229">
        <v>383985</v>
      </c>
      <c r="E229">
        <v>0.14683560150434768</v>
      </c>
      <c r="F229">
        <v>6.0793581948124062</v>
      </c>
      <c r="G229">
        <v>19041</v>
      </c>
      <c r="H229">
        <v>1.1098130841121496</v>
      </c>
      <c r="I229">
        <v>7.2128378378378377</v>
      </c>
      <c r="J229">
        <v>50599</v>
      </c>
      <c r="K229">
        <v>-0.17164503018585014</v>
      </c>
      <c r="L229">
        <v>4.3601113746519546</v>
      </c>
      <c r="M229">
        <v>8341</v>
      </c>
      <c r="N229">
        <v>-1.7781441356570891</v>
      </c>
      <c r="O229">
        <v>2.4692874692874693</v>
      </c>
    </row>
    <row r="230" spans="1:15" x14ac:dyDescent="0.35">
      <c r="A230" s="2">
        <v>40909</v>
      </c>
      <c r="B230">
        <v>2012</v>
      </c>
      <c r="C230">
        <v>1</v>
      </c>
      <c r="D230">
        <v>387531</v>
      </c>
      <c r="E230">
        <v>0.92347357318645262</v>
      </c>
      <c r="F230">
        <v>6.3494459294060821</v>
      </c>
      <c r="G230">
        <v>19119</v>
      </c>
      <c r="H230">
        <v>0.4096423507168741</v>
      </c>
      <c r="I230">
        <v>6.643239625167336</v>
      </c>
      <c r="J230">
        <v>50854</v>
      </c>
      <c r="K230">
        <v>0.50396252890373328</v>
      </c>
      <c r="L230">
        <v>3.8408919200375715</v>
      </c>
      <c r="M230">
        <v>8409</v>
      </c>
      <c r="N230">
        <v>0.8152499700275746</v>
      </c>
      <c r="O230">
        <v>3.7123828317710901</v>
      </c>
    </row>
    <row r="231" spans="1:15" x14ac:dyDescent="0.35">
      <c r="A231" s="2">
        <v>40940</v>
      </c>
      <c r="B231">
        <v>2012</v>
      </c>
      <c r="C231">
        <v>2</v>
      </c>
      <c r="D231">
        <v>392310</v>
      </c>
      <c r="E231">
        <v>1.2331916672472654</v>
      </c>
      <c r="F231">
        <v>6.7582828763861489</v>
      </c>
      <c r="G231">
        <v>19817</v>
      </c>
      <c r="H231">
        <v>3.650818557455934</v>
      </c>
      <c r="I231">
        <v>9.202623023089215</v>
      </c>
      <c r="J231">
        <v>50921</v>
      </c>
      <c r="K231">
        <v>0.13174971487002005</v>
      </c>
      <c r="L231">
        <v>3.0872945177747186</v>
      </c>
      <c r="M231">
        <v>8445</v>
      </c>
      <c r="N231">
        <v>0.42811273635390651</v>
      </c>
      <c r="O231">
        <v>2.6622902990517869</v>
      </c>
    </row>
    <row r="232" spans="1:15" x14ac:dyDescent="0.35">
      <c r="A232" s="2">
        <v>40969</v>
      </c>
      <c r="B232">
        <v>2012</v>
      </c>
      <c r="C232">
        <v>3</v>
      </c>
      <c r="D232">
        <v>393698</v>
      </c>
      <c r="E232">
        <v>0.35380184038133111</v>
      </c>
      <c r="F232">
        <v>6.1824556671836017</v>
      </c>
      <c r="G232">
        <v>19593</v>
      </c>
      <c r="H232">
        <v>-1.1303426351112682</v>
      </c>
      <c r="I232">
        <v>7.6361039389111687</v>
      </c>
      <c r="J232">
        <v>51455</v>
      </c>
      <c r="K232">
        <v>1.0486832544529763</v>
      </c>
      <c r="L232">
        <v>4.1325157347256791</v>
      </c>
      <c r="M232">
        <v>8606</v>
      </c>
      <c r="N232">
        <v>1.9064535227945529</v>
      </c>
      <c r="O232">
        <v>3.2761310452418098</v>
      </c>
    </row>
    <row r="233" spans="1:15" x14ac:dyDescent="0.35">
      <c r="A233" s="2">
        <v>41000</v>
      </c>
      <c r="B233">
        <v>2012</v>
      </c>
      <c r="C233">
        <v>4</v>
      </c>
      <c r="D233">
        <v>392073</v>
      </c>
      <c r="E233">
        <v>-0.41275292229068983</v>
      </c>
      <c r="F233">
        <v>5.1641542835684779</v>
      </c>
      <c r="G233">
        <v>19109</v>
      </c>
      <c r="H233">
        <v>-2.4702699943857498</v>
      </c>
      <c r="I233">
        <v>3.1079695677979822</v>
      </c>
      <c r="J233">
        <v>51551</v>
      </c>
      <c r="K233">
        <v>0.18657079001068896</v>
      </c>
      <c r="L233">
        <v>2.7731259968102075</v>
      </c>
      <c r="M233">
        <v>8482</v>
      </c>
      <c r="N233">
        <v>-1.4408552172902627</v>
      </c>
      <c r="O233">
        <v>1.1688931297709924</v>
      </c>
    </row>
    <row r="234" spans="1:15" x14ac:dyDescent="0.35">
      <c r="A234" s="2">
        <v>41030</v>
      </c>
      <c r="B234">
        <v>2012</v>
      </c>
      <c r="C234">
        <v>5</v>
      </c>
      <c r="D234">
        <v>391376</v>
      </c>
      <c r="E234">
        <v>-0.17777301675963406</v>
      </c>
      <c r="F234">
        <v>5.065972268828606</v>
      </c>
      <c r="G234">
        <v>19160</v>
      </c>
      <c r="H234">
        <v>0.26688994714532421</v>
      </c>
      <c r="I234">
        <v>4.2891356411931199</v>
      </c>
      <c r="J234">
        <v>51577</v>
      </c>
      <c r="K234">
        <v>5.0435491067098603E-2</v>
      </c>
      <c r="L234">
        <v>3.6869509277687311</v>
      </c>
      <c r="M234">
        <v>8614</v>
      </c>
      <c r="N234">
        <v>1.556236736618722</v>
      </c>
      <c r="O234">
        <v>4.2352371732817033</v>
      </c>
    </row>
    <row r="235" spans="1:15" x14ac:dyDescent="0.35">
      <c r="A235" s="2">
        <v>41061</v>
      </c>
      <c r="B235">
        <v>2012</v>
      </c>
      <c r="C235">
        <v>6</v>
      </c>
      <c r="D235">
        <v>387901</v>
      </c>
      <c r="E235">
        <v>-0.88789297248681576</v>
      </c>
      <c r="F235">
        <v>3.2786012295420237</v>
      </c>
      <c r="G235">
        <v>19432</v>
      </c>
      <c r="H235">
        <v>1.4196242171189979</v>
      </c>
      <c r="I235">
        <v>3.7203095809981317</v>
      </c>
      <c r="J235">
        <v>51554</v>
      </c>
      <c r="K235">
        <v>-4.4593520367605714E-2</v>
      </c>
      <c r="L235">
        <v>2.5868587575118398</v>
      </c>
      <c r="M235">
        <v>8542</v>
      </c>
      <c r="N235">
        <v>-0.83584861852797776</v>
      </c>
      <c r="O235">
        <v>2.9404675825500122</v>
      </c>
    </row>
    <row r="236" spans="1:15" x14ac:dyDescent="0.35">
      <c r="A236" s="2">
        <v>41091</v>
      </c>
      <c r="B236">
        <v>2012</v>
      </c>
      <c r="C236">
        <v>7</v>
      </c>
      <c r="D236">
        <v>389686</v>
      </c>
      <c r="E236">
        <v>0.46016896063686352</v>
      </c>
      <c r="F236">
        <v>3.7939282232675087</v>
      </c>
      <c r="G236">
        <v>19238</v>
      </c>
      <c r="H236">
        <v>-0.99835323178262658</v>
      </c>
      <c r="I236">
        <v>3.6306830424477483</v>
      </c>
      <c r="J236">
        <v>51588</v>
      </c>
      <c r="K236">
        <v>6.5950265740776656E-2</v>
      </c>
      <c r="L236">
        <v>2.5606361829025843</v>
      </c>
      <c r="M236">
        <v>8649</v>
      </c>
      <c r="N236">
        <v>1.25263404354952</v>
      </c>
      <c r="O236">
        <v>2.6465701400427251</v>
      </c>
    </row>
    <row r="237" spans="1:15" x14ac:dyDescent="0.35">
      <c r="A237" s="2">
        <v>41122</v>
      </c>
      <c r="B237">
        <v>2012</v>
      </c>
      <c r="C237">
        <v>8</v>
      </c>
      <c r="D237">
        <v>394524</v>
      </c>
      <c r="E237">
        <v>1.2415123971607911</v>
      </c>
      <c r="F237">
        <v>4.9656787101580377</v>
      </c>
      <c r="G237">
        <v>19493</v>
      </c>
      <c r="H237">
        <v>1.3255016113941158</v>
      </c>
      <c r="I237">
        <v>5.6645706851691244</v>
      </c>
      <c r="J237">
        <v>51678</v>
      </c>
      <c r="K237">
        <v>0.17445917655268667</v>
      </c>
      <c r="L237">
        <v>2.3590231148612513</v>
      </c>
      <c r="M237">
        <v>8535</v>
      </c>
      <c r="N237">
        <v>-1.3180714533472078</v>
      </c>
      <c r="O237">
        <v>0.67232837933474876</v>
      </c>
    </row>
    <row r="238" spans="1:15" x14ac:dyDescent="0.35">
      <c r="A238" s="2">
        <v>41153</v>
      </c>
      <c r="B238">
        <v>2012</v>
      </c>
      <c r="C238">
        <v>9</v>
      </c>
      <c r="D238">
        <v>397681</v>
      </c>
      <c r="E238">
        <v>0.80020480376352265</v>
      </c>
      <c r="F238">
        <v>4.6413291162555721</v>
      </c>
      <c r="G238">
        <v>19636</v>
      </c>
      <c r="H238">
        <v>0.73359667572974918</v>
      </c>
      <c r="I238">
        <v>3.1356688901728034</v>
      </c>
      <c r="J238">
        <v>51813</v>
      </c>
      <c r="K238">
        <v>0.2612330198537095</v>
      </c>
      <c r="L238">
        <v>2.6752273943285179</v>
      </c>
      <c r="M238">
        <v>8539</v>
      </c>
      <c r="N238">
        <v>4.6865846514352667E-2</v>
      </c>
      <c r="O238">
        <v>2.3860911270983212</v>
      </c>
    </row>
    <row r="239" spans="1:15" x14ac:dyDescent="0.35">
      <c r="A239" s="2">
        <v>41183</v>
      </c>
      <c r="B239">
        <v>2012</v>
      </c>
      <c r="C239">
        <v>10</v>
      </c>
      <c r="D239">
        <v>397494</v>
      </c>
      <c r="E239">
        <v>-4.7022613602359681E-2</v>
      </c>
      <c r="F239">
        <v>3.9996651029415995</v>
      </c>
      <c r="G239">
        <v>19427</v>
      </c>
      <c r="H239">
        <v>-1.0643715624363415</v>
      </c>
      <c r="I239">
        <v>3.9043696849761993</v>
      </c>
      <c r="J239">
        <v>52130</v>
      </c>
      <c r="K239">
        <v>0.61181556752166444</v>
      </c>
      <c r="L239">
        <v>3.0461167447468815</v>
      </c>
      <c r="M239">
        <v>8213</v>
      </c>
      <c r="N239">
        <v>-3.8177772572900808</v>
      </c>
      <c r="O239">
        <v>-5.2054478301015701</v>
      </c>
    </row>
    <row r="240" spans="1:15" x14ac:dyDescent="0.35">
      <c r="A240" s="2">
        <v>41214</v>
      </c>
      <c r="B240">
        <v>2012</v>
      </c>
      <c r="C240">
        <v>11</v>
      </c>
      <c r="D240">
        <v>399708</v>
      </c>
      <c r="E240">
        <v>0.55698953946474661</v>
      </c>
      <c r="F240">
        <v>4.2475392648309169</v>
      </c>
      <c r="G240">
        <v>19498</v>
      </c>
      <c r="H240">
        <v>0.36547073660369589</v>
      </c>
      <c r="I240">
        <v>3.5365335598980461</v>
      </c>
      <c r="J240">
        <v>52030</v>
      </c>
      <c r="K240">
        <v>-0.19182812200268559</v>
      </c>
      <c r="L240">
        <v>2.6516197766641678</v>
      </c>
      <c r="M240">
        <v>8535</v>
      </c>
      <c r="N240">
        <v>3.9206136612687201</v>
      </c>
      <c r="O240">
        <v>0.50635892604804522</v>
      </c>
    </row>
    <row r="241" spans="1:15" x14ac:dyDescent="0.35">
      <c r="A241" s="2">
        <v>41244</v>
      </c>
      <c r="B241">
        <v>2012</v>
      </c>
      <c r="C241">
        <v>12</v>
      </c>
      <c r="D241">
        <v>401093</v>
      </c>
      <c r="E241">
        <v>0.34650294715142055</v>
      </c>
      <c r="F241">
        <v>4.4553823717072278</v>
      </c>
      <c r="G241">
        <v>19707</v>
      </c>
      <c r="H241">
        <v>1.0719048107498206</v>
      </c>
      <c r="I241">
        <v>3.4977154561210022</v>
      </c>
      <c r="J241">
        <v>52059</v>
      </c>
      <c r="K241">
        <v>5.5737074764558907E-2</v>
      </c>
      <c r="L241">
        <v>2.885432518429218</v>
      </c>
      <c r="M241">
        <v>8692</v>
      </c>
      <c r="N241">
        <v>1.8394844756883422</v>
      </c>
      <c r="O241">
        <v>4.2081285217599804</v>
      </c>
    </row>
    <row r="242" spans="1:15" x14ac:dyDescent="0.35">
      <c r="A242" s="2">
        <v>41275</v>
      </c>
      <c r="B242">
        <v>2013</v>
      </c>
      <c r="C242">
        <v>1</v>
      </c>
      <c r="D242">
        <v>404434</v>
      </c>
      <c r="E242">
        <v>0.83297389882147033</v>
      </c>
      <c r="F242">
        <v>4.3617155788827215</v>
      </c>
      <c r="G242">
        <v>19971</v>
      </c>
      <c r="H242">
        <v>1.3396255137768305</v>
      </c>
      <c r="I242">
        <v>4.4563000156911974</v>
      </c>
      <c r="J242">
        <v>52021</v>
      </c>
      <c r="K242">
        <v>-7.2994102844849112E-2</v>
      </c>
      <c r="L242">
        <v>2.2948047351240808</v>
      </c>
      <c r="M242">
        <v>8683</v>
      </c>
      <c r="N242">
        <v>-0.10354348826507133</v>
      </c>
      <c r="O242">
        <v>3.2584136044713996</v>
      </c>
    </row>
    <row r="243" spans="1:15" x14ac:dyDescent="0.35">
      <c r="A243" s="2">
        <v>41306</v>
      </c>
      <c r="B243">
        <v>2013</v>
      </c>
      <c r="C243">
        <v>2</v>
      </c>
      <c r="D243">
        <v>409118</v>
      </c>
      <c r="E243">
        <v>1.1581617767052226</v>
      </c>
      <c r="F243">
        <v>4.284366954704188</v>
      </c>
      <c r="G243">
        <v>19843</v>
      </c>
      <c r="H243">
        <v>-0.64092934755395325</v>
      </c>
      <c r="I243">
        <v>0.13120048443255791</v>
      </c>
      <c r="J243">
        <v>52625</v>
      </c>
      <c r="K243">
        <v>1.161069568059053</v>
      </c>
      <c r="L243">
        <v>3.3463600479173623</v>
      </c>
      <c r="M243">
        <v>8747</v>
      </c>
      <c r="N243">
        <v>0.73707244040078312</v>
      </c>
      <c r="O243">
        <v>3.5760805210183539</v>
      </c>
    </row>
    <row r="244" spans="1:15" x14ac:dyDescent="0.35">
      <c r="A244" s="2">
        <v>41334</v>
      </c>
      <c r="B244">
        <v>2013</v>
      </c>
      <c r="C244">
        <v>3</v>
      </c>
      <c r="D244">
        <v>406223</v>
      </c>
      <c r="E244">
        <v>-0.70761980651059109</v>
      </c>
      <c r="F244">
        <v>3.1813725241174708</v>
      </c>
      <c r="G244">
        <v>19878</v>
      </c>
      <c r="H244">
        <v>0.17638461926120041</v>
      </c>
      <c r="I244">
        <v>1.4546011330577246</v>
      </c>
      <c r="J244">
        <v>52494</v>
      </c>
      <c r="K244">
        <v>-0.24893111638954871</v>
      </c>
      <c r="L244">
        <v>2.0192401127198525</v>
      </c>
      <c r="M244">
        <v>8511</v>
      </c>
      <c r="N244">
        <v>-2.6980679089973707</v>
      </c>
      <c r="O244">
        <v>-1.1038810132465722</v>
      </c>
    </row>
    <row r="245" spans="1:15" x14ac:dyDescent="0.35">
      <c r="A245" s="2">
        <v>41365</v>
      </c>
      <c r="B245">
        <v>2013</v>
      </c>
      <c r="C245">
        <v>4</v>
      </c>
      <c r="D245">
        <v>404231</v>
      </c>
      <c r="E245">
        <v>-0.49037105235301792</v>
      </c>
      <c r="F245">
        <v>3.1009531388287384</v>
      </c>
      <c r="G245">
        <v>19979</v>
      </c>
      <c r="H245">
        <v>0.50809940637891138</v>
      </c>
      <c r="I245">
        <v>4.552828510126119</v>
      </c>
      <c r="J245">
        <v>52022</v>
      </c>
      <c r="K245">
        <v>-0.89915037909094375</v>
      </c>
      <c r="L245">
        <v>0.91365831894628624</v>
      </c>
      <c r="M245">
        <v>8536</v>
      </c>
      <c r="N245">
        <v>0.29373751615556337</v>
      </c>
      <c r="O245">
        <v>0.63664230134402267</v>
      </c>
    </row>
    <row r="246" spans="1:15" x14ac:dyDescent="0.35">
      <c r="A246" s="2">
        <v>41395</v>
      </c>
      <c r="B246">
        <v>2013</v>
      </c>
      <c r="C246">
        <v>5</v>
      </c>
      <c r="D246">
        <v>406677</v>
      </c>
      <c r="E246">
        <v>0.60509955941033711</v>
      </c>
      <c r="F246">
        <v>3.9095396754016596</v>
      </c>
      <c r="G246">
        <v>19932</v>
      </c>
      <c r="H246">
        <v>-0.23524700935982781</v>
      </c>
      <c r="I246">
        <v>4.0292275574112733</v>
      </c>
      <c r="J246">
        <v>52596</v>
      </c>
      <c r="K246">
        <v>1.1033793395102072</v>
      </c>
      <c r="L246">
        <v>1.9756868371560967</v>
      </c>
      <c r="M246">
        <v>8544</v>
      </c>
      <c r="N246">
        <v>9.3720712277413312E-2</v>
      </c>
      <c r="O246">
        <v>-0.812630601346645</v>
      </c>
    </row>
    <row r="247" spans="1:15" x14ac:dyDescent="0.35">
      <c r="A247" s="2">
        <v>41426</v>
      </c>
      <c r="B247">
        <v>2013</v>
      </c>
      <c r="C247">
        <v>6</v>
      </c>
      <c r="D247">
        <v>407921</v>
      </c>
      <c r="E247">
        <v>0.30589386663125773</v>
      </c>
      <c r="F247">
        <v>5.1611106957703123</v>
      </c>
      <c r="G247">
        <v>19890</v>
      </c>
      <c r="H247">
        <v>-0.21071643588199879</v>
      </c>
      <c r="I247">
        <v>2.3569370111156855</v>
      </c>
      <c r="J247">
        <v>52550</v>
      </c>
      <c r="K247">
        <v>-8.7459122366719905E-2</v>
      </c>
      <c r="L247">
        <v>1.9319548434651046</v>
      </c>
      <c r="M247">
        <v>8557</v>
      </c>
      <c r="N247">
        <v>0.15215355805243447</v>
      </c>
      <c r="O247">
        <v>0.17560290330133457</v>
      </c>
    </row>
    <row r="248" spans="1:15" x14ac:dyDescent="0.35">
      <c r="A248" s="2">
        <v>41456</v>
      </c>
      <c r="B248">
        <v>2013</v>
      </c>
      <c r="C248">
        <v>7</v>
      </c>
      <c r="D248">
        <v>410268</v>
      </c>
      <c r="E248">
        <v>0.57535650285226791</v>
      </c>
      <c r="F248">
        <v>5.281688333684043</v>
      </c>
      <c r="G248">
        <v>20084</v>
      </c>
      <c r="H248">
        <v>0.97536450477626946</v>
      </c>
      <c r="I248">
        <v>4.397546522507537</v>
      </c>
      <c r="J248">
        <v>52899</v>
      </c>
      <c r="K248">
        <v>0.66412940057088488</v>
      </c>
      <c r="L248">
        <v>2.5412886717841356</v>
      </c>
      <c r="M248">
        <v>8480</v>
      </c>
      <c r="N248">
        <v>-0.8998480775972888</v>
      </c>
      <c r="O248">
        <v>-1.9539831194357729</v>
      </c>
    </row>
    <row r="249" spans="1:15" x14ac:dyDescent="0.35">
      <c r="A249" s="2">
        <v>41487</v>
      </c>
      <c r="B249">
        <v>2013</v>
      </c>
      <c r="C249">
        <v>8</v>
      </c>
      <c r="D249">
        <v>409691</v>
      </c>
      <c r="E249">
        <v>-0.14063977692630183</v>
      </c>
      <c r="F249">
        <v>3.8443795561233283</v>
      </c>
      <c r="G249">
        <v>19857</v>
      </c>
      <c r="H249">
        <v>-1.1302529376618204</v>
      </c>
      <c r="I249">
        <v>1.8673369927666341</v>
      </c>
      <c r="J249">
        <v>53114</v>
      </c>
      <c r="K249">
        <v>0.40643490425149814</v>
      </c>
      <c r="L249">
        <v>2.7787453074809396</v>
      </c>
      <c r="M249">
        <v>8475</v>
      </c>
      <c r="N249">
        <v>-5.8962264150943397E-2</v>
      </c>
      <c r="O249">
        <v>-0.70298769771529002</v>
      </c>
    </row>
    <row r="250" spans="1:15" x14ac:dyDescent="0.35">
      <c r="A250" s="2">
        <v>41518</v>
      </c>
      <c r="B250">
        <v>2013</v>
      </c>
      <c r="C250">
        <v>9</v>
      </c>
      <c r="D250">
        <v>410044</v>
      </c>
      <c r="E250">
        <v>8.616249807781963E-2</v>
      </c>
      <c r="F250">
        <v>3.1087731121175013</v>
      </c>
      <c r="G250">
        <v>19833</v>
      </c>
      <c r="H250">
        <v>-0.12086417887898473</v>
      </c>
      <c r="I250">
        <v>1.0032593196170299</v>
      </c>
      <c r="J250">
        <v>53134</v>
      </c>
      <c r="K250">
        <v>3.76548555936288E-2</v>
      </c>
      <c r="L250">
        <v>2.5495532009341284</v>
      </c>
      <c r="M250">
        <v>8429</v>
      </c>
      <c r="N250">
        <v>-0.54277286135693215</v>
      </c>
      <c r="O250">
        <v>-1.2882070500058556</v>
      </c>
    </row>
    <row r="251" spans="1:15" x14ac:dyDescent="0.35">
      <c r="A251" s="2">
        <v>41548</v>
      </c>
      <c r="B251">
        <v>2013</v>
      </c>
      <c r="C251">
        <v>10</v>
      </c>
      <c r="D251">
        <v>411399</v>
      </c>
      <c r="E251">
        <v>0.33045234169991511</v>
      </c>
      <c r="F251">
        <v>3.4981660100529819</v>
      </c>
      <c r="G251">
        <v>20250</v>
      </c>
      <c r="H251">
        <v>2.102556345484798</v>
      </c>
      <c r="I251">
        <v>4.2363720595048129</v>
      </c>
      <c r="J251">
        <v>53282</v>
      </c>
      <c r="K251">
        <v>0.27854104716377459</v>
      </c>
      <c r="L251">
        <v>2.2098599654709381</v>
      </c>
      <c r="M251">
        <v>8509</v>
      </c>
      <c r="N251">
        <v>0.94910428283307624</v>
      </c>
      <c r="O251">
        <v>3.6040423718495069</v>
      </c>
    </row>
    <row r="252" spans="1:15" x14ac:dyDescent="0.35">
      <c r="A252" s="2">
        <v>41579</v>
      </c>
      <c r="B252">
        <v>2013</v>
      </c>
      <c r="C252">
        <v>11</v>
      </c>
      <c r="D252">
        <v>412561</v>
      </c>
      <c r="E252">
        <v>0.28245085671088166</v>
      </c>
      <c r="F252">
        <v>3.2155973860918472</v>
      </c>
      <c r="G252">
        <v>19813</v>
      </c>
      <c r="H252">
        <v>-2.1580246913580248</v>
      </c>
      <c r="I252">
        <v>1.6155503128526003</v>
      </c>
      <c r="J252">
        <v>53411</v>
      </c>
      <c r="K252">
        <v>0.24210802897789122</v>
      </c>
      <c r="L252">
        <v>2.6542379396502018</v>
      </c>
      <c r="M252">
        <v>8446</v>
      </c>
      <c r="N252">
        <v>-0.74039252556117052</v>
      </c>
      <c r="O252">
        <v>-1.0427650849443468</v>
      </c>
    </row>
    <row r="253" spans="1:15" x14ac:dyDescent="0.35">
      <c r="A253" s="2">
        <v>41609</v>
      </c>
      <c r="B253">
        <v>2013</v>
      </c>
      <c r="C253">
        <v>12</v>
      </c>
      <c r="D253">
        <v>414812</v>
      </c>
      <c r="E253">
        <v>0.54561628462215284</v>
      </c>
      <c r="F253">
        <v>3.420403746761973</v>
      </c>
      <c r="G253">
        <v>20016</v>
      </c>
      <c r="H253">
        <v>1.0245798213294302</v>
      </c>
      <c r="I253">
        <v>1.5679707718069722</v>
      </c>
      <c r="J253">
        <v>53873</v>
      </c>
      <c r="K253">
        <v>0.86499035779146616</v>
      </c>
      <c r="L253">
        <v>3.4845079621199022</v>
      </c>
      <c r="M253">
        <v>8357</v>
      </c>
      <c r="N253">
        <v>-1.0537532559791618</v>
      </c>
      <c r="O253">
        <v>-3.8541187298665438</v>
      </c>
    </row>
    <row r="254" spans="1:15" x14ac:dyDescent="0.35">
      <c r="A254" s="2">
        <v>41640</v>
      </c>
      <c r="B254">
        <v>2014</v>
      </c>
      <c r="C254">
        <v>1</v>
      </c>
      <c r="D254">
        <v>411561</v>
      </c>
      <c r="E254">
        <v>-0.78372853244361296</v>
      </c>
      <c r="F254">
        <v>1.7622158374419559</v>
      </c>
      <c r="G254">
        <v>20093</v>
      </c>
      <c r="H254">
        <v>0.38469224620303755</v>
      </c>
      <c r="I254">
        <v>0.61088578438736163</v>
      </c>
      <c r="J254">
        <v>54153</v>
      </c>
      <c r="K254">
        <v>0.51974087205093455</v>
      </c>
      <c r="L254">
        <v>4.0983448991753333</v>
      </c>
      <c r="M254">
        <v>8388</v>
      </c>
      <c r="N254">
        <v>0.37094651190618644</v>
      </c>
      <c r="O254">
        <v>-3.39744327997236</v>
      </c>
    </row>
    <row r="255" spans="1:15" x14ac:dyDescent="0.35">
      <c r="A255" s="2">
        <v>41671</v>
      </c>
      <c r="B255">
        <v>2014</v>
      </c>
      <c r="C255">
        <v>2</v>
      </c>
      <c r="D255">
        <v>416736</v>
      </c>
      <c r="E255">
        <v>1.2574077718734282</v>
      </c>
      <c r="F255">
        <v>1.8620544683929821</v>
      </c>
      <c r="G255">
        <v>20044</v>
      </c>
      <c r="H255">
        <v>-0.24386602299308216</v>
      </c>
      <c r="I255">
        <v>1.0129516706143225</v>
      </c>
      <c r="J255">
        <v>54102</v>
      </c>
      <c r="K255">
        <v>-9.4177607888759632E-2</v>
      </c>
      <c r="L255">
        <v>2.8066508313539194</v>
      </c>
      <c r="M255">
        <v>8413</v>
      </c>
      <c r="N255">
        <v>0.29804482594182163</v>
      </c>
      <c r="O255">
        <v>-3.8184520406996683</v>
      </c>
    </row>
    <row r="256" spans="1:15" x14ac:dyDescent="0.35">
      <c r="A256" s="2">
        <v>41699</v>
      </c>
      <c r="B256">
        <v>2014</v>
      </c>
      <c r="C256">
        <v>3</v>
      </c>
      <c r="D256">
        <v>421230</v>
      </c>
      <c r="E256">
        <v>1.0783805574752361</v>
      </c>
      <c r="F256">
        <v>3.6942762965169376</v>
      </c>
      <c r="G256">
        <v>20152</v>
      </c>
      <c r="H256">
        <v>0.53881460786270208</v>
      </c>
      <c r="I256">
        <v>1.3784082905724921</v>
      </c>
      <c r="J256">
        <v>54177</v>
      </c>
      <c r="K256">
        <v>0.13862703781745592</v>
      </c>
      <c r="L256">
        <v>3.2060806949365643</v>
      </c>
      <c r="M256">
        <v>8454</v>
      </c>
      <c r="N256">
        <v>0.48734101985023176</v>
      </c>
      <c r="O256">
        <v>-0.66972153683468449</v>
      </c>
    </row>
    <row r="257" spans="1:15" x14ac:dyDescent="0.35">
      <c r="A257" s="2">
        <v>41730</v>
      </c>
      <c r="B257">
        <v>2014</v>
      </c>
      <c r="C257">
        <v>4</v>
      </c>
      <c r="D257">
        <v>425546</v>
      </c>
      <c r="E257">
        <v>1.0246183795076325</v>
      </c>
      <c r="F257">
        <v>5.2729751058182082</v>
      </c>
      <c r="G257">
        <v>20650</v>
      </c>
      <c r="H257">
        <v>2.4712187375942833</v>
      </c>
      <c r="I257">
        <v>3.3585264527754144</v>
      </c>
      <c r="J257">
        <v>54557</v>
      </c>
      <c r="K257">
        <v>0.70140465511194783</v>
      </c>
      <c r="L257">
        <v>4.8729383722271349</v>
      </c>
      <c r="M257">
        <v>8422</v>
      </c>
      <c r="N257">
        <v>-0.37851904423941329</v>
      </c>
      <c r="O257">
        <v>-1.3355201499531397</v>
      </c>
    </row>
    <row r="258" spans="1:15" x14ac:dyDescent="0.35">
      <c r="A258" s="2">
        <v>41760</v>
      </c>
      <c r="B258">
        <v>2014</v>
      </c>
      <c r="C258">
        <v>5</v>
      </c>
      <c r="D258">
        <v>426253</v>
      </c>
      <c r="E258">
        <v>0.1661395007825241</v>
      </c>
      <c r="F258">
        <v>4.8136481777922038</v>
      </c>
      <c r="G258">
        <v>20270</v>
      </c>
      <c r="H258">
        <v>-1.8401937046004844</v>
      </c>
      <c r="I258">
        <v>1.6957656030503712</v>
      </c>
      <c r="J258">
        <v>54837</v>
      </c>
      <c r="K258">
        <v>0.51322470077167004</v>
      </c>
      <c r="L258">
        <v>4.2607802874743328</v>
      </c>
      <c r="M258">
        <v>8296</v>
      </c>
      <c r="N258">
        <v>-1.4960816908097838</v>
      </c>
      <c r="O258">
        <v>-2.9026217228464422</v>
      </c>
    </row>
    <row r="259" spans="1:15" x14ac:dyDescent="0.35">
      <c r="A259" s="2">
        <v>41791</v>
      </c>
      <c r="B259">
        <v>2014</v>
      </c>
      <c r="C259">
        <v>6</v>
      </c>
      <c r="D259">
        <v>427305</v>
      </c>
      <c r="E259">
        <v>0.24680178204024369</v>
      </c>
      <c r="F259">
        <v>4.7519004905361575</v>
      </c>
      <c r="G259">
        <v>20308</v>
      </c>
      <c r="H259">
        <v>0.18746916625555007</v>
      </c>
      <c r="I259">
        <v>2.1015585721468075</v>
      </c>
      <c r="J259">
        <v>55269</v>
      </c>
      <c r="K259">
        <v>0.78778926637124569</v>
      </c>
      <c r="L259">
        <v>5.1741198858230257</v>
      </c>
      <c r="M259">
        <v>8212</v>
      </c>
      <c r="N259">
        <v>-1.012536162005786</v>
      </c>
      <c r="O259">
        <v>-4.0317868411826572</v>
      </c>
    </row>
    <row r="260" spans="1:15" x14ac:dyDescent="0.35">
      <c r="A260" s="2">
        <v>41821</v>
      </c>
      <c r="B260">
        <v>2014</v>
      </c>
      <c r="C260">
        <v>7</v>
      </c>
      <c r="D260">
        <v>428079</v>
      </c>
      <c r="E260">
        <v>0.18113525467757222</v>
      </c>
      <c r="F260">
        <v>4.3413086080318228</v>
      </c>
      <c r="G260">
        <v>20380</v>
      </c>
      <c r="H260">
        <v>0.35454008272601928</v>
      </c>
      <c r="I260">
        <v>1.4738099980083648</v>
      </c>
      <c r="J260">
        <v>55461</v>
      </c>
      <c r="K260">
        <v>0.34739184714758725</v>
      </c>
      <c r="L260">
        <v>4.8431917427550619</v>
      </c>
      <c r="M260">
        <v>8292</v>
      </c>
      <c r="N260">
        <v>0.97418412079883099</v>
      </c>
      <c r="O260">
        <v>-2.2169811320754715</v>
      </c>
    </row>
    <row r="261" spans="1:15" x14ac:dyDescent="0.35">
      <c r="A261" s="2">
        <v>41852</v>
      </c>
      <c r="B261">
        <v>2014</v>
      </c>
      <c r="C261">
        <v>8</v>
      </c>
      <c r="D261">
        <v>431379</v>
      </c>
      <c r="E261">
        <v>0.77088574772413498</v>
      </c>
      <c r="F261">
        <v>5.2937457742542549</v>
      </c>
      <c r="G261">
        <v>20544</v>
      </c>
      <c r="H261">
        <v>0.80471050049067716</v>
      </c>
      <c r="I261">
        <v>3.4597371204109382</v>
      </c>
      <c r="J261">
        <v>55669</v>
      </c>
      <c r="K261">
        <v>0.37503831521249165</v>
      </c>
      <c r="L261">
        <v>4.810407802086079</v>
      </c>
      <c r="M261">
        <v>8366</v>
      </c>
      <c r="N261">
        <v>0.8924264351181862</v>
      </c>
      <c r="O261">
        <v>-1.2861356932153392</v>
      </c>
    </row>
    <row r="262" spans="1:15" x14ac:dyDescent="0.35">
      <c r="A262" s="2">
        <v>41883</v>
      </c>
      <c r="B262">
        <v>2014</v>
      </c>
      <c r="C262">
        <v>9</v>
      </c>
      <c r="D262">
        <v>430189</v>
      </c>
      <c r="E262">
        <v>-0.27585951101003992</v>
      </c>
      <c r="F262">
        <v>4.9128873974500298</v>
      </c>
      <c r="G262">
        <v>20279</v>
      </c>
      <c r="H262">
        <v>-1.2899143302180685</v>
      </c>
      <c r="I262">
        <v>2.2487772903746279</v>
      </c>
      <c r="J262">
        <v>55786</v>
      </c>
      <c r="K262">
        <v>0.21017083116276564</v>
      </c>
      <c r="L262">
        <v>4.9911544397184473</v>
      </c>
      <c r="M262">
        <v>8509</v>
      </c>
      <c r="N262">
        <v>1.7092995457805402</v>
      </c>
      <c r="O262">
        <v>0.94910428283307624</v>
      </c>
    </row>
    <row r="263" spans="1:15" x14ac:dyDescent="0.35">
      <c r="A263" s="2">
        <v>41913</v>
      </c>
      <c r="B263">
        <v>2014</v>
      </c>
      <c r="C263">
        <v>10</v>
      </c>
      <c r="D263">
        <v>431903</v>
      </c>
      <c r="E263">
        <v>0.39842952748675581</v>
      </c>
      <c r="F263">
        <v>4.9839693339069857</v>
      </c>
      <c r="G263">
        <v>20629</v>
      </c>
      <c r="H263">
        <v>1.7259233690024163</v>
      </c>
      <c r="I263">
        <v>1.8716049382716049</v>
      </c>
      <c r="J263">
        <v>56103</v>
      </c>
      <c r="K263">
        <v>0.56824292833327361</v>
      </c>
      <c r="L263">
        <v>5.2944709282684581</v>
      </c>
      <c r="M263">
        <v>8477</v>
      </c>
      <c r="N263">
        <v>-0.37607239393583264</v>
      </c>
      <c r="O263">
        <v>-0.37607239393583264</v>
      </c>
    </row>
    <row r="264" spans="1:15" x14ac:dyDescent="0.35">
      <c r="A264" s="2">
        <v>41944</v>
      </c>
      <c r="B264">
        <v>2014</v>
      </c>
      <c r="C264">
        <v>11</v>
      </c>
      <c r="D264">
        <v>433113</v>
      </c>
      <c r="E264">
        <v>0.28015549787799576</v>
      </c>
      <c r="F264">
        <v>4.9815663623076345</v>
      </c>
      <c r="G264">
        <v>20827</v>
      </c>
      <c r="H264">
        <v>0.95981385428280575</v>
      </c>
      <c r="I264">
        <v>5.1178519154090747</v>
      </c>
      <c r="J264">
        <v>56093</v>
      </c>
      <c r="K264">
        <v>-1.7824358768693295E-2</v>
      </c>
      <c r="L264">
        <v>5.0214375315946151</v>
      </c>
      <c r="M264">
        <v>8794</v>
      </c>
      <c r="N264">
        <v>3.7395304942786365</v>
      </c>
      <c r="O264">
        <v>4.1202936301207673</v>
      </c>
    </row>
    <row r="265" spans="1:15" x14ac:dyDescent="0.35">
      <c r="A265" s="2">
        <v>41974</v>
      </c>
      <c r="B265">
        <v>2014</v>
      </c>
      <c r="C265">
        <v>12</v>
      </c>
      <c r="D265">
        <v>430110</v>
      </c>
      <c r="E265">
        <v>-0.69335254310076122</v>
      </c>
      <c r="F265">
        <v>3.6879357395639469</v>
      </c>
      <c r="G265">
        <v>20722</v>
      </c>
      <c r="H265">
        <v>-0.50415326259182791</v>
      </c>
      <c r="I265">
        <v>3.5271782573940849</v>
      </c>
      <c r="J265">
        <v>56343</v>
      </c>
      <c r="K265">
        <v>0.44568841031857809</v>
      </c>
      <c r="L265">
        <v>4.5848569784493156</v>
      </c>
      <c r="M265">
        <v>8641</v>
      </c>
      <c r="N265">
        <v>-1.7398226063224926</v>
      </c>
      <c r="O265">
        <v>3.3983486897211916</v>
      </c>
    </row>
    <row r="266" spans="1:15" x14ac:dyDescent="0.35">
      <c r="A266" s="2">
        <v>42005</v>
      </c>
      <c r="B266">
        <v>2015</v>
      </c>
      <c r="C266">
        <v>1</v>
      </c>
      <c r="D266">
        <v>428208</v>
      </c>
      <c r="E266">
        <v>-0.44221245727837066</v>
      </c>
      <c r="F266">
        <v>4.0448438992032774</v>
      </c>
      <c r="G266">
        <v>20607</v>
      </c>
      <c r="H266">
        <v>-0.55496573689798279</v>
      </c>
      <c r="I266">
        <v>2.5581048126213108</v>
      </c>
      <c r="J266">
        <v>56455</v>
      </c>
      <c r="K266">
        <v>0.1987824574481302</v>
      </c>
      <c r="L266">
        <v>4.2509186933318563</v>
      </c>
      <c r="M266">
        <v>8505</v>
      </c>
      <c r="N266">
        <v>-1.5738919106584885</v>
      </c>
      <c r="O266">
        <v>1.3948497854077253</v>
      </c>
    </row>
    <row r="267" spans="1:15" x14ac:dyDescent="0.35">
      <c r="A267" s="2">
        <v>42036</v>
      </c>
      <c r="B267">
        <v>2015</v>
      </c>
      <c r="C267">
        <v>2</v>
      </c>
      <c r="D267">
        <v>427119</v>
      </c>
      <c r="E267">
        <v>-0.25431565967940811</v>
      </c>
      <c r="F267">
        <v>2.4915054134991936</v>
      </c>
      <c r="G267">
        <v>20769</v>
      </c>
      <c r="H267">
        <v>0.7861406318241374</v>
      </c>
      <c r="I267">
        <v>3.6170425064857312</v>
      </c>
      <c r="J267">
        <v>56523</v>
      </c>
      <c r="K267">
        <v>0.12044991586219113</v>
      </c>
      <c r="L267">
        <v>4.4748807807474771</v>
      </c>
      <c r="M267">
        <v>8376</v>
      </c>
      <c r="N267">
        <v>-1.5167548500881833</v>
      </c>
      <c r="O267">
        <v>-0.43979555449898966</v>
      </c>
    </row>
    <row r="268" spans="1:15" x14ac:dyDescent="0.35">
      <c r="A268" s="2">
        <v>42064</v>
      </c>
      <c r="B268">
        <v>2015</v>
      </c>
      <c r="C268">
        <v>3</v>
      </c>
      <c r="D268">
        <v>433647</v>
      </c>
      <c r="E268">
        <v>1.52837967873122</v>
      </c>
      <c r="F268">
        <v>2.9477957410440854</v>
      </c>
      <c r="G268">
        <v>20812</v>
      </c>
      <c r="H268">
        <v>0.20703933747412009</v>
      </c>
      <c r="I268">
        <v>3.2751091703056767</v>
      </c>
      <c r="J268">
        <v>56498</v>
      </c>
      <c r="K268">
        <v>-4.4229782566388903E-2</v>
      </c>
      <c r="L268">
        <v>4.2841058013548183</v>
      </c>
      <c r="M268">
        <v>8157</v>
      </c>
      <c r="N268">
        <v>-2.6146131805157595</v>
      </c>
      <c r="O268">
        <v>-3.5131298793470545</v>
      </c>
    </row>
    <row r="269" spans="1:15" x14ac:dyDescent="0.35">
      <c r="A269" s="2">
        <v>42095</v>
      </c>
      <c r="B269">
        <v>2015</v>
      </c>
      <c r="C269">
        <v>4</v>
      </c>
      <c r="D269">
        <v>434470</v>
      </c>
      <c r="E269">
        <v>0.18978570127315536</v>
      </c>
      <c r="F269">
        <v>2.0970705869635715</v>
      </c>
      <c r="G269">
        <v>20917</v>
      </c>
      <c r="H269">
        <v>0.50451662502402461</v>
      </c>
      <c r="I269">
        <v>1.2929782082324455</v>
      </c>
      <c r="J269">
        <v>56410</v>
      </c>
      <c r="K269">
        <v>-0.15575772593720133</v>
      </c>
      <c r="L269">
        <v>3.396447751892516</v>
      </c>
      <c r="M269">
        <v>8289</v>
      </c>
      <c r="N269">
        <v>1.6182420007355645</v>
      </c>
      <c r="O269">
        <v>-1.5791973402992163</v>
      </c>
    </row>
    <row r="270" spans="1:15" x14ac:dyDescent="0.35">
      <c r="A270" s="2">
        <v>42125</v>
      </c>
      <c r="B270">
        <v>2015</v>
      </c>
      <c r="C270">
        <v>5</v>
      </c>
      <c r="D270">
        <v>437865</v>
      </c>
      <c r="E270">
        <v>0.78141183510944368</v>
      </c>
      <c r="F270">
        <v>2.7242037006191158</v>
      </c>
      <c r="G270">
        <v>21080</v>
      </c>
      <c r="H270">
        <v>0.77927044987330885</v>
      </c>
      <c r="I270">
        <v>3.9960532807104094</v>
      </c>
      <c r="J270">
        <v>56471</v>
      </c>
      <c r="K270">
        <v>0.10813685516752349</v>
      </c>
      <c r="L270">
        <v>2.9797399565986469</v>
      </c>
      <c r="M270">
        <v>8327</v>
      </c>
      <c r="N270">
        <v>0.45843889492097961</v>
      </c>
      <c r="O270">
        <v>0.37367405978784957</v>
      </c>
    </row>
    <row r="271" spans="1:15" x14ac:dyDescent="0.35">
      <c r="A271" s="2">
        <v>42156</v>
      </c>
      <c r="B271">
        <v>2015</v>
      </c>
      <c r="C271">
        <v>6</v>
      </c>
      <c r="D271">
        <v>437951</v>
      </c>
      <c r="E271">
        <v>1.9640756854281571E-2</v>
      </c>
      <c r="F271">
        <v>2.4914288388855734</v>
      </c>
      <c r="G271">
        <v>20809</v>
      </c>
      <c r="H271">
        <v>-1.2855787476280836</v>
      </c>
      <c r="I271">
        <v>2.4670080756352175</v>
      </c>
      <c r="J271">
        <v>56703</v>
      </c>
      <c r="K271">
        <v>0.4108303376954543</v>
      </c>
      <c r="L271">
        <v>2.5945828583835424</v>
      </c>
      <c r="M271">
        <v>8394</v>
      </c>
      <c r="N271">
        <v>0.8046115047436051</v>
      </c>
      <c r="O271">
        <v>2.2162688748173403</v>
      </c>
    </row>
    <row r="272" spans="1:15" x14ac:dyDescent="0.35">
      <c r="A272" s="2">
        <v>42186</v>
      </c>
      <c r="B272">
        <v>2015</v>
      </c>
      <c r="C272">
        <v>7</v>
      </c>
      <c r="D272">
        <v>441942</v>
      </c>
      <c r="E272">
        <v>0.91128916248621417</v>
      </c>
      <c r="F272">
        <v>3.2384209456665709</v>
      </c>
      <c r="G272">
        <v>21033</v>
      </c>
      <c r="H272">
        <v>1.0764573021288866</v>
      </c>
      <c r="I272">
        <v>3.2041216879293426</v>
      </c>
      <c r="J272">
        <v>56926</v>
      </c>
      <c r="K272">
        <v>0.39327725164453381</v>
      </c>
      <c r="L272">
        <v>2.6414958258956744</v>
      </c>
      <c r="M272">
        <v>8240</v>
      </c>
      <c r="N272">
        <v>-1.8346437931856088</v>
      </c>
      <c r="O272">
        <v>-0.62711046792088765</v>
      </c>
    </row>
    <row r="273" spans="1:15" x14ac:dyDescent="0.35">
      <c r="A273" s="2">
        <v>42217</v>
      </c>
      <c r="B273">
        <v>2015</v>
      </c>
      <c r="C273">
        <v>8</v>
      </c>
      <c r="D273">
        <v>441849</v>
      </c>
      <c r="E273">
        <v>-2.104348534423069E-2</v>
      </c>
      <c r="F273">
        <v>2.427100067458082</v>
      </c>
      <c r="G273">
        <v>21077</v>
      </c>
      <c r="H273">
        <v>0.20919507440688442</v>
      </c>
      <c r="I273">
        <v>2.594431464174455</v>
      </c>
      <c r="J273">
        <v>56841</v>
      </c>
      <c r="K273">
        <v>-0.14931665671222288</v>
      </c>
      <c r="L273">
        <v>2.1053009754082166</v>
      </c>
      <c r="M273">
        <v>8242</v>
      </c>
      <c r="N273">
        <v>2.4271844660194174E-2</v>
      </c>
      <c r="O273">
        <v>-1.4821898159215874</v>
      </c>
    </row>
    <row r="274" spans="1:15" x14ac:dyDescent="0.35">
      <c r="A274" s="2">
        <v>42248</v>
      </c>
      <c r="B274">
        <v>2015</v>
      </c>
      <c r="C274">
        <v>9</v>
      </c>
      <c r="D274">
        <v>439867</v>
      </c>
      <c r="E274">
        <v>-0.44856953393580162</v>
      </c>
      <c r="F274">
        <v>2.2497088489012969</v>
      </c>
      <c r="G274">
        <v>20877</v>
      </c>
      <c r="H274">
        <v>-0.94890164634435636</v>
      </c>
      <c r="I274">
        <v>2.9488633561812714</v>
      </c>
      <c r="J274">
        <v>56710</v>
      </c>
      <c r="K274">
        <v>-0.2304674442743794</v>
      </c>
      <c r="L274">
        <v>1.6563295450471445</v>
      </c>
      <c r="M274">
        <v>8255</v>
      </c>
      <c r="N274">
        <v>0.15772870662460567</v>
      </c>
      <c r="O274">
        <v>-2.9850746268656718</v>
      </c>
    </row>
    <row r="275" spans="1:15" x14ac:dyDescent="0.35">
      <c r="A275" s="2">
        <v>42278</v>
      </c>
      <c r="B275">
        <v>2015</v>
      </c>
      <c r="C275">
        <v>10</v>
      </c>
      <c r="D275">
        <v>438693</v>
      </c>
      <c r="E275">
        <v>-0.26689885806391478</v>
      </c>
      <c r="F275">
        <v>1.5721122566872654</v>
      </c>
      <c r="G275">
        <v>20749</v>
      </c>
      <c r="H275">
        <v>-0.61311491114623751</v>
      </c>
      <c r="I275">
        <v>0.58170536623200353</v>
      </c>
      <c r="J275">
        <v>56531</v>
      </c>
      <c r="K275">
        <v>-0.3156409804267325</v>
      </c>
      <c r="L275">
        <v>0.7628825553000731</v>
      </c>
      <c r="M275">
        <v>8154</v>
      </c>
      <c r="N275">
        <v>-1.2235009085402786</v>
      </c>
      <c r="O275">
        <v>-3.8103102512681373</v>
      </c>
    </row>
    <row r="276" spans="1:15" x14ac:dyDescent="0.35">
      <c r="A276" s="2">
        <v>42309</v>
      </c>
      <c r="B276">
        <v>2015</v>
      </c>
      <c r="C276">
        <v>11</v>
      </c>
      <c r="D276">
        <v>440303</v>
      </c>
      <c r="E276">
        <v>0.36699924548602325</v>
      </c>
      <c r="F276">
        <v>1.660074853444713</v>
      </c>
      <c r="G276">
        <v>20779</v>
      </c>
      <c r="H276">
        <v>0.14458528121837197</v>
      </c>
      <c r="I276">
        <v>-0.23047006289912134</v>
      </c>
      <c r="J276">
        <v>56825</v>
      </c>
      <c r="K276">
        <v>0.52006863490828037</v>
      </c>
      <c r="L276">
        <v>1.3049756654127966</v>
      </c>
      <c r="M276">
        <v>8102</v>
      </c>
      <c r="N276">
        <v>-0.63772381653176358</v>
      </c>
      <c r="O276">
        <v>-7.8690015919945413</v>
      </c>
    </row>
    <row r="277" spans="1:15" x14ac:dyDescent="0.35">
      <c r="A277" s="2">
        <v>42339</v>
      </c>
      <c r="B277">
        <v>2015</v>
      </c>
      <c r="C277">
        <v>12</v>
      </c>
      <c r="D277">
        <v>442149</v>
      </c>
      <c r="E277">
        <v>0.41925673910920436</v>
      </c>
      <c r="F277">
        <v>2.7990514054544184</v>
      </c>
      <c r="G277">
        <v>20918</v>
      </c>
      <c r="H277">
        <v>0.66894460753645513</v>
      </c>
      <c r="I277">
        <v>0.94585464723482293</v>
      </c>
      <c r="J277">
        <v>56717</v>
      </c>
      <c r="K277">
        <v>-0.19005719313682359</v>
      </c>
      <c r="L277">
        <v>0.66379142040714911</v>
      </c>
      <c r="M277">
        <v>8007</v>
      </c>
      <c r="N277">
        <v>-1.1725499876573686</v>
      </c>
      <c r="O277">
        <v>-7.3371137599814835</v>
      </c>
    </row>
    <row r="278" spans="1:15" x14ac:dyDescent="0.35">
      <c r="A278" s="2">
        <v>42370</v>
      </c>
      <c r="B278">
        <v>2016</v>
      </c>
      <c r="C278">
        <v>1</v>
      </c>
      <c r="D278">
        <v>439466</v>
      </c>
      <c r="E278">
        <v>-0.60680901686987876</v>
      </c>
      <c r="F278">
        <v>2.6290961401935506</v>
      </c>
      <c r="G278">
        <v>20830</v>
      </c>
      <c r="H278">
        <v>-0.42069031456162159</v>
      </c>
      <c r="I278">
        <v>1.082156548745572</v>
      </c>
      <c r="J278">
        <v>56924</v>
      </c>
      <c r="K278">
        <v>0.36496993846642101</v>
      </c>
      <c r="L278">
        <v>0.8307501549907006</v>
      </c>
      <c r="M278">
        <v>7849</v>
      </c>
      <c r="N278">
        <v>-1.9732733857874361</v>
      </c>
      <c r="O278">
        <v>-7.7131099353321577</v>
      </c>
    </row>
    <row r="279" spans="1:15" x14ac:dyDescent="0.35">
      <c r="A279" s="2">
        <v>42401</v>
      </c>
      <c r="B279">
        <v>2016</v>
      </c>
      <c r="C279">
        <v>2</v>
      </c>
      <c r="D279">
        <v>443117</v>
      </c>
      <c r="E279">
        <v>0.83078099329640975</v>
      </c>
      <c r="F279">
        <v>3.745560370763183</v>
      </c>
      <c r="G279">
        <v>21387</v>
      </c>
      <c r="H279">
        <v>2.6740278444551127</v>
      </c>
      <c r="I279">
        <v>2.9755886176513071</v>
      </c>
      <c r="J279">
        <v>57023</v>
      </c>
      <c r="K279">
        <v>0.17391609865785959</v>
      </c>
      <c r="L279">
        <v>0.88459565132777807</v>
      </c>
      <c r="M279">
        <v>7931</v>
      </c>
      <c r="N279">
        <v>1.0447190724933113</v>
      </c>
      <c r="O279">
        <v>-5.3127984718242596</v>
      </c>
    </row>
    <row r="280" spans="1:15" x14ac:dyDescent="0.35">
      <c r="A280" s="2">
        <v>42430</v>
      </c>
      <c r="B280">
        <v>2016</v>
      </c>
      <c r="C280">
        <v>3</v>
      </c>
      <c r="D280">
        <v>441856</v>
      </c>
      <c r="E280">
        <v>-0.28457495424459001</v>
      </c>
      <c r="F280">
        <v>1.8930143642179007</v>
      </c>
      <c r="G280">
        <v>20918</v>
      </c>
      <c r="H280">
        <v>-2.1929209332772244</v>
      </c>
      <c r="I280">
        <v>0.50932154526234863</v>
      </c>
      <c r="J280">
        <v>56589</v>
      </c>
      <c r="K280">
        <v>-0.76109639969836729</v>
      </c>
      <c r="L280">
        <v>0.16106764841233318</v>
      </c>
      <c r="M280">
        <v>7764</v>
      </c>
      <c r="N280">
        <v>-2.1056613289622996</v>
      </c>
      <c r="O280">
        <v>-4.8179477749172488</v>
      </c>
    </row>
    <row r="281" spans="1:15" x14ac:dyDescent="0.35">
      <c r="A281" s="2">
        <v>42461</v>
      </c>
      <c r="B281">
        <v>2016</v>
      </c>
      <c r="C281">
        <v>4</v>
      </c>
      <c r="D281">
        <v>444254</v>
      </c>
      <c r="E281">
        <v>0.54271074739281577</v>
      </c>
      <c r="F281">
        <v>2.2519391442447119</v>
      </c>
      <c r="G281">
        <v>20855</v>
      </c>
      <c r="H281">
        <v>-0.30117602065207</v>
      </c>
      <c r="I281">
        <v>-0.29640961897021562</v>
      </c>
      <c r="J281">
        <v>57213</v>
      </c>
      <c r="K281">
        <v>1.1026878015161956</v>
      </c>
      <c r="L281">
        <v>1.4235064704839568</v>
      </c>
      <c r="M281">
        <v>7773</v>
      </c>
      <c r="N281">
        <v>0.11591962905718702</v>
      </c>
      <c r="O281">
        <v>-6.2251176257690917</v>
      </c>
    </row>
    <row r="282" spans="1:15" x14ac:dyDescent="0.35">
      <c r="A282" s="2">
        <v>42491</v>
      </c>
      <c r="B282">
        <v>2016</v>
      </c>
      <c r="C282">
        <v>5</v>
      </c>
      <c r="D282">
        <v>445490</v>
      </c>
      <c r="E282">
        <v>0.27821921693445639</v>
      </c>
      <c r="F282">
        <v>1.7414043141150812</v>
      </c>
      <c r="G282">
        <v>20965</v>
      </c>
      <c r="H282">
        <v>0.52745145049148889</v>
      </c>
      <c r="I282">
        <v>-0.54554079696394686</v>
      </c>
      <c r="J282">
        <v>57457</v>
      </c>
      <c r="K282">
        <v>0.42647650009613197</v>
      </c>
      <c r="L282">
        <v>1.7460289352056808</v>
      </c>
      <c r="M282">
        <v>7798</v>
      </c>
      <c r="N282">
        <v>0.3216261417728033</v>
      </c>
      <c r="O282">
        <v>-6.352828149393539</v>
      </c>
    </row>
    <row r="283" spans="1:15" x14ac:dyDescent="0.35">
      <c r="A283" s="2">
        <v>42522</v>
      </c>
      <c r="B283">
        <v>2016</v>
      </c>
      <c r="C283">
        <v>6</v>
      </c>
      <c r="D283">
        <v>450237</v>
      </c>
      <c r="E283">
        <v>1.0655682506902511</v>
      </c>
      <c r="F283">
        <v>2.8053366700840963</v>
      </c>
      <c r="G283">
        <v>21099</v>
      </c>
      <c r="H283">
        <v>0.63916050560457904</v>
      </c>
      <c r="I283">
        <v>1.3936277572204334</v>
      </c>
      <c r="J283">
        <v>57815</v>
      </c>
      <c r="K283">
        <v>0.623074647127417</v>
      </c>
      <c r="L283">
        <v>1.9610955328642223</v>
      </c>
      <c r="M283">
        <v>7770</v>
      </c>
      <c r="N283">
        <v>-0.35906642728904847</v>
      </c>
      <c r="O283">
        <v>-7.4338813438170117</v>
      </c>
    </row>
    <row r="284" spans="1:15" x14ac:dyDescent="0.35">
      <c r="A284" s="2">
        <v>42552</v>
      </c>
      <c r="B284">
        <v>2016</v>
      </c>
      <c r="C284">
        <v>7</v>
      </c>
      <c r="D284">
        <v>449789</v>
      </c>
      <c r="E284">
        <v>-9.9503150562925746E-2</v>
      </c>
      <c r="F284">
        <v>1.7755723601739595</v>
      </c>
      <c r="G284">
        <v>20903</v>
      </c>
      <c r="H284">
        <v>-0.92895397886155739</v>
      </c>
      <c r="I284">
        <v>-0.61807635620215851</v>
      </c>
      <c r="J284">
        <v>57519</v>
      </c>
      <c r="K284">
        <v>-0.51197786041684679</v>
      </c>
      <c r="L284">
        <v>1.041703263886449</v>
      </c>
      <c r="M284">
        <v>7820</v>
      </c>
      <c r="N284">
        <v>0.64350064350064351</v>
      </c>
      <c r="O284">
        <v>-5.0970873786407767</v>
      </c>
    </row>
    <row r="285" spans="1:15" x14ac:dyDescent="0.35">
      <c r="A285" s="2">
        <v>42583</v>
      </c>
      <c r="B285">
        <v>2016</v>
      </c>
      <c r="C285">
        <v>8</v>
      </c>
      <c r="D285">
        <v>449946</v>
      </c>
      <c r="E285">
        <v>3.4905255575392015E-2</v>
      </c>
      <c r="F285">
        <v>1.8325264966085699</v>
      </c>
      <c r="G285">
        <v>21215</v>
      </c>
      <c r="H285">
        <v>1.492608716452184</v>
      </c>
      <c r="I285">
        <v>0.65474213597760589</v>
      </c>
      <c r="J285">
        <v>57747</v>
      </c>
      <c r="K285">
        <v>0.39639075783654099</v>
      </c>
      <c r="L285">
        <v>1.5939198817754789</v>
      </c>
      <c r="M285">
        <v>7890</v>
      </c>
      <c r="N285">
        <v>0.8951406649616368</v>
      </c>
      <c r="O285">
        <v>-4.2708080562970157</v>
      </c>
    </row>
    <row r="286" spans="1:15" x14ac:dyDescent="0.35">
      <c r="A286" s="2">
        <v>42614</v>
      </c>
      <c r="B286">
        <v>2016</v>
      </c>
      <c r="C286">
        <v>9</v>
      </c>
      <c r="D286">
        <v>453056</v>
      </c>
      <c r="E286">
        <v>0.69119405439763881</v>
      </c>
      <c r="F286">
        <v>2.998406336460794</v>
      </c>
      <c r="G286">
        <v>21347</v>
      </c>
      <c r="H286">
        <v>0.62220127268442138</v>
      </c>
      <c r="I286">
        <v>2.2512813143650909</v>
      </c>
      <c r="J286">
        <v>58190</v>
      </c>
      <c r="K286">
        <v>0.76713941849793066</v>
      </c>
      <c r="L286">
        <v>2.6097690001763358</v>
      </c>
      <c r="M286">
        <v>7605</v>
      </c>
      <c r="N286">
        <v>-3.6121673003802282</v>
      </c>
      <c r="O286">
        <v>-7.8740157480314963</v>
      </c>
    </row>
    <row r="287" spans="1:15" x14ac:dyDescent="0.35">
      <c r="A287" s="2">
        <v>42644</v>
      </c>
      <c r="B287">
        <v>2016</v>
      </c>
      <c r="C287">
        <v>10</v>
      </c>
      <c r="D287">
        <v>453847</v>
      </c>
      <c r="E287">
        <v>0.17459210340443565</v>
      </c>
      <c r="F287">
        <v>3.4543519044069542</v>
      </c>
      <c r="G287">
        <v>21165</v>
      </c>
      <c r="H287">
        <v>-0.85257881669555446</v>
      </c>
      <c r="I287">
        <v>2.0049158995614245</v>
      </c>
      <c r="J287">
        <v>58433</v>
      </c>
      <c r="K287">
        <v>0.41759752534799793</v>
      </c>
      <c r="L287">
        <v>3.364525658488263</v>
      </c>
      <c r="M287">
        <v>7519</v>
      </c>
      <c r="N287">
        <v>-1.1308349769888231</v>
      </c>
      <c r="O287">
        <v>-7.7875889134167275</v>
      </c>
    </row>
    <row r="288" spans="1:15" x14ac:dyDescent="0.35">
      <c r="A288" s="2">
        <v>42675</v>
      </c>
      <c r="B288">
        <v>2016</v>
      </c>
      <c r="C288">
        <v>11</v>
      </c>
      <c r="D288">
        <v>453892</v>
      </c>
      <c r="E288">
        <v>9.9152357512553788E-3</v>
      </c>
      <c r="F288">
        <v>3.0862837636809197</v>
      </c>
      <c r="G288">
        <v>20927</v>
      </c>
      <c r="H288">
        <v>-1.1244979919678715</v>
      </c>
      <c r="I288">
        <v>0.71225756773665716</v>
      </c>
      <c r="J288">
        <v>58485</v>
      </c>
      <c r="K288">
        <v>8.8990809987507052E-2</v>
      </c>
      <c r="L288">
        <v>2.921249450065992</v>
      </c>
      <c r="M288">
        <v>7423</v>
      </c>
      <c r="N288">
        <v>-1.2767655273307621</v>
      </c>
      <c r="O288">
        <v>-8.3806467538879286</v>
      </c>
    </row>
    <row r="289" spans="1:15" x14ac:dyDescent="0.35">
      <c r="A289" s="2">
        <v>42705</v>
      </c>
      <c r="B289">
        <v>2016</v>
      </c>
      <c r="C289">
        <v>12</v>
      </c>
      <c r="D289">
        <v>459305</v>
      </c>
      <c r="E289">
        <v>1.1925744450221638</v>
      </c>
      <c r="F289">
        <v>3.8801399528213341</v>
      </c>
      <c r="G289">
        <v>21374</v>
      </c>
      <c r="H289">
        <v>2.1359965594686292</v>
      </c>
      <c r="I289">
        <v>2.1799407209102211</v>
      </c>
      <c r="J289">
        <v>58787</v>
      </c>
      <c r="K289">
        <v>0.51637171924425063</v>
      </c>
      <c r="L289">
        <v>3.6496993846642098</v>
      </c>
      <c r="M289">
        <v>7488</v>
      </c>
      <c r="N289">
        <v>0.87565674255691772</v>
      </c>
      <c r="O289">
        <v>-6.4818284001498689</v>
      </c>
    </row>
    <row r="290" spans="1:15" x14ac:dyDescent="0.35">
      <c r="A290" s="2">
        <v>42736</v>
      </c>
      <c r="B290">
        <v>2017</v>
      </c>
      <c r="C290">
        <v>1</v>
      </c>
      <c r="D290">
        <v>464412</v>
      </c>
      <c r="E290">
        <v>1.1118973231295108</v>
      </c>
      <c r="F290">
        <v>5.6764345819699367</v>
      </c>
      <c r="G290">
        <v>21488</v>
      </c>
      <c r="H290">
        <v>0.53335828576775524</v>
      </c>
      <c r="I290">
        <v>3.1589054248679789</v>
      </c>
      <c r="J290">
        <v>58898</v>
      </c>
      <c r="K290">
        <v>0.18881725551567524</v>
      </c>
      <c r="L290">
        <v>3.4677816035415643</v>
      </c>
      <c r="M290">
        <v>7583</v>
      </c>
      <c r="N290">
        <v>1.2686965811965811</v>
      </c>
      <c r="O290">
        <v>-3.388966747356351</v>
      </c>
    </row>
    <row r="291" spans="1:15" x14ac:dyDescent="0.35">
      <c r="A291" s="2">
        <v>42767</v>
      </c>
      <c r="B291">
        <v>2017</v>
      </c>
      <c r="C291">
        <v>2</v>
      </c>
      <c r="D291">
        <v>464284</v>
      </c>
      <c r="E291">
        <v>-2.7561733977588865E-2</v>
      </c>
      <c r="F291">
        <v>4.7768422335410285</v>
      </c>
      <c r="G291">
        <v>21101</v>
      </c>
      <c r="H291">
        <v>-1.8010052122114668</v>
      </c>
      <c r="I291">
        <v>-1.3372609529153223</v>
      </c>
      <c r="J291">
        <v>59290</v>
      </c>
      <c r="K291">
        <v>0.66555740432612309</v>
      </c>
      <c r="L291">
        <v>3.9755887975027622</v>
      </c>
      <c r="M291">
        <v>7505</v>
      </c>
      <c r="N291">
        <v>-1.0286166424897798</v>
      </c>
      <c r="O291">
        <v>-5.3713277014247884</v>
      </c>
    </row>
    <row r="292" spans="1:15" x14ac:dyDescent="0.35">
      <c r="A292" s="2">
        <v>42795</v>
      </c>
      <c r="B292">
        <v>2017</v>
      </c>
      <c r="C292">
        <v>3</v>
      </c>
      <c r="D292">
        <v>463674</v>
      </c>
      <c r="E292">
        <v>-0.13138510049883262</v>
      </c>
      <c r="F292">
        <v>4.9378077925840094</v>
      </c>
      <c r="G292">
        <v>21246</v>
      </c>
      <c r="H292">
        <v>0.68717122411260134</v>
      </c>
      <c r="I292">
        <v>1.5680275360933167</v>
      </c>
      <c r="J292">
        <v>59722</v>
      </c>
      <c r="K292">
        <v>0.72862202732332604</v>
      </c>
      <c r="L292">
        <v>5.5364116701125656</v>
      </c>
      <c r="M292">
        <v>7685</v>
      </c>
      <c r="N292">
        <v>2.3984010659560293</v>
      </c>
      <c r="O292">
        <v>-1.0175167439464194</v>
      </c>
    </row>
    <row r="293" spans="1:15" x14ac:dyDescent="0.35">
      <c r="A293" s="2">
        <v>42826</v>
      </c>
      <c r="B293">
        <v>2017</v>
      </c>
      <c r="C293">
        <v>4</v>
      </c>
      <c r="D293">
        <v>465276</v>
      </c>
      <c r="E293">
        <v>0.34550136518329688</v>
      </c>
      <c r="F293">
        <v>4.7319776524240638</v>
      </c>
      <c r="G293">
        <v>21292</v>
      </c>
      <c r="H293">
        <v>0.2165113433116822</v>
      </c>
      <c r="I293">
        <v>2.0954207624070964</v>
      </c>
      <c r="J293">
        <v>59909</v>
      </c>
      <c r="K293">
        <v>0.31311744415793175</v>
      </c>
      <c r="L293">
        <v>4.7122157551605408</v>
      </c>
      <c r="M293">
        <v>7771</v>
      </c>
      <c r="N293">
        <v>1.1190631099544568</v>
      </c>
      <c r="O293">
        <v>-2.5730091341824263E-2</v>
      </c>
    </row>
    <row r="294" spans="1:15" x14ac:dyDescent="0.35">
      <c r="A294" s="2">
        <v>42856</v>
      </c>
      <c r="B294">
        <v>2017</v>
      </c>
      <c r="C294">
        <v>5</v>
      </c>
      <c r="D294">
        <v>462754</v>
      </c>
      <c r="E294">
        <v>-0.54204386213774192</v>
      </c>
      <c r="F294">
        <v>3.8752833958113539</v>
      </c>
      <c r="G294">
        <v>21057</v>
      </c>
      <c r="H294">
        <v>-1.1037009205335337</v>
      </c>
      <c r="I294">
        <v>0.43882661578821847</v>
      </c>
      <c r="J294">
        <v>59935</v>
      </c>
      <c r="K294">
        <v>4.3399155385668263E-2</v>
      </c>
      <c r="L294">
        <v>4.3127904345858639</v>
      </c>
      <c r="M294">
        <v>7622</v>
      </c>
      <c r="N294">
        <v>-1.9173851499163557</v>
      </c>
      <c r="O294">
        <v>-2.256988971531162</v>
      </c>
    </row>
    <row r="295" spans="1:15" x14ac:dyDescent="0.35">
      <c r="A295" s="2">
        <v>42887</v>
      </c>
      <c r="B295">
        <v>2017</v>
      </c>
      <c r="C295">
        <v>6</v>
      </c>
      <c r="D295">
        <v>465130</v>
      </c>
      <c r="E295">
        <v>0.513447749776339</v>
      </c>
      <c r="F295">
        <v>3.3078134404769042</v>
      </c>
      <c r="G295">
        <v>21201</v>
      </c>
      <c r="H295">
        <v>0.68385809944436526</v>
      </c>
      <c r="I295">
        <v>0.48343523389734111</v>
      </c>
      <c r="J295">
        <v>59797</v>
      </c>
      <c r="K295">
        <v>-0.23024943688996413</v>
      </c>
      <c r="L295">
        <v>3.4281760788722648</v>
      </c>
      <c r="M295">
        <v>7543</v>
      </c>
      <c r="N295">
        <v>-1.036473366570454</v>
      </c>
      <c r="O295">
        <v>-2.9214929214929213</v>
      </c>
    </row>
    <row r="296" spans="1:15" x14ac:dyDescent="0.35">
      <c r="A296" s="2">
        <v>42917</v>
      </c>
      <c r="B296">
        <v>2017</v>
      </c>
      <c r="C296">
        <v>7</v>
      </c>
      <c r="D296">
        <v>465089</v>
      </c>
      <c r="E296">
        <v>-8.8147399651710267E-3</v>
      </c>
      <c r="F296">
        <v>3.4015949700859736</v>
      </c>
      <c r="G296">
        <v>21073</v>
      </c>
      <c r="H296">
        <v>-0.60374510636290746</v>
      </c>
      <c r="I296">
        <v>0.81328039037458733</v>
      </c>
      <c r="J296">
        <v>59772</v>
      </c>
      <c r="K296">
        <v>-4.180811746408683E-2</v>
      </c>
      <c r="L296">
        <v>3.9169665675689771</v>
      </c>
      <c r="M296">
        <v>7474</v>
      </c>
      <c r="N296">
        <v>-0.91475540235980379</v>
      </c>
      <c r="O296">
        <v>-4.4245524296675196</v>
      </c>
    </row>
    <row r="297" spans="1:15" x14ac:dyDescent="0.35">
      <c r="A297" s="2">
        <v>42948</v>
      </c>
      <c r="B297">
        <v>2017</v>
      </c>
      <c r="C297">
        <v>8</v>
      </c>
      <c r="D297">
        <v>466020</v>
      </c>
      <c r="E297">
        <v>0.20017674036582245</v>
      </c>
      <c r="F297">
        <v>3.572428691442973</v>
      </c>
      <c r="G297">
        <v>21186</v>
      </c>
      <c r="H297">
        <v>0.53623119631756277</v>
      </c>
      <c r="I297">
        <v>-0.13669573415036532</v>
      </c>
      <c r="J297">
        <v>60129</v>
      </c>
      <c r="K297">
        <v>0.59726962457337884</v>
      </c>
      <c r="L297">
        <v>4.1248896046547872</v>
      </c>
      <c r="M297">
        <v>7469</v>
      </c>
      <c r="N297">
        <v>-6.6898581750066896E-2</v>
      </c>
      <c r="O297">
        <v>-5.335868187579214</v>
      </c>
    </row>
    <row r="298" spans="1:15" x14ac:dyDescent="0.35">
      <c r="A298" s="2">
        <v>42979</v>
      </c>
      <c r="B298">
        <v>2017</v>
      </c>
      <c r="C298">
        <v>9</v>
      </c>
      <c r="D298">
        <v>475724</v>
      </c>
      <c r="E298">
        <v>2.0823140637740871</v>
      </c>
      <c r="F298">
        <v>5.0033549936431703</v>
      </c>
      <c r="G298">
        <v>21294</v>
      </c>
      <c r="H298">
        <v>0.50977060322854717</v>
      </c>
      <c r="I298">
        <v>-0.24827844662013399</v>
      </c>
      <c r="J298">
        <v>60750</v>
      </c>
      <c r="K298">
        <v>1.0327795240233497</v>
      </c>
      <c r="L298">
        <v>4.3993813369994843</v>
      </c>
      <c r="M298">
        <v>7536</v>
      </c>
      <c r="N298">
        <v>0.89704110322667019</v>
      </c>
      <c r="O298">
        <v>-0.90729783037475342</v>
      </c>
    </row>
    <row r="299" spans="1:15" x14ac:dyDescent="0.35">
      <c r="A299" s="2">
        <v>43009</v>
      </c>
      <c r="B299">
        <v>2017</v>
      </c>
      <c r="C299">
        <v>10</v>
      </c>
      <c r="D299">
        <v>476107</v>
      </c>
      <c r="E299">
        <v>8.0508866485609301E-2</v>
      </c>
      <c r="F299">
        <v>4.9047366182876608</v>
      </c>
      <c r="G299">
        <v>21197</v>
      </c>
      <c r="H299">
        <v>-0.4555273786043017</v>
      </c>
      <c r="I299">
        <v>0.15119300732341129</v>
      </c>
      <c r="J299">
        <v>60973</v>
      </c>
      <c r="K299">
        <v>0.36707818930041153</v>
      </c>
      <c r="L299">
        <v>4.3468587955436142</v>
      </c>
      <c r="M299">
        <v>7592</v>
      </c>
      <c r="N299">
        <v>0.74309978768577489</v>
      </c>
      <c r="O299">
        <v>0.970873786407767</v>
      </c>
    </row>
    <row r="300" spans="1:15" x14ac:dyDescent="0.35">
      <c r="A300" s="2">
        <v>43040</v>
      </c>
      <c r="B300">
        <v>2017</v>
      </c>
      <c r="C300">
        <v>11</v>
      </c>
      <c r="D300">
        <v>480949</v>
      </c>
      <c r="E300">
        <v>1.0169982797984487</v>
      </c>
      <c r="F300">
        <v>5.9611096912922017</v>
      </c>
      <c r="G300">
        <v>21447</v>
      </c>
      <c r="H300">
        <v>1.179412180969005</v>
      </c>
      <c r="I300">
        <v>2.4848282123572418</v>
      </c>
      <c r="J300">
        <v>61008</v>
      </c>
      <c r="K300">
        <v>5.7402456825152118E-2</v>
      </c>
      <c r="L300">
        <v>4.3139266478584251</v>
      </c>
      <c r="M300">
        <v>7782</v>
      </c>
      <c r="N300">
        <v>2.5026343519494203</v>
      </c>
      <c r="O300">
        <v>4.8363195473528222</v>
      </c>
    </row>
    <row r="301" spans="1:15" x14ac:dyDescent="0.35">
      <c r="A301" s="2">
        <v>43070</v>
      </c>
      <c r="B301">
        <v>2017</v>
      </c>
      <c r="C301">
        <v>12</v>
      </c>
      <c r="D301">
        <v>483586</v>
      </c>
      <c r="E301">
        <v>0.54829098303562329</v>
      </c>
      <c r="F301">
        <v>5.286465420581095</v>
      </c>
      <c r="G301">
        <v>21213</v>
      </c>
      <c r="H301">
        <v>-1.0910616869492236</v>
      </c>
      <c r="I301">
        <v>-0.75325161411060171</v>
      </c>
      <c r="J301">
        <v>61701</v>
      </c>
      <c r="K301">
        <v>1.1359166011014949</v>
      </c>
      <c r="L301">
        <v>4.9568782213754741</v>
      </c>
      <c r="M301">
        <v>7685</v>
      </c>
      <c r="N301">
        <v>-1.2464662040606527</v>
      </c>
      <c r="O301">
        <v>2.6308760683760686</v>
      </c>
    </row>
    <row r="302" spans="1:15" x14ac:dyDescent="0.35">
      <c r="A302" s="2">
        <v>43101</v>
      </c>
      <c r="B302">
        <v>2018</v>
      </c>
      <c r="C302">
        <v>1</v>
      </c>
      <c r="D302">
        <v>481414</v>
      </c>
      <c r="E302">
        <v>-0.44914451617706053</v>
      </c>
      <c r="F302">
        <v>3.660973445991921</v>
      </c>
      <c r="G302">
        <v>21245</v>
      </c>
      <c r="H302">
        <v>0.15085089332013388</v>
      </c>
      <c r="I302">
        <v>-1.1308637379002233</v>
      </c>
      <c r="J302">
        <v>61133</v>
      </c>
      <c r="K302">
        <v>-0.92056854832174517</v>
      </c>
      <c r="L302">
        <v>3.7946959149716459</v>
      </c>
      <c r="M302">
        <v>7725</v>
      </c>
      <c r="N302">
        <v>0.5204944697462589</v>
      </c>
      <c r="O302">
        <v>1.8726097850454966</v>
      </c>
    </row>
    <row r="303" spans="1:15" x14ac:dyDescent="0.35">
      <c r="A303" s="2">
        <v>43132</v>
      </c>
      <c r="B303">
        <v>2018</v>
      </c>
      <c r="C303">
        <v>2</v>
      </c>
      <c r="D303">
        <v>484031</v>
      </c>
      <c r="E303">
        <v>0.54360695783670598</v>
      </c>
      <c r="F303">
        <v>4.2532157041810619</v>
      </c>
      <c r="G303">
        <v>21771</v>
      </c>
      <c r="H303">
        <v>2.4758766768651448</v>
      </c>
      <c r="I303">
        <v>3.175204966589261</v>
      </c>
      <c r="J303">
        <v>61438</v>
      </c>
      <c r="K303">
        <v>0.49891220780920287</v>
      </c>
      <c r="L303">
        <v>3.622870635857649</v>
      </c>
      <c r="M303">
        <v>7826</v>
      </c>
      <c r="N303">
        <v>1.3074433656957929</v>
      </c>
      <c r="O303">
        <v>4.2771485676215857</v>
      </c>
    </row>
    <row r="304" spans="1:15" x14ac:dyDescent="0.35">
      <c r="A304" s="2">
        <v>43160</v>
      </c>
      <c r="B304">
        <v>2018</v>
      </c>
      <c r="C304">
        <v>3</v>
      </c>
      <c r="D304">
        <v>484110</v>
      </c>
      <c r="E304">
        <v>1.6321268679072208E-2</v>
      </c>
      <c r="F304">
        <v>4.4074069281434802</v>
      </c>
      <c r="G304">
        <v>21144</v>
      </c>
      <c r="H304">
        <v>-2.8799779523218962</v>
      </c>
      <c r="I304">
        <v>-0.48009036995199095</v>
      </c>
      <c r="J304">
        <v>61612</v>
      </c>
      <c r="K304">
        <v>0.28321234415182783</v>
      </c>
      <c r="L304">
        <v>3.1646629382807006</v>
      </c>
      <c r="M304">
        <v>7752</v>
      </c>
      <c r="N304">
        <v>-0.94556606184513159</v>
      </c>
      <c r="O304">
        <v>0.87182823682498378</v>
      </c>
    </row>
    <row r="305" spans="1:15" x14ac:dyDescent="0.35">
      <c r="A305" s="2">
        <v>43191</v>
      </c>
      <c r="B305">
        <v>2018</v>
      </c>
      <c r="C305">
        <v>4</v>
      </c>
      <c r="D305">
        <v>484154</v>
      </c>
      <c r="E305">
        <v>9.088843444671665E-3</v>
      </c>
      <c r="F305">
        <v>4.0573766968423044</v>
      </c>
      <c r="G305">
        <v>21458</v>
      </c>
      <c r="H305">
        <v>1.4850548618993569</v>
      </c>
      <c r="I305">
        <v>0.77963554386624079</v>
      </c>
      <c r="J305">
        <v>61725</v>
      </c>
      <c r="K305">
        <v>0.18340583003311042</v>
      </c>
      <c r="L305">
        <v>3.0312640838605218</v>
      </c>
      <c r="M305">
        <v>7825</v>
      </c>
      <c r="N305">
        <v>0.94169246646026827</v>
      </c>
      <c r="O305">
        <v>0.69489126238579335</v>
      </c>
    </row>
    <row r="306" spans="1:15" x14ac:dyDescent="0.35">
      <c r="A306" s="2">
        <v>43221</v>
      </c>
      <c r="B306">
        <v>2018</v>
      </c>
      <c r="C306">
        <v>5</v>
      </c>
      <c r="D306">
        <v>491960</v>
      </c>
      <c r="E306">
        <v>1.6122969137918925</v>
      </c>
      <c r="F306">
        <v>6.3113446885386191</v>
      </c>
      <c r="G306">
        <v>22172</v>
      </c>
      <c r="H306">
        <v>3.3274303290148195</v>
      </c>
      <c r="I306">
        <v>5.2951512561143561</v>
      </c>
      <c r="J306">
        <v>61824</v>
      </c>
      <c r="K306">
        <v>0.16038882138517618</v>
      </c>
      <c r="L306">
        <v>3.1517477267039293</v>
      </c>
      <c r="M306">
        <v>7791</v>
      </c>
      <c r="N306">
        <v>-0.43450479233226835</v>
      </c>
      <c r="O306">
        <v>2.2172658094988194</v>
      </c>
    </row>
    <row r="307" spans="1:15" x14ac:dyDescent="0.35">
      <c r="A307" s="2">
        <v>43252</v>
      </c>
      <c r="B307">
        <v>2018</v>
      </c>
      <c r="C307">
        <v>6</v>
      </c>
      <c r="D307">
        <v>490228</v>
      </c>
      <c r="E307">
        <v>-0.35206114318237253</v>
      </c>
      <c r="F307">
        <v>5.3959108206307915</v>
      </c>
      <c r="G307">
        <v>21628</v>
      </c>
      <c r="H307">
        <v>-2.4535450117265021</v>
      </c>
      <c r="I307">
        <v>2.0140559407575114</v>
      </c>
      <c r="J307">
        <v>61637</v>
      </c>
      <c r="K307">
        <v>-0.30247153209109728</v>
      </c>
      <c r="L307">
        <v>3.0770774453567906</v>
      </c>
      <c r="M307">
        <v>7828</v>
      </c>
      <c r="N307">
        <v>0.47490694390963933</v>
      </c>
      <c r="O307">
        <v>3.7783375314861463</v>
      </c>
    </row>
    <row r="308" spans="1:15" x14ac:dyDescent="0.35">
      <c r="A308" s="2">
        <v>43282</v>
      </c>
      <c r="B308">
        <v>2018</v>
      </c>
      <c r="C308">
        <v>7</v>
      </c>
      <c r="D308">
        <v>493142</v>
      </c>
      <c r="E308">
        <v>0.59441729154597456</v>
      </c>
      <c r="F308">
        <v>6.0317487620648951</v>
      </c>
      <c r="G308">
        <v>21947</v>
      </c>
      <c r="H308">
        <v>1.4749398927316442</v>
      </c>
      <c r="I308">
        <v>4.1474873060314144</v>
      </c>
      <c r="J308">
        <v>61984</v>
      </c>
      <c r="K308">
        <v>0.56297353862128263</v>
      </c>
      <c r="L308">
        <v>3.7007294385330924</v>
      </c>
      <c r="M308">
        <v>7737</v>
      </c>
      <c r="N308">
        <v>-1.1624936126724579</v>
      </c>
      <c r="O308">
        <v>3.5188654000535187</v>
      </c>
    </row>
    <row r="309" spans="1:15" x14ac:dyDescent="0.35">
      <c r="A309" s="2">
        <v>43313</v>
      </c>
      <c r="B309">
        <v>2018</v>
      </c>
      <c r="C309">
        <v>8</v>
      </c>
      <c r="D309">
        <v>493445</v>
      </c>
      <c r="E309">
        <v>6.1442748741741729E-2</v>
      </c>
      <c r="F309">
        <v>5.8849405604909659</v>
      </c>
      <c r="G309">
        <v>21516</v>
      </c>
      <c r="H309">
        <v>-1.9638219346607737</v>
      </c>
      <c r="I309">
        <v>1.557632398753894</v>
      </c>
      <c r="J309">
        <v>61825</v>
      </c>
      <c r="K309">
        <v>-0.25651781104801241</v>
      </c>
      <c r="L309">
        <v>2.8206023715677957</v>
      </c>
      <c r="M309">
        <v>7792</v>
      </c>
      <c r="N309">
        <v>0.71086984619361515</v>
      </c>
      <c r="O309">
        <v>4.3245414379435001</v>
      </c>
    </row>
    <row r="310" spans="1:15" x14ac:dyDescent="0.35">
      <c r="A310" s="2">
        <v>43344</v>
      </c>
      <c r="B310">
        <v>2018</v>
      </c>
      <c r="C310">
        <v>9</v>
      </c>
      <c r="D310">
        <v>491507</v>
      </c>
      <c r="E310">
        <v>-0.39274893858484733</v>
      </c>
      <c r="F310">
        <v>3.3176799993273409</v>
      </c>
      <c r="G310">
        <v>21405</v>
      </c>
      <c r="H310">
        <v>-0.51589514779698831</v>
      </c>
      <c r="I310">
        <v>0.52127359819667507</v>
      </c>
      <c r="J310">
        <v>62220</v>
      </c>
      <c r="K310">
        <v>0.63890012131014962</v>
      </c>
      <c r="L310">
        <v>2.4197530864197532</v>
      </c>
      <c r="M310">
        <v>7649</v>
      </c>
      <c r="N310">
        <v>-1.8352156057494866</v>
      </c>
      <c r="O310">
        <v>1.4994692144373674</v>
      </c>
    </row>
    <row r="311" spans="1:15" x14ac:dyDescent="0.35">
      <c r="A311" s="2">
        <v>43374</v>
      </c>
      <c r="B311">
        <v>2018</v>
      </c>
      <c r="C311">
        <v>10</v>
      </c>
      <c r="D311">
        <v>496416</v>
      </c>
      <c r="E311">
        <v>0.99876502267516032</v>
      </c>
      <c r="F311">
        <v>4.2656377663004328</v>
      </c>
      <c r="G311">
        <v>21841</v>
      </c>
      <c r="H311">
        <v>2.0369072646577902</v>
      </c>
      <c r="I311">
        <v>3.0381657781761571</v>
      </c>
      <c r="J311">
        <v>62440</v>
      </c>
      <c r="K311">
        <v>0.35358405657344905</v>
      </c>
      <c r="L311">
        <v>2.405982976071376</v>
      </c>
      <c r="M311">
        <v>7684</v>
      </c>
      <c r="N311">
        <v>0.45757615374558763</v>
      </c>
      <c r="O311">
        <v>1.2118018967334037</v>
      </c>
    </row>
    <row r="312" spans="1:15" x14ac:dyDescent="0.35">
      <c r="A312" s="2">
        <v>43405</v>
      </c>
      <c r="B312">
        <v>2018</v>
      </c>
      <c r="C312">
        <v>11</v>
      </c>
      <c r="D312">
        <v>498854</v>
      </c>
      <c r="E312">
        <v>0.49112035067362858</v>
      </c>
      <c r="F312">
        <v>3.7228479526935288</v>
      </c>
      <c r="G312">
        <v>21895</v>
      </c>
      <c r="H312">
        <v>0.2472414266746028</v>
      </c>
      <c r="I312">
        <v>2.0888702382617614</v>
      </c>
      <c r="J312">
        <v>62620</v>
      </c>
      <c r="K312">
        <v>0.28827674567584882</v>
      </c>
      <c r="L312">
        <v>2.6422764227642275</v>
      </c>
      <c r="M312">
        <v>7649</v>
      </c>
      <c r="N312">
        <v>-0.45549193128578863</v>
      </c>
      <c r="O312">
        <v>-1.7090722179388331</v>
      </c>
    </row>
    <row r="313" spans="1:15" x14ac:dyDescent="0.35">
      <c r="A313" s="2">
        <v>43435</v>
      </c>
      <c r="B313">
        <v>2018</v>
      </c>
      <c r="C313">
        <v>12</v>
      </c>
      <c r="D313">
        <v>489113</v>
      </c>
      <c r="E313">
        <v>-1.9526755323200775</v>
      </c>
      <c r="F313">
        <v>1.1429197702166729</v>
      </c>
      <c r="G313">
        <v>21565</v>
      </c>
      <c r="H313">
        <v>-1.5071934231559716</v>
      </c>
      <c r="I313">
        <v>1.6593598265214726</v>
      </c>
      <c r="J313">
        <v>62625</v>
      </c>
      <c r="K313">
        <v>7.9846694346854038E-3</v>
      </c>
      <c r="L313">
        <v>1.4975446102980503</v>
      </c>
      <c r="M313">
        <v>7548</v>
      </c>
      <c r="N313">
        <v>-1.3204340436658386</v>
      </c>
      <c r="O313">
        <v>-1.7826935588809369</v>
      </c>
    </row>
    <row r="314" spans="1:15" x14ac:dyDescent="0.35">
      <c r="A314" s="2">
        <v>43466</v>
      </c>
      <c r="B314">
        <v>2019</v>
      </c>
      <c r="C314">
        <v>1</v>
      </c>
      <c r="D314">
        <v>490440</v>
      </c>
      <c r="E314">
        <v>0.27130744838104898</v>
      </c>
      <c r="F314">
        <v>1.8748935427719178</v>
      </c>
      <c r="G314">
        <v>21463</v>
      </c>
      <c r="H314">
        <v>-0.47298863899837701</v>
      </c>
      <c r="I314">
        <v>1.0261237938338432</v>
      </c>
      <c r="J314">
        <v>63542</v>
      </c>
      <c r="K314">
        <v>1.4642714570858284</v>
      </c>
      <c r="L314">
        <v>3.9405885528274416</v>
      </c>
      <c r="M314">
        <v>7604</v>
      </c>
      <c r="N314">
        <v>0.74191838897721252</v>
      </c>
      <c r="O314">
        <v>-1.5663430420711975</v>
      </c>
    </row>
    <row r="315" spans="1:15" x14ac:dyDescent="0.35">
      <c r="A315" s="2">
        <v>43497</v>
      </c>
      <c r="B315">
        <v>2019</v>
      </c>
      <c r="C315">
        <v>2</v>
      </c>
      <c r="D315">
        <v>491751</v>
      </c>
      <c r="E315">
        <v>0.26731098605333986</v>
      </c>
      <c r="F315">
        <v>1.5949391671194613</v>
      </c>
      <c r="G315">
        <v>21504</v>
      </c>
      <c r="H315">
        <v>0.19102641755579369</v>
      </c>
      <c r="I315">
        <v>-1.2264020945294198</v>
      </c>
      <c r="J315">
        <v>62322</v>
      </c>
      <c r="K315">
        <v>-1.9199899279216897</v>
      </c>
      <c r="L315">
        <v>1.4388489208633093</v>
      </c>
      <c r="M315">
        <v>7509</v>
      </c>
      <c r="N315">
        <v>-1.2493424513413993</v>
      </c>
      <c r="O315">
        <v>-4.0506005622284693</v>
      </c>
    </row>
    <row r="316" spans="1:15" x14ac:dyDescent="0.35">
      <c r="A316" s="2">
        <v>43525</v>
      </c>
      <c r="B316">
        <v>2019</v>
      </c>
      <c r="C316">
        <v>3</v>
      </c>
      <c r="D316">
        <v>499292</v>
      </c>
      <c r="E316">
        <v>1.5334996776824044</v>
      </c>
      <c r="F316">
        <v>3.1360641176592097</v>
      </c>
      <c r="G316">
        <v>21833</v>
      </c>
      <c r="H316">
        <v>1.5299479166666667</v>
      </c>
      <c r="I316">
        <v>3.2586076428301172</v>
      </c>
      <c r="J316">
        <v>63417</v>
      </c>
      <c r="K316">
        <v>1.7570039472417445</v>
      </c>
      <c r="L316">
        <v>2.9296240992014542</v>
      </c>
      <c r="M316">
        <v>7548</v>
      </c>
      <c r="N316">
        <v>0.51937674790251698</v>
      </c>
      <c r="O316">
        <v>-2.6315789473684212</v>
      </c>
    </row>
    <row r="317" spans="1:15" x14ac:dyDescent="0.35">
      <c r="A317" s="2">
        <v>43556</v>
      </c>
      <c r="B317">
        <v>2019</v>
      </c>
      <c r="C317">
        <v>4</v>
      </c>
      <c r="D317">
        <v>499343</v>
      </c>
      <c r="E317">
        <v>1.0214463680571689E-2</v>
      </c>
      <c r="F317">
        <v>3.1372249325627797</v>
      </c>
      <c r="G317">
        <v>21771</v>
      </c>
      <c r="H317">
        <v>-0.28397380112673476</v>
      </c>
      <c r="I317">
        <v>1.4586634355485133</v>
      </c>
      <c r="J317">
        <v>63689</v>
      </c>
      <c r="K317">
        <v>0.42890707538987971</v>
      </c>
      <c r="L317">
        <v>3.1818550020251113</v>
      </c>
      <c r="M317">
        <v>7353</v>
      </c>
      <c r="N317">
        <v>-2.5834658187599362</v>
      </c>
      <c r="O317">
        <v>-6.0319488817891376</v>
      </c>
    </row>
    <row r="318" spans="1:15" x14ac:dyDescent="0.35">
      <c r="A318" s="2">
        <v>43586</v>
      </c>
      <c r="B318">
        <v>2019</v>
      </c>
      <c r="C318">
        <v>5</v>
      </c>
      <c r="D318">
        <v>504741</v>
      </c>
      <c r="E318">
        <v>1.0810204608856038</v>
      </c>
      <c r="F318">
        <v>2.5979754451581427</v>
      </c>
      <c r="G318">
        <v>21580</v>
      </c>
      <c r="H318">
        <v>-0.87731385788434157</v>
      </c>
      <c r="I318">
        <v>-2.6700342774670758</v>
      </c>
      <c r="J318">
        <v>63678</v>
      </c>
      <c r="K318">
        <v>-1.7271428347124307E-2</v>
      </c>
      <c r="L318">
        <v>2.9988354037267082</v>
      </c>
      <c r="M318">
        <v>7517</v>
      </c>
      <c r="N318">
        <v>2.2303821569427447</v>
      </c>
      <c r="O318">
        <v>-3.5168784494930048</v>
      </c>
    </row>
    <row r="319" spans="1:15" x14ac:dyDescent="0.35">
      <c r="A319" s="2">
        <v>43617</v>
      </c>
      <c r="B319">
        <v>2019</v>
      </c>
      <c r="C319">
        <v>6</v>
      </c>
      <c r="D319">
        <v>505251</v>
      </c>
      <c r="E319">
        <v>0.10104192050972677</v>
      </c>
      <c r="F319">
        <v>3.0644924402522906</v>
      </c>
      <c r="G319">
        <v>21582</v>
      </c>
      <c r="H319">
        <v>9.2678405931417972E-3</v>
      </c>
      <c r="I319">
        <v>-0.21268725725910856</v>
      </c>
      <c r="J319">
        <v>64087</v>
      </c>
      <c r="K319">
        <v>0.64229404189830086</v>
      </c>
      <c r="L319">
        <v>3.9748852150494023</v>
      </c>
      <c r="M319">
        <v>7477</v>
      </c>
      <c r="N319">
        <v>-0.5321271783956365</v>
      </c>
      <c r="O319">
        <v>-4.4839039345937657</v>
      </c>
    </row>
    <row r="320" spans="1:15" x14ac:dyDescent="0.35">
      <c r="A320" s="2">
        <v>43647</v>
      </c>
      <c r="B320">
        <v>2019</v>
      </c>
      <c r="C320">
        <v>7</v>
      </c>
      <c r="D320">
        <v>509091</v>
      </c>
      <c r="E320">
        <v>0.76001828794005355</v>
      </c>
      <c r="F320">
        <v>3.2341597349242206</v>
      </c>
      <c r="G320">
        <v>21862</v>
      </c>
      <c r="H320">
        <v>1.297377444166435</v>
      </c>
      <c r="I320">
        <v>-0.38729666924864448</v>
      </c>
      <c r="J320">
        <v>64700</v>
      </c>
      <c r="K320">
        <v>0.95651224117215661</v>
      </c>
      <c r="L320">
        <v>4.3817759421786269</v>
      </c>
      <c r="M320">
        <v>7487</v>
      </c>
      <c r="N320">
        <v>0.13374348000534975</v>
      </c>
      <c r="O320">
        <v>-3.2312265736073416</v>
      </c>
    </row>
    <row r="321" spans="1:15" x14ac:dyDescent="0.35">
      <c r="A321" s="2">
        <v>43678</v>
      </c>
      <c r="B321">
        <v>2019</v>
      </c>
      <c r="C321">
        <v>8</v>
      </c>
      <c r="D321">
        <v>512561</v>
      </c>
      <c r="E321">
        <v>0.68160702114160332</v>
      </c>
      <c r="F321">
        <v>3.8739879824499184</v>
      </c>
      <c r="G321">
        <v>21882</v>
      </c>
      <c r="H321">
        <v>9.1482938431982436E-2</v>
      </c>
      <c r="I321">
        <v>1.7010596765197992</v>
      </c>
      <c r="J321">
        <v>64829</v>
      </c>
      <c r="K321">
        <v>0.19938176197836166</v>
      </c>
      <c r="L321">
        <v>4.8588758592802268</v>
      </c>
      <c r="M321">
        <v>7455</v>
      </c>
      <c r="N321">
        <v>-0.42740750634433017</v>
      </c>
      <c r="O321">
        <v>-4.3249486652977414</v>
      </c>
    </row>
    <row r="322" spans="1:15" x14ac:dyDescent="0.35">
      <c r="A322" s="2">
        <v>43709</v>
      </c>
      <c r="B322">
        <v>2019</v>
      </c>
      <c r="C322">
        <v>9</v>
      </c>
      <c r="D322">
        <v>509282</v>
      </c>
      <c r="E322">
        <v>-0.63972873472620817</v>
      </c>
      <c r="F322">
        <v>3.6164286571707014</v>
      </c>
      <c r="G322">
        <v>21645</v>
      </c>
      <c r="H322">
        <v>-1.0830819851933096</v>
      </c>
      <c r="I322">
        <v>1.1212333566923616</v>
      </c>
      <c r="J322">
        <v>64250</v>
      </c>
      <c r="K322">
        <v>-0.89311882028104705</v>
      </c>
      <c r="L322">
        <v>3.2626165220186434</v>
      </c>
      <c r="M322">
        <v>7455</v>
      </c>
      <c r="N322">
        <v>0</v>
      </c>
      <c r="O322">
        <v>-2.5362792521898285</v>
      </c>
    </row>
    <row r="323" spans="1:15" x14ac:dyDescent="0.35">
      <c r="A323" s="2">
        <v>43739</v>
      </c>
      <c r="B323">
        <v>2019</v>
      </c>
      <c r="C323">
        <v>10</v>
      </c>
      <c r="D323">
        <v>510648</v>
      </c>
      <c r="E323">
        <v>0.2682207499970547</v>
      </c>
      <c r="F323">
        <v>2.8669502997485981</v>
      </c>
      <c r="G323">
        <v>21693</v>
      </c>
      <c r="H323">
        <v>0.22176022176022175</v>
      </c>
      <c r="I323">
        <v>-0.67762465088594848</v>
      </c>
      <c r="J323">
        <v>64094</v>
      </c>
      <c r="K323">
        <v>-0.24280155642023346</v>
      </c>
      <c r="L323">
        <v>2.648942985265855</v>
      </c>
      <c r="M323">
        <v>7392</v>
      </c>
      <c r="N323">
        <v>-0.84507042253521125</v>
      </c>
      <c r="O323">
        <v>-3.8001041124414368</v>
      </c>
    </row>
    <row r="324" spans="1:15" x14ac:dyDescent="0.35">
      <c r="A324" s="2">
        <v>43770</v>
      </c>
      <c r="B324">
        <v>2019</v>
      </c>
      <c r="C324">
        <v>11</v>
      </c>
      <c r="D324">
        <v>514215</v>
      </c>
      <c r="E324">
        <v>0.69852422803966729</v>
      </c>
      <c r="F324">
        <v>3.0792576585534044</v>
      </c>
      <c r="G324">
        <v>21674</v>
      </c>
      <c r="H324">
        <v>-8.7585857188954966E-2</v>
      </c>
      <c r="I324">
        <v>-1.0093628682347568</v>
      </c>
      <c r="J324">
        <v>64286</v>
      </c>
      <c r="K324">
        <v>0.29956002121883485</v>
      </c>
      <c r="L324">
        <v>2.6604918556371766</v>
      </c>
      <c r="M324">
        <v>7420</v>
      </c>
      <c r="N324">
        <v>0.37878787878787878</v>
      </c>
      <c r="O324">
        <v>-2.9938554059354163</v>
      </c>
    </row>
    <row r="325" spans="1:15" x14ac:dyDescent="0.35">
      <c r="A325" s="2">
        <v>43800</v>
      </c>
      <c r="B325">
        <v>2019</v>
      </c>
      <c r="C325">
        <v>12</v>
      </c>
      <c r="D325">
        <v>515866</v>
      </c>
      <c r="E325">
        <v>0.32107192516748828</v>
      </c>
      <c r="F325">
        <v>5.4696971865397161</v>
      </c>
      <c r="G325">
        <v>22475</v>
      </c>
      <c r="H325">
        <v>3.6956722340131032</v>
      </c>
      <c r="I325">
        <v>4.2198006028286574</v>
      </c>
      <c r="J325">
        <v>64688</v>
      </c>
      <c r="K325">
        <v>0.62533055408642624</v>
      </c>
      <c r="L325">
        <v>3.2942115768463074</v>
      </c>
      <c r="M325">
        <v>7442</v>
      </c>
      <c r="N325">
        <v>0.29649595687331537</v>
      </c>
      <c r="O325">
        <v>-1.4043455219925809</v>
      </c>
    </row>
    <row r="326" spans="1:15" x14ac:dyDescent="0.35">
      <c r="A326" s="2">
        <v>43831</v>
      </c>
      <c r="B326">
        <v>2020</v>
      </c>
      <c r="C326">
        <v>1</v>
      </c>
      <c r="D326">
        <v>515119</v>
      </c>
      <c r="E326">
        <v>-0.14480504627170621</v>
      </c>
      <c r="F326">
        <v>5.0320120707935727</v>
      </c>
      <c r="G326">
        <v>22198</v>
      </c>
      <c r="H326">
        <v>-1.2324805339265852</v>
      </c>
      <c r="I326">
        <v>3.4244979732563015</v>
      </c>
      <c r="J326">
        <v>64016</v>
      </c>
      <c r="K326">
        <v>-1.0388325500865694</v>
      </c>
      <c r="L326">
        <v>0.74596329986465648</v>
      </c>
      <c r="M326">
        <v>7309</v>
      </c>
      <c r="N326">
        <v>-1.7871539908626712</v>
      </c>
      <c r="O326">
        <v>-3.879537085744345</v>
      </c>
    </row>
    <row r="327" spans="1:15" x14ac:dyDescent="0.35">
      <c r="A327" s="2">
        <v>43862</v>
      </c>
      <c r="B327">
        <v>2020</v>
      </c>
      <c r="C327">
        <v>2</v>
      </c>
      <c r="D327">
        <v>515330</v>
      </c>
      <c r="E327">
        <v>4.096140891716283E-2</v>
      </c>
      <c r="F327">
        <v>4.7949063652132891</v>
      </c>
      <c r="G327">
        <v>22039</v>
      </c>
      <c r="H327">
        <v>-0.71628074601315439</v>
      </c>
      <c r="I327">
        <v>2.4879092261904763</v>
      </c>
      <c r="J327">
        <v>64173</v>
      </c>
      <c r="K327">
        <v>0.24525118720319919</v>
      </c>
      <c r="L327">
        <v>2.970058727255223</v>
      </c>
      <c r="M327">
        <v>7215</v>
      </c>
      <c r="N327">
        <v>-1.2860856478314406</v>
      </c>
      <c r="O327">
        <v>-3.9153016380343586</v>
      </c>
    </row>
    <row r="328" spans="1:15" x14ac:dyDescent="0.35">
      <c r="A328" s="2">
        <v>43891</v>
      </c>
      <c r="B328">
        <v>2020</v>
      </c>
      <c r="C328">
        <v>3</v>
      </c>
      <c r="D328">
        <v>468324</v>
      </c>
      <c r="E328">
        <v>-9.1215337744746083</v>
      </c>
      <c r="F328">
        <v>-6.2023825737243934</v>
      </c>
      <c r="G328">
        <v>11074</v>
      </c>
      <c r="H328">
        <v>-49.752711103044604</v>
      </c>
      <c r="I328">
        <v>-49.278614940686118</v>
      </c>
      <c r="J328">
        <v>81129</v>
      </c>
      <c r="K328">
        <v>26.422327146930954</v>
      </c>
      <c r="L328">
        <v>27.9294195562704</v>
      </c>
      <c r="M328">
        <v>5915</v>
      </c>
      <c r="N328">
        <v>-18.018018018018019</v>
      </c>
      <c r="O328">
        <v>-21.634870164281928</v>
      </c>
    </row>
    <row r="329" spans="1:15" x14ac:dyDescent="0.35">
      <c r="A329" s="2">
        <v>43922</v>
      </c>
      <c r="B329">
        <v>2020</v>
      </c>
      <c r="C329">
        <v>4</v>
      </c>
      <c r="D329">
        <v>401028</v>
      </c>
      <c r="E329">
        <v>-14.369539037076896</v>
      </c>
      <c r="F329">
        <v>-19.688871176726217</v>
      </c>
      <c r="G329">
        <v>2733</v>
      </c>
      <c r="H329">
        <v>-75.320570706158563</v>
      </c>
      <c r="I329">
        <v>-87.446603279592111</v>
      </c>
      <c r="J329">
        <v>70473</v>
      </c>
      <c r="K329">
        <v>-13.134637429279296</v>
      </c>
      <c r="L329">
        <v>10.651760900626481</v>
      </c>
      <c r="M329">
        <v>3297</v>
      </c>
      <c r="N329">
        <v>-44.260355029585796</v>
      </c>
      <c r="O329">
        <v>-55.161158710730312</v>
      </c>
    </row>
    <row r="330" spans="1:15" x14ac:dyDescent="0.35">
      <c r="A330" s="2">
        <v>43952</v>
      </c>
      <c r="B330">
        <v>2020</v>
      </c>
      <c r="C330">
        <v>5</v>
      </c>
      <c r="D330">
        <v>478449</v>
      </c>
      <c r="E330">
        <v>19.305634519285437</v>
      </c>
      <c r="F330">
        <v>-5.2090081843955609</v>
      </c>
      <c r="G330">
        <v>8051</v>
      </c>
      <c r="H330">
        <v>194.58470545188439</v>
      </c>
      <c r="I330">
        <v>-62.692307692307693</v>
      </c>
      <c r="J330">
        <v>71627</v>
      </c>
      <c r="K330">
        <v>1.6375065627970995</v>
      </c>
      <c r="L330">
        <v>12.483118188385314</v>
      </c>
      <c r="M330">
        <v>4065</v>
      </c>
      <c r="N330">
        <v>23.293903548680618</v>
      </c>
      <c r="O330">
        <v>-45.922575495543434</v>
      </c>
    </row>
    <row r="331" spans="1:15" x14ac:dyDescent="0.35">
      <c r="A331" s="2">
        <v>43983</v>
      </c>
      <c r="B331">
        <v>2020</v>
      </c>
      <c r="C331">
        <v>6</v>
      </c>
      <c r="D331">
        <v>518038</v>
      </c>
      <c r="E331">
        <v>8.2744451341731295</v>
      </c>
      <c r="F331">
        <v>2.5308213145545482</v>
      </c>
      <c r="G331">
        <v>16725</v>
      </c>
      <c r="H331">
        <v>107.7381691715315</v>
      </c>
      <c r="I331">
        <v>-22.504865165415623</v>
      </c>
      <c r="J331">
        <v>70404</v>
      </c>
      <c r="K331">
        <v>-1.7074566853281583</v>
      </c>
      <c r="L331">
        <v>9.8569132585391728</v>
      </c>
      <c r="M331">
        <v>5731</v>
      </c>
      <c r="N331">
        <v>40.984009840098402</v>
      </c>
      <c r="O331">
        <v>-23.351611608934064</v>
      </c>
    </row>
    <row r="332" spans="1:15" x14ac:dyDescent="0.35">
      <c r="A332" s="2">
        <v>44013</v>
      </c>
      <c r="B332">
        <v>2020</v>
      </c>
      <c r="C332">
        <v>7</v>
      </c>
      <c r="D332">
        <v>526304</v>
      </c>
      <c r="E332">
        <v>1.5956358413861531</v>
      </c>
      <c r="F332">
        <v>3.3811243962277864</v>
      </c>
      <c r="G332">
        <v>17379</v>
      </c>
      <c r="H332">
        <v>3.9103139013452917</v>
      </c>
      <c r="I332">
        <v>-20.505900649528861</v>
      </c>
      <c r="J332">
        <v>70602</v>
      </c>
      <c r="K332">
        <v>0.28123402079427307</v>
      </c>
      <c r="L332">
        <v>9.1221020092735703</v>
      </c>
      <c r="M332">
        <v>6529</v>
      </c>
      <c r="N332">
        <v>13.924271505845402</v>
      </c>
      <c r="O332">
        <v>-12.795512221183385</v>
      </c>
    </row>
    <row r="333" spans="1:15" x14ac:dyDescent="0.35">
      <c r="A333" s="2">
        <v>44044</v>
      </c>
      <c r="B333">
        <v>2020</v>
      </c>
      <c r="C333">
        <v>8</v>
      </c>
      <c r="D333">
        <v>530735</v>
      </c>
      <c r="E333">
        <v>0.84190885875843624</v>
      </c>
      <c r="F333">
        <v>3.5457243137889929</v>
      </c>
      <c r="G333">
        <v>17692</v>
      </c>
      <c r="H333">
        <v>1.8010242246389321</v>
      </c>
      <c r="I333">
        <v>-19.148158303628552</v>
      </c>
      <c r="J333">
        <v>69584</v>
      </c>
      <c r="K333">
        <v>-1.4418854989943628</v>
      </c>
      <c r="L333">
        <v>7.3346804670749206</v>
      </c>
      <c r="M333">
        <v>6644</v>
      </c>
      <c r="N333">
        <v>1.7613723387961402</v>
      </c>
      <c r="O333">
        <v>-10.878604963112005</v>
      </c>
    </row>
    <row r="334" spans="1:15" x14ac:dyDescent="0.35">
      <c r="A334" s="2">
        <v>44075</v>
      </c>
      <c r="B334">
        <v>2020</v>
      </c>
      <c r="C334">
        <v>9</v>
      </c>
      <c r="D334">
        <v>541302</v>
      </c>
      <c r="E334">
        <v>1.9910124638473061</v>
      </c>
      <c r="F334">
        <v>6.2872828806044589</v>
      </c>
      <c r="G334">
        <v>20047</v>
      </c>
      <c r="H334">
        <v>13.311101062627175</v>
      </c>
      <c r="I334">
        <v>-7.3827673827673825</v>
      </c>
      <c r="J334">
        <v>69533</v>
      </c>
      <c r="K334">
        <v>-7.3292710968038632E-2</v>
      </c>
      <c r="L334">
        <v>8.2225680933852132</v>
      </c>
      <c r="M334">
        <v>6451</v>
      </c>
      <c r="N334">
        <v>-2.9048765803732692</v>
      </c>
      <c r="O334">
        <v>-13.46747149564051</v>
      </c>
    </row>
    <row r="335" spans="1:15" x14ac:dyDescent="0.35">
      <c r="A335" s="2">
        <v>44105</v>
      </c>
      <c r="B335">
        <v>2020</v>
      </c>
      <c r="C335">
        <v>10</v>
      </c>
      <c r="D335">
        <v>539114</v>
      </c>
      <c r="E335">
        <v>-0.40421058854391817</v>
      </c>
      <c r="F335">
        <v>5.5744857514373898</v>
      </c>
      <c r="G335">
        <v>19565</v>
      </c>
      <c r="H335">
        <v>-2.4043497780216492</v>
      </c>
      <c r="I335">
        <v>-9.8096160051629564</v>
      </c>
      <c r="J335">
        <v>69109</v>
      </c>
      <c r="K335">
        <v>-0.60978240547653628</v>
      </c>
      <c r="L335">
        <v>7.8244453458982122</v>
      </c>
      <c r="M335">
        <v>6870</v>
      </c>
      <c r="N335">
        <v>6.4951170361184314</v>
      </c>
      <c r="O335">
        <v>-7.0616883116883118</v>
      </c>
    </row>
    <row r="336" spans="1:15" x14ac:dyDescent="0.35">
      <c r="A336" s="2">
        <v>44136</v>
      </c>
      <c r="B336">
        <v>2020</v>
      </c>
      <c r="C336">
        <v>11</v>
      </c>
      <c r="D336">
        <v>533941</v>
      </c>
      <c r="E336">
        <v>-0.95953731492782601</v>
      </c>
      <c r="F336">
        <v>3.8361385801658838</v>
      </c>
      <c r="G336">
        <v>18596</v>
      </c>
      <c r="H336">
        <v>-4.9527216969077434</v>
      </c>
      <c r="I336">
        <v>-14.201347236320014</v>
      </c>
      <c r="J336">
        <v>69946</v>
      </c>
      <c r="K336">
        <v>1.2111302435283393</v>
      </c>
      <c r="L336">
        <v>8.8044053137541614</v>
      </c>
      <c r="M336">
        <v>6598</v>
      </c>
      <c r="N336">
        <v>-3.9592430858806407</v>
      </c>
      <c r="O336">
        <v>-11.078167115902964</v>
      </c>
    </row>
    <row r="337" spans="1:15" x14ac:dyDescent="0.35">
      <c r="A337" s="2">
        <v>44166</v>
      </c>
      <c r="B337">
        <v>2020</v>
      </c>
      <c r="C337">
        <v>12</v>
      </c>
      <c r="D337">
        <v>538548</v>
      </c>
      <c r="E337">
        <v>0.86282941373672373</v>
      </c>
      <c r="F337">
        <v>4.3968782590827846</v>
      </c>
      <c r="G337">
        <v>19382</v>
      </c>
      <c r="H337">
        <v>4.2267154226715427</v>
      </c>
      <c r="I337">
        <v>-13.761957730812012</v>
      </c>
      <c r="J337">
        <v>69704</v>
      </c>
      <c r="K337">
        <v>-0.34598118548594631</v>
      </c>
      <c r="L337">
        <v>7.7541429631461787</v>
      </c>
      <c r="M337">
        <v>6315</v>
      </c>
      <c r="N337">
        <v>-4.2891785389511972</v>
      </c>
      <c r="O337">
        <v>-15.14377855415211</v>
      </c>
    </row>
    <row r="338" spans="1:15" x14ac:dyDescent="0.35">
      <c r="A338" s="2">
        <v>44197</v>
      </c>
      <c r="B338">
        <v>2021</v>
      </c>
      <c r="C338">
        <v>1</v>
      </c>
      <c r="D338">
        <v>559230</v>
      </c>
      <c r="E338">
        <v>3.8403262104770604</v>
      </c>
      <c r="F338">
        <v>8.5632640224880081</v>
      </c>
      <c r="G338">
        <v>20099</v>
      </c>
      <c r="H338">
        <v>3.6993086368795791</v>
      </c>
      <c r="I338">
        <v>-9.4558068294440947</v>
      </c>
      <c r="J338">
        <v>70898</v>
      </c>
      <c r="K338">
        <v>1.7129576494892689</v>
      </c>
      <c r="L338">
        <v>10.750437390652337</v>
      </c>
      <c r="M338">
        <v>7143</v>
      </c>
      <c r="N338">
        <v>13.111638954869358</v>
      </c>
      <c r="O338">
        <v>-2.2711725270214802</v>
      </c>
    </row>
    <row r="339" spans="1:15" x14ac:dyDescent="0.35">
      <c r="A339" s="2">
        <v>44228</v>
      </c>
      <c r="B339">
        <v>2021</v>
      </c>
      <c r="C339">
        <v>2</v>
      </c>
      <c r="D339">
        <v>544891</v>
      </c>
      <c r="E339">
        <v>-2.5640612985712496</v>
      </c>
      <c r="F339">
        <v>5.7363242970523745</v>
      </c>
      <c r="G339">
        <v>19154</v>
      </c>
      <c r="H339">
        <v>-4.7017264540524408</v>
      </c>
      <c r="I339">
        <v>-13.090430600299468</v>
      </c>
      <c r="J339">
        <v>71138</v>
      </c>
      <c r="K339">
        <v>0.33851448559902958</v>
      </c>
      <c r="L339">
        <v>10.853474202546241</v>
      </c>
      <c r="M339">
        <v>6869</v>
      </c>
      <c r="N339">
        <v>-3.8359232815343693</v>
      </c>
      <c r="O339">
        <v>-4.795564795564796</v>
      </c>
    </row>
    <row r="340" spans="1:15" x14ac:dyDescent="0.35">
      <c r="A340" s="2">
        <v>44256</v>
      </c>
      <c r="B340">
        <v>2021</v>
      </c>
      <c r="C340">
        <v>3</v>
      </c>
      <c r="D340">
        <v>603581</v>
      </c>
      <c r="E340">
        <v>10.770961531755892</v>
      </c>
      <c r="F340">
        <v>28.88107378652386</v>
      </c>
      <c r="G340">
        <v>23506</v>
      </c>
      <c r="H340">
        <v>22.721102641745848</v>
      </c>
      <c r="I340">
        <v>112.2629582806574</v>
      </c>
      <c r="J340">
        <v>71566</v>
      </c>
      <c r="K340">
        <v>0.60164750203829176</v>
      </c>
      <c r="L340">
        <v>-11.787400313081635</v>
      </c>
      <c r="M340">
        <v>8059</v>
      </c>
      <c r="N340">
        <v>17.324210219828213</v>
      </c>
      <c r="O340">
        <v>36.246830092983942</v>
      </c>
    </row>
    <row r="341" spans="1:15" x14ac:dyDescent="0.35">
      <c r="A341" s="2">
        <v>44287</v>
      </c>
      <c r="B341">
        <v>2021</v>
      </c>
      <c r="C341">
        <v>4</v>
      </c>
      <c r="D341">
        <v>608961</v>
      </c>
      <c r="E341">
        <v>0.89134681177836939</v>
      </c>
      <c r="F341">
        <v>51.849995511535354</v>
      </c>
      <c r="G341">
        <v>23453</v>
      </c>
      <c r="H341">
        <v>-0.22547434697524035</v>
      </c>
      <c r="I341">
        <v>758.14123673618735</v>
      </c>
      <c r="J341">
        <v>72105</v>
      </c>
      <c r="K341">
        <v>0.75315093759606522</v>
      </c>
      <c r="L341">
        <v>2.3157805116853263</v>
      </c>
      <c r="M341">
        <v>8092</v>
      </c>
      <c r="N341">
        <v>0.40948008437771438</v>
      </c>
      <c r="O341">
        <v>145.43524416135881</v>
      </c>
    </row>
    <row r="342" spans="1:15" x14ac:dyDescent="0.35">
      <c r="A342" s="2">
        <v>44317</v>
      </c>
      <c r="B342">
        <v>2021</v>
      </c>
      <c r="C342">
        <v>5</v>
      </c>
      <c r="D342">
        <v>605282</v>
      </c>
      <c r="E342">
        <v>-0.60414377932248531</v>
      </c>
      <c r="F342">
        <v>26.509199517607936</v>
      </c>
      <c r="G342">
        <v>24044</v>
      </c>
      <c r="H342">
        <v>2.5199334839892553</v>
      </c>
      <c r="I342">
        <v>198.64613091541423</v>
      </c>
      <c r="J342">
        <v>72713</v>
      </c>
      <c r="K342">
        <v>0.8432147562582345</v>
      </c>
      <c r="L342">
        <v>1.5161880296536223</v>
      </c>
      <c r="M342">
        <v>7940</v>
      </c>
      <c r="N342">
        <v>-1.8783984181908058</v>
      </c>
      <c r="O342">
        <v>95.325953259532596</v>
      </c>
    </row>
    <row r="343" spans="1:15" x14ac:dyDescent="0.35">
      <c r="A343" s="2">
        <v>44348</v>
      </c>
      <c r="B343">
        <v>2021</v>
      </c>
      <c r="C343">
        <v>6</v>
      </c>
      <c r="D343">
        <v>611950</v>
      </c>
      <c r="E343">
        <v>1.1016352708324384</v>
      </c>
      <c r="F343">
        <v>18.128399847115464</v>
      </c>
      <c r="G343">
        <v>24979</v>
      </c>
      <c r="H343">
        <v>3.8887040425885875</v>
      </c>
      <c r="I343">
        <v>49.351270553064275</v>
      </c>
      <c r="J343">
        <v>73707</v>
      </c>
      <c r="K343">
        <v>1.3670182773369273</v>
      </c>
      <c r="L343">
        <v>4.6914948014317366</v>
      </c>
      <c r="M343">
        <v>8288</v>
      </c>
      <c r="N343">
        <v>4.3828715365239299</v>
      </c>
      <c r="O343">
        <v>44.616995288780316</v>
      </c>
    </row>
    <row r="344" spans="1:15" x14ac:dyDescent="0.35">
      <c r="A344" s="2">
        <v>44378</v>
      </c>
      <c r="B344">
        <v>2021</v>
      </c>
      <c r="C344">
        <v>7</v>
      </c>
      <c r="D344">
        <v>601817</v>
      </c>
      <c r="E344">
        <v>-1.6558542364572268</v>
      </c>
      <c r="F344">
        <v>14.347791390527147</v>
      </c>
      <c r="G344">
        <v>24315</v>
      </c>
      <c r="H344">
        <v>-2.6582329156491453</v>
      </c>
      <c r="I344">
        <v>39.910236492318312</v>
      </c>
      <c r="J344">
        <v>73162</v>
      </c>
      <c r="K344">
        <v>-0.73941416690409323</v>
      </c>
      <c r="L344">
        <v>3.6259596045437807</v>
      </c>
      <c r="M344">
        <v>8099</v>
      </c>
      <c r="N344">
        <v>-2.2804054054054053</v>
      </c>
      <c r="O344">
        <v>24.046561494869046</v>
      </c>
    </row>
    <row r="345" spans="1:15" x14ac:dyDescent="0.35">
      <c r="A345" s="2">
        <v>44409</v>
      </c>
      <c r="B345">
        <v>2021</v>
      </c>
      <c r="C345">
        <v>8</v>
      </c>
      <c r="D345">
        <v>605533</v>
      </c>
      <c r="E345">
        <v>0.61746344819106136</v>
      </c>
      <c r="F345">
        <v>14.093285726398296</v>
      </c>
      <c r="G345">
        <v>23905</v>
      </c>
      <c r="H345">
        <v>-1.6862019329631914</v>
      </c>
      <c r="I345">
        <v>35.117567262039337</v>
      </c>
      <c r="J345">
        <v>74945</v>
      </c>
      <c r="K345">
        <v>2.4370574888603374</v>
      </c>
      <c r="L345">
        <v>7.7043573235226486</v>
      </c>
      <c r="M345">
        <v>7822</v>
      </c>
      <c r="N345">
        <v>-3.4201753302876901</v>
      </c>
      <c r="O345">
        <v>17.73028296207104</v>
      </c>
    </row>
    <row r="346" spans="1:15" x14ac:dyDescent="0.35">
      <c r="A346" s="2">
        <v>44440</v>
      </c>
      <c r="B346">
        <v>2021</v>
      </c>
      <c r="C346">
        <v>9</v>
      </c>
      <c r="D346">
        <v>609671</v>
      </c>
      <c r="E346">
        <v>0.68336490331658228</v>
      </c>
      <c r="F346">
        <v>12.630472453454818</v>
      </c>
      <c r="G346">
        <v>24228</v>
      </c>
      <c r="H346">
        <v>1.3511817611378372</v>
      </c>
      <c r="I346">
        <v>20.855988427196088</v>
      </c>
      <c r="J346">
        <v>75106</v>
      </c>
      <c r="K346">
        <v>0.21482420441657216</v>
      </c>
      <c r="L346">
        <v>8.0148994002847562</v>
      </c>
      <c r="M346">
        <v>7725</v>
      </c>
      <c r="N346">
        <v>-1.2400920480695474</v>
      </c>
      <c r="O346">
        <v>19.748876143233606</v>
      </c>
    </row>
    <row r="347" spans="1:15" x14ac:dyDescent="0.35">
      <c r="A347" s="2">
        <v>44470</v>
      </c>
      <c r="B347">
        <v>2021</v>
      </c>
      <c r="C347">
        <v>10</v>
      </c>
      <c r="D347">
        <v>618573</v>
      </c>
      <c r="E347">
        <v>1.4601317759906574</v>
      </c>
      <c r="F347">
        <v>14.738812199275108</v>
      </c>
      <c r="G347">
        <v>24412</v>
      </c>
      <c r="H347">
        <v>0.75945187386494961</v>
      </c>
      <c r="I347">
        <v>24.773830820342447</v>
      </c>
      <c r="J347">
        <v>75494</v>
      </c>
      <c r="K347">
        <v>0.51660320080952249</v>
      </c>
      <c r="L347">
        <v>9.2390282018261001</v>
      </c>
      <c r="M347">
        <v>8195</v>
      </c>
      <c r="N347">
        <v>6.0841423948220061</v>
      </c>
      <c r="O347">
        <v>19.286754002911209</v>
      </c>
    </row>
    <row r="348" spans="1:15" x14ac:dyDescent="0.35">
      <c r="A348" s="2">
        <v>44501</v>
      </c>
      <c r="B348">
        <v>2021</v>
      </c>
      <c r="C348">
        <v>11</v>
      </c>
      <c r="D348">
        <v>624874</v>
      </c>
      <c r="E348">
        <v>1.018634825639011</v>
      </c>
      <c r="F348">
        <v>17.030533336080204</v>
      </c>
      <c r="G348">
        <v>25012</v>
      </c>
      <c r="H348">
        <v>2.4578076355890546</v>
      </c>
      <c r="I348">
        <v>34.502043450204347</v>
      </c>
      <c r="J348">
        <v>75718</v>
      </c>
      <c r="K348">
        <v>0.29671232150899407</v>
      </c>
      <c r="L348">
        <v>8.2520801761358769</v>
      </c>
      <c r="M348">
        <v>7309</v>
      </c>
      <c r="N348">
        <v>-10.811470408785844</v>
      </c>
      <c r="O348">
        <v>10.775992725068203</v>
      </c>
    </row>
    <row r="349" spans="1:15" x14ac:dyDescent="0.35">
      <c r="A349" s="2">
        <v>44531</v>
      </c>
      <c r="B349">
        <v>2021</v>
      </c>
      <c r="C349">
        <v>12</v>
      </c>
      <c r="D349">
        <v>619938</v>
      </c>
      <c r="E349">
        <v>-0.78991924772034039</v>
      </c>
      <c r="F349">
        <v>15.112859020922926</v>
      </c>
      <c r="G349">
        <v>23938</v>
      </c>
      <c r="H349">
        <v>-4.2939389093235247</v>
      </c>
      <c r="I349">
        <v>23.506346094314313</v>
      </c>
      <c r="J349">
        <v>76176</v>
      </c>
      <c r="K349">
        <v>0.60487598721572144</v>
      </c>
      <c r="L349">
        <v>9.2849764719384833</v>
      </c>
      <c r="M349">
        <v>7236</v>
      </c>
      <c r="N349">
        <v>-0.9987686414010124</v>
      </c>
      <c r="O349">
        <v>14.584323040380047</v>
      </c>
    </row>
    <row r="350" spans="1:15" x14ac:dyDescent="0.35">
      <c r="A350" s="2">
        <v>44562</v>
      </c>
      <c r="B350">
        <v>2022</v>
      </c>
      <c r="C350">
        <v>1</v>
      </c>
      <c r="D350">
        <v>631509</v>
      </c>
      <c r="E350">
        <v>1.8664769702776729</v>
      </c>
      <c r="F350">
        <v>12.92473579743576</v>
      </c>
      <c r="G350">
        <v>23163</v>
      </c>
      <c r="H350">
        <v>-3.2375302865736484</v>
      </c>
      <c r="I350">
        <v>15.244539529329817</v>
      </c>
      <c r="J350">
        <v>76736</v>
      </c>
      <c r="K350">
        <v>0.73513967653854229</v>
      </c>
      <c r="L350">
        <v>8.2343648621963954</v>
      </c>
      <c r="M350">
        <v>7293</v>
      </c>
      <c r="N350">
        <v>0.78772802653399665</v>
      </c>
      <c r="O350">
        <v>2.0999580008399832</v>
      </c>
    </row>
    <row r="351" spans="1:15" x14ac:dyDescent="0.35">
      <c r="A351" s="2">
        <v>44593</v>
      </c>
      <c r="B351">
        <v>2022</v>
      </c>
      <c r="C351">
        <v>2</v>
      </c>
      <c r="D351">
        <v>638101</v>
      </c>
      <c r="E351">
        <v>1.0438489396033943</v>
      </c>
      <c r="F351">
        <v>17.106173528283637</v>
      </c>
      <c r="G351">
        <v>23910</v>
      </c>
      <c r="H351">
        <v>3.22497085869706</v>
      </c>
      <c r="I351">
        <v>24.83032264801086</v>
      </c>
      <c r="J351">
        <v>76833</v>
      </c>
      <c r="K351">
        <v>0.12640742285237699</v>
      </c>
      <c r="L351">
        <v>8.0055666451123173</v>
      </c>
      <c r="M351">
        <v>7467</v>
      </c>
      <c r="N351">
        <v>2.3858494446729739</v>
      </c>
      <c r="O351">
        <v>8.7057795894598922</v>
      </c>
    </row>
    <row r="352" spans="1:15" x14ac:dyDescent="0.35">
      <c r="A352" s="2">
        <v>44621</v>
      </c>
      <c r="B352">
        <v>2022</v>
      </c>
      <c r="C352">
        <v>3</v>
      </c>
      <c r="D352">
        <v>651027</v>
      </c>
      <c r="E352">
        <v>2.0256981261587117</v>
      </c>
      <c r="F352">
        <v>7.8607510839473074</v>
      </c>
      <c r="G352">
        <v>25056</v>
      </c>
      <c r="H352">
        <v>4.7929736511919696</v>
      </c>
      <c r="I352">
        <v>6.5940610907853312</v>
      </c>
      <c r="J352">
        <v>77639</v>
      </c>
      <c r="K352">
        <v>1.0490284122707692</v>
      </c>
      <c r="L352">
        <v>8.4858731800016773</v>
      </c>
      <c r="M352">
        <v>8118</v>
      </c>
      <c r="N352">
        <v>8.7183607874648459</v>
      </c>
      <c r="O352">
        <v>0.73210075691773169</v>
      </c>
    </row>
    <row r="353" spans="1:15" x14ac:dyDescent="0.35">
      <c r="A353" s="2">
        <v>44652</v>
      </c>
      <c r="B353">
        <v>2022</v>
      </c>
      <c r="C353">
        <v>4</v>
      </c>
      <c r="D353">
        <v>660194</v>
      </c>
      <c r="E353">
        <v>1.4080829212920509</v>
      </c>
      <c r="F353">
        <v>8.4131824533919257</v>
      </c>
      <c r="G353">
        <v>25103</v>
      </c>
      <c r="H353">
        <v>0.18757982120051087</v>
      </c>
      <c r="I353">
        <v>7.0353472903253316</v>
      </c>
      <c r="J353">
        <v>77749</v>
      </c>
      <c r="K353">
        <v>0.14168137147567589</v>
      </c>
      <c r="L353">
        <v>7.8274738228971641</v>
      </c>
      <c r="M353">
        <v>8316</v>
      </c>
      <c r="N353">
        <v>2.4390243902439024</v>
      </c>
      <c r="O353">
        <v>2.7681660899653977</v>
      </c>
    </row>
    <row r="354" spans="1:15" x14ac:dyDescent="0.35">
      <c r="A354" s="2">
        <v>44682</v>
      </c>
      <c r="B354">
        <v>2022</v>
      </c>
      <c r="C354">
        <v>5</v>
      </c>
      <c r="D354">
        <v>659847</v>
      </c>
      <c r="E354">
        <v>-5.2560308030669772E-2</v>
      </c>
      <c r="F354">
        <v>9.0148063216814638</v>
      </c>
      <c r="G354">
        <v>24530</v>
      </c>
      <c r="H354">
        <v>-2.2825957056925468</v>
      </c>
      <c r="I354">
        <v>2.0212942937947096</v>
      </c>
      <c r="J354">
        <v>78595</v>
      </c>
      <c r="K354">
        <v>1.088116888963202</v>
      </c>
      <c r="L354">
        <v>8.0893375324907506</v>
      </c>
      <c r="M354">
        <v>7881</v>
      </c>
      <c r="N354">
        <v>-5.2308802308802305</v>
      </c>
      <c r="O354">
        <v>-0.74307304785894202</v>
      </c>
    </row>
    <row r="355" spans="1:15" x14ac:dyDescent="0.35">
      <c r="A355" s="2">
        <v>44713</v>
      </c>
      <c r="B355">
        <v>2022</v>
      </c>
      <c r="C355">
        <v>6</v>
      </c>
      <c r="D355">
        <v>666113</v>
      </c>
      <c r="E355">
        <v>0.94961407720274549</v>
      </c>
      <c r="F355">
        <v>8.8508865103358119</v>
      </c>
      <c r="G355">
        <v>24674</v>
      </c>
      <c r="H355">
        <v>0.58703628210354664</v>
      </c>
      <c r="I355">
        <v>-1.2210256615557067</v>
      </c>
      <c r="J355">
        <v>79558</v>
      </c>
      <c r="K355">
        <v>1.2252687830014632</v>
      </c>
      <c r="L355">
        <v>7.9381876890933016</v>
      </c>
      <c r="M355">
        <v>7760</v>
      </c>
      <c r="N355">
        <v>-1.5353381550564649</v>
      </c>
      <c r="O355">
        <v>-6.3706563706563708</v>
      </c>
    </row>
    <row r="356" spans="1:15" x14ac:dyDescent="0.35">
      <c r="A356" s="2">
        <v>44743</v>
      </c>
      <c r="B356">
        <v>2022</v>
      </c>
      <c r="C356">
        <v>7</v>
      </c>
      <c r="D356">
        <v>659550</v>
      </c>
      <c r="E356">
        <v>-0.98526826529432698</v>
      </c>
      <c r="F356">
        <v>9.5931155151815251</v>
      </c>
      <c r="G356">
        <v>24136</v>
      </c>
      <c r="H356">
        <v>-2.1804328442895353</v>
      </c>
      <c r="I356">
        <v>-0.73617108780588114</v>
      </c>
      <c r="J356">
        <v>79013</v>
      </c>
      <c r="K356">
        <v>-0.68503481736594685</v>
      </c>
      <c r="L356">
        <v>7.9973210136409607</v>
      </c>
      <c r="M356">
        <v>7803</v>
      </c>
      <c r="N356">
        <v>0.55412371134020622</v>
      </c>
      <c r="O356">
        <v>-3.6547721940980367</v>
      </c>
    </row>
    <row r="357" spans="1:15" x14ac:dyDescent="0.35">
      <c r="A357" s="2">
        <v>44774</v>
      </c>
      <c r="B357">
        <v>2022</v>
      </c>
      <c r="C357">
        <v>8</v>
      </c>
      <c r="D357">
        <v>663566</v>
      </c>
      <c r="E357">
        <v>0.60890000758092644</v>
      </c>
      <c r="F357">
        <v>9.5837881667885974</v>
      </c>
      <c r="G357">
        <v>24499</v>
      </c>
      <c r="H357">
        <v>1.5039774610540271</v>
      </c>
      <c r="I357">
        <v>2.4848358084082829</v>
      </c>
      <c r="J357">
        <v>79571</v>
      </c>
      <c r="K357">
        <v>0.70621290167440798</v>
      </c>
      <c r="L357">
        <v>6.1725265194475947</v>
      </c>
      <c r="M357">
        <v>7764</v>
      </c>
      <c r="N357">
        <v>-0.49980776624375239</v>
      </c>
      <c r="O357">
        <v>-0.74149833802096654</v>
      </c>
    </row>
    <row r="358" spans="1:15" x14ac:dyDescent="0.35">
      <c r="A358" s="2">
        <v>44805</v>
      </c>
      <c r="B358">
        <v>2022</v>
      </c>
      <c r="C358">
        <v>9</v>
      </c>
      <c r="D358">
        <v>661854</v>
      </c>
      <c r="E358">
        <v>-0.25799995780374524</v>
      </c>
      <c r="F358">
        <v>8.5592065228623309</v>
      </c>
      <c r="G358">
        <v>24693</v>
      </c>
      <c r="H358">
        <v>0.79186905587983181</v>
      </c>
      <c r="I358">
        <v>1.9192669638434869</v>
      </c>
      <c r="J358">
        <v>80001</v>
      </c>
      <c r="K358">
        <v>0.54039788365107888</v>
      </c>
      <c r="L358">
        <v>6.5174553298005486</v>
      </c>
      <c r="M358">
        <v>7722</v>
      </c>
      <c r="N358">
        <v>-0.54095826893353938</v>
      </c>
      <c r="O358">
        <v>-3.8834951456310683E-2</v>
      </c>
    </row>
    <row r="359" spans="1:15" x14ac:dyDescent="0.35">
      <c r="A359" s="2">
        <v>44835</v>
      </c>
      <c r="B359">
        <v>2022</v>
      </c>
      <c r="C359">
        <v>10</v>
      </c>
      <c r="D359">
        <v>668671</v>
      </c>
      <c r="E359">
        <v>1.0299854650723574</v>
      </c>
      <c r="F359">
        <v>8.0989632589847922</v>
      </c>
      <c r="G359">
        <v>24713</v>
      </c>
      <c r="H359">
        <v>8.0994613858178424E-2</v>
      </c>
      <c r="I359">
        <v>1.2330001638538424</v>
      </c>
      <c r="J359">
        <v>80825</v>
      </c>
      <c r="K359">
        <v>1.0299871251609354</v>
      </c>
      <c r="L359">
        <v>7.0614883301984266</v>
      </c>
      <c r="M359">
        <v>7639</v>
      </c>
      <c r="N359">
        <v>-1.0748510748510749</v>
      </c>
      <c r="O359">
        <v>-6.7846247712019521</v>
      </c>
    </row>
    <row r="360" spans="1:15" x14ac:dyDescent="0.35">
      <c r="A360" s="2">
        <v>44866</v>
      </c>
      <c r="B360">
        <v>2022</v>
      </c>
      <c r="C360">
        <v>11</v>
      </c>
      <c r="D360">
        <v>659458</v>
      </c>
      <c r="E360">
        <v>-1.377807621386302</v>
      </c>
      <c r="F360">
        <v>5.5345557664425149</v>
      </c>
      <c r="G360">
        <v>24512</v>
      </c>
      <c r="H360">
        <v>-0.81333711002306475</v>
      </c>
      <c r="I360">
        <v>-1.999040460578922</v>
      </c>
      <c r="J360">
        <v>81086</v>
      </c>
      <c r="K360">
        <v>0.32291988864831428</v>
      </c>
      <c r="L360">
        <v>7.0894635357510767</v>
      </c>
      <c r="M360">
        <v>7044</v>
      </c>
      <c r="N360">
        <v>-7.7889776148710563</v>
      </c>
      <c r="O360">
        <v>-3.625666985907785</v>
      </c>
    </row>
    <row r="361" spans="1:15" x14ac:dyDescent="0.35">
      <c r="A361" s="2">
        <v>44896</v>
      </c>
      <c r="B361">
        <v>2022</v>
      </c>
      <c r="C361">
        <v>12</v>
      </c>
      <c r="D361">
        <v>651763</v>
      </c>
      <c r="E361">
        <v>-1.1668673365096791</v>
      </c>
      <c r="F361">
        <v>5.1335778739164235</v>
      </c>
      <c r="G361">
        <v>24019</v>
      </c>
      <c r="H361">
        <v>-2.0112597911227152</v>
      </c>
      <c r="I361">
        <v>0.33837413317737486</v>
      </c>
      <c r="J361">
        <v>80756</v>
      </c>
      <c r="K361">
        <v>-0.40697531016451671</v>
      </c>
      <c r="L361">
        <v>6.0123923545473641</v>
      </c>
      <c r="M361">
        <v>6890</v>
      </c>
      <c r="N361">
        <v>-2.1862578080636004</v>
      </c>
      <c r="O361">
        <v>-4.7816473189607516</v>
      </c>
    </row>
    <row r="362" spans="1:15" x14ac:dyDescent="0.35">
      <c r="A362" s="2">
        <v>44927</v>
      </c>
      <c r="B362">
        <v>2023</v>
      </c>
      <c r="C362">
        <v>1</v>
      </c>
      <c r="D362">
        <v>680253</v>
      </c>
      <c r="E362">
        <v>4.3712208272025261</v>
      </c>
      <c r="F362">
        <v>7.7186548410236435</v>
      </c>
      <c r="G362">
        <v>24950</v>
      </c>
      <c r="H362">
        <v>3.8760980890128649</v>
      </c>
      <c r="I362">
        <v>7.7148901264948408</v>
      </c>
      <c r="J362">
        <v>80632</v>
      </c>
      <c r="K362">
        <v>-0.15354896230620635</v>
      </c>
      <c r="L362">
        <v>5.077147623019183</v>
      </c>
      <c r="M362">
        <v>7876</v>
      </c>
      <c r="N362">
        <v>14.310595065312047</v>
      </c>
      <c r="O362">
        <v>7.9939668174962293</v>
      </c>
    </row>
    <row r="363" spans="1:15" x14ac:dyDescent="0.35">
      <c r="A363" s="2">
        <v>44958</v>
      </c>
      <c r="B363">
        <v>2023</v>
      </c>
      <c r="C363">
        <v>2</v>
      </c>
      <c r="D363">
        <v>672152</v>
      </c>
      <c r="E363">
        <v>-1.1908804518318918</v>
      </c>
      <c r="F363">
        <v>5.3363025602530003</v>
      </c>
      <c r="G363">
        <v>24660</v>
      </c>
      <c r="H363">
        <v>-1.1623246492985972</v>
      </c>
      <c r="I363">
        <v>3.1367628607277291</v>
      </c>
      <c r="J363">
        <v>81271</v>
      </c>
      <c r="K363">
        <v>0.79248933425935109</v>
      </c>
      <c r="L363">
        <v>5.7761638879127455</v>
      </c>
      <c r="M363">
        <v>7641</v>
      </c>
      <c r="N363">
        <v>-2.9837480954799389</v>
      </c>
      <c r="O363">
        <v>2.3302531137002811</v>
      </c>
    </row>
    <row r="364" spans="1:15" x14ac:dyDescent="0.35">
      <c r="A364" s="2">
        <v>44986</v>
      </c>
      <c r="B364">
        <v>2023</v>
      </c>
      <c r="C364">
        <v>3</v>
      </c>
      <c r="D364">
        <v>665071</v>
      </c>
      <c r="E364">
        <v>-1.0534819505111939</v>
      </c>
      <c r="F364">
        <v>2.1572069975592409</v>
      </c>
      <c r="G364">
        <v>24410</v>
      </c>
      <c r="H364">
        <v>-1.013787510137875</v>
      </c>
      <c r="I364">
        <v>-2.5782247765006385</v>
      </c>
      <c r="J364">
        <v>80761</v>
      </c>
      <c r="K364">
        <v>-0.62753011529327807</v>
      </c>
      <c r="L364">
        <v>4.0211749249732733</v>
      </c>
      <c r="M364">
        <v>7651</v>
      </c>
      <c r="N364">
        <v>0.13087292239235701</v>
      </c>
      <c r="O364">
        <v>-5.7526484355752645</v>
      </c>
    </row>
    <row r="365" spans="1:15" x14ac:dyDescent="0.35">
      <c r="A365" s="2">
        <v>45017</v>
      </c>
      <c r="B365">
        <v>2023</v>
      </c>
      <c r="C365">
        <v>4</v>
      </c>
      <c r="D365">
        <v>670494</v>
      </c>
      <c r="E365">
        <v>0.81540166388250279</v>
      </c>
      <c r="F365">
        <v>1.5601474718037425</v>
      </c>
      <c r="G365">
        <v>24368</v>
      </c>
      <c r="H365">
        <v>-0.17206063088897994</v>
      </c>
      <c r="I365">
        <v>-2.9279368999721149</v>
      </c>
      <c r="J365">
        <v>80500</v>
      </c>
      <c r="K365">
        <v>-0.32317579029482052</v>
      </c>
      <c r="L365">
        <v>3.5383091743945259</v>
      </c>
      <c r="M365">
        <v>7533</v>
      </c>
      <c r="N365">
        <v>-1.5422820546333813</v>
      </c>
      <c r="O365">
        <v>-9.4155844155844157</v>
      </c>
    </row>
    <row r="366" spans="1:15" x14ac:dyDescent="0.35">
      <c r="A366" s="2">
        <v>45047</v>
      </c>
      <c r="B366">
        <v>2023</v>
      </c>
      <c r="C366">
        <v>5</v>
      </c>
      <c r="D366">
        <v>673902</v>
      </c>
      <c r="E366">
        <v>0.50828195330606984</v>
      </c>
      <c r="F366">
        <v>2.1300392363684311</v>
      </c>
      <c r="G366">
        <v>24290</v>
      </c>
      <c r="H366">
        <v>-0.32009192383453711</v>
      </c>
      <c r="I366">
        <v>-0.9783938035059111</v>
      </c>
      <c r="J366">
        <v>80658</v>
      </c>
      <c r="K366">
        <v>0.19627329192546583</v>
      </c>
      <c r="L366">
        <v>2.6248489089636746</v>
      </c>
      <c r="M366">
        <v>7521</v>
      </c>
      <c r="N366">
        <v>-0.15929908403026682</v>
      </c>
      <c r="O366">
        <v>-4.5679482299200611</v>
      </c>
    </row>
    <row r="367" spans="1:15" x14ac:dyDescent="0.35">
      <c r="A367" s="2">
        <v>45078</v>
      </c>
      <c r="B367">
        <v>2023</v>
      </c>
      <c r="C367">
        <v>6</v>
      </c>
      <c r="D367">
        <v>677117</v>
      </c>
      <c r="E367">
        <v>0.47707233395953713</v>
      </c>
      <c r="F367">
        <v>1.6519719627150349</v>
      </c>
      <c r="G367">
        <v>24402</v>
      </c>
      <c r="H367">
        <v>0.4610951008645533</v>
      </c>
      <c r="I367">
        <v>-1.1023749696036313</v>
      </c>
      <c r="J367">
        <v>80470</v>
      </c>
      <c r="K367">
        <v>-0.23308289320340203</v>
      </c>
      <c r="L367">
        <v>1.1463334925463184</v>
      </c>
      <c r="M367">
        <v>7610</v>
      </c>
      <c r="N367">
        <v>1.1833532774896955</v>
      </c>
      <c r="O367">
        <v>-1.9329896907216495</v>
      </c>
    </row>
    <row r="368" spans="1:15" x14ac:dyDescent="0.35">
      <c r="A368" s="2">
        <v>45108</v>
      </c>
      <c r="B368">
        <v>2023</v>
      </c>
      <c r="C368">
        <v>7</v>
      </c>
      <c r="D368">
        <v>678424</v>
      </c>
      <c r="E368">
        <v>0.19302424839429522</v>
      </c>
      <c r="F368">
        <v>2.861648093397013</v>
      </c>
      <c r="G368">
        <v>24718</v>
      </c>
      <c r="H368">
        <v>1.2949758216539629</v>
      </c>
      <c r="I368">
        <v>2.4113357640039776</v>
      </c>
      <c r="J368">
        <v>80666</v>
      </c>
      <c r="K368">
        <v>0.24356903193736795</v>
      </c>
      <c r="L368">
        <v>2.0920608001214989</v>
      </c>
      <c r="M368">
        <v>7436</v>
      </c>
      <c r="N368">
        <v>-2.2864651773981604</v>
      </c>
      <c r="O368">
        <v>-4.7033192361912084</v>
      </c>
    </row>
    <row r="369" spans="1:15" x14ac:dyDescent="0.35">
      <c r="A369" s="2">
        <v>45139</v>
      </c>
      <c r="B369">
        <v>2023</v>
      </c>
      <c r="C369">
        <v>8</v>
      </c>
      <c r="D369">
        <v>684755</v>
      </c>
      <c r="E369">
        <v>0.93319222197327922</v>
      </c>
      <c r="F369">
        <v>3.1932015805511433</v>
      </c>
      <c r="G369">
        <v>25104</v>
      </c>
      <c r="H369">
        <v>1.5616150173962295</v>
      </c>
      <c r="I369">
        <v>2.4694885505530837</v>
      </c>
      <c r="J369">
        <v>81199</v>
      </c>
      <c r="K369">
        <v>0.66074926239059828</v>
      </c>
      <c r="L369">
        <v>2.0459715222882711</v>
      </c>
      <c r="M369">
        <v>7571</v>
      </c>
      <c r="N369">
        <v>1.8154922001075848</v>
      </c>
      <c r="O369">
        <v>-2.4858320453374549</v>
      </c>
    </row>
    <row r="370" spans="1:15" x14ac:dyDescent="0.35">
      <c r="A370" s="2">
        <v>45170</v>
      </c>
      <c r="B370">
        <v>2023</v>
      </c>
      <c r="C370">
        <v>9</v>
      </c>
      <c r="D370">
        <v>689403</v>
      </c>
      <c r="E370">
        <v>0.67878292235909199</v>
      </c>
      <c r="F370">
        <v>4.1623983537154716</v>
      </c>
      <c r="G370">
        <v>24811</v>
      </c>
      <c r="H370">
        <v>-1.1671446781389421</v>
      </c>
      <c r="I370">
        <v>0.47786822176325272</v>
      </c>
      <c r="J370">
        <v>81235</v>
      </c>
      <c r="K370">
        <v>4.4335521373415926E-2</v>
      </c>
      <c r="L370">
        <v>1.5424807189910126</v>
      </c>
      <c r="M370">
        <v>7661</v>
      </c>
      <c r="N370">
        <v>1.1887465328226126</v>
      </c>
      <c r="O370">
        <v>-0.78995078995078993</v>
      </c>
    </row>
    <row r="371" spans="1:15" x14ac:dyDescent="0.35">
      <c r="A371" s="2">
        <v>45200</v>
      </c>
      <c r="B371">
        <v>2023</v>
      </c>
      <c r="C371">
        <v>10</v>
      </c>
      <c r="D371">
        <v>686148</v>
      </c>
      <c r="E371">
        <v>-0.472147640784853</v>
      </c>
      <c r="F371">
        <v>2.6136919351968309</v>
      </c>
      <c r="G371">
        <v>24683</v>
      </c>
      <c r="H371">
        <v>-0.51590020555398819</v>
      </c>
      <c r="I371">
        <v>-0.1213935985109052</v>
      </c>
      <c r="J371">
        <v>81323</v>
      </c>
      <c r="K371">
        <v>0.1083276912660799</v>
      </c>
      <c r="L371">
        <v>0.61614599443241569</v>
      </c>
      <c r="M371">
        <v>7629</v>
      </c>
      <c r="N371">
        <v>-0.41770003915937864</v>
      </c>
      <c r="O371">
        <v>-0.13090718680455557</v>
      </c>
    </row>
    <row r="372" spans="1:15" x14ac:dyDescent="0.35">
      <c r="A372" s="2">
        <v>45231</v>
      </c>
      <c r="B372">
        <v>2023</v>
      </c>
      <c r="C372">
        <v>11</v>
      </c>
      <c r="D372">
        <v>685328</v>
      </c>
      <c r="E372">
        <v>-0.11950774468482019</v>
      </c>
      <c r="F372">
        <v>3.9229185179344248</v>
      </c>
      <c r="G372">
        <v>24838</v>
      </c>
      <c r="H372">
        <v>0.6279625653283637</v>
      </c>
      <c r="I372">
        <v>1.3299608355091384</v>
      </c>
      <c r="J372">
        <v>81530</v>
      </c>
      <c r="K372">
        <v>0.25454053588775621</v>
      </c>
      <c r="L372">
        <v>0.54756678094862243</v>
      </c>
      <c r="M372">
        <v>7365</v>
      </c>
      <c r="N372">
        <v>-3.4604797483287455</v>
      </c>
      <c r="O372">
        <v>4.5570698466780239</v>
      </c>
    </row>
    <row r="373" spans="1:15" x14ac:dyDescent="0.35">
      <c r="A373" s="2">
        <v>45261</v>
      </c>
      <c r="B373">
        <v>2023</v>
      </c>
      <c r="C373">
        <v>12</v>
      </c>
      <c r="D373">
        <v>686277</v>
      </c>
      <c r="E373">
        <v>0.13847384026334836</v>
      </c>
      <c r="F373">
        <v>5.2954831740985604</v>
      </c>
      <c r="G373">
        <v>25141</v>
      </c>
      <c r="H373">
        <v>1.2199049842982526</v>
      </c>
      <c r="I373">
        <v>4.6713018860069111</v>
      </c>
      <c r="J373">
        <v>81272</v>
      </c>
      <c r="K373">
        <v>-0.31644793327609466</v>
      </c>
      <c r="L373">
        <v>0.63896181088711679</v>
      </c>
      <c r="M373">
        <v>7136</v>
      </c>
      <c r="N373">
        <v>-3.1093007467752884</v>
      </c>
      <c r="O373">
        <v>3.5703918722786647</v>
      </c>
    </row>
    <row r="374" spans="1:15" x14ac:dyDescent="0.35">
      <c r="A374" s="2">
        <v>45292</v>
      </c>
      <c r="B374">
        <v>2024</v>
      </c>
      <c r="C374">
        <v>1</v>
      </c>
      <c r="D374">
        <v>680456</v>
      </c>
      <c r="E374">
        <v>-0.84819977938937197</v>
      </c>
      <c r="F374">
        <v>2.9841838257236648E-2</v>
      </c>
      <c r="G374">
        <v>24838</v>
      </c>
      <c r="H374">
        <v>-1.2052026570144385</v>
      </c>
      <c r="I374">
        <v>-0.44889779559118237</v>
      </c>
      <c r="J374">
        <v>81086</v>
      </c>
      <c r="K374">
        <v>-0.22886110837680873</v>
      </c>
      <c r="L374">
        <v>0.56305189006845913</v>
      </c>
      <c r="M374">
        <v>7714</v>
      </c>
      <c r="N374">
        <v>8.0997757847533638</v>
      </c>
      <c r="O374">
        <v>-2.0568816658202134</v>
      </c>
    </row>
    <row r="375" spans="1:15" x14ac:dyDescent="0.35">
      <c r="A375" s="2">
        <v>45323</v>
      </c>
      <c r="B375">
        <v>2024</v>
      </c>
      <c r="C375">
        <v>2</v>
      </c>
      <c r="D375">
        <v>685280</v>
      </c>
      <c r="E375">
        <v>0.7089363603230775</v>
      </c>
      <c r="F375">
        <v>1.953129649246004</v>
      </c>
      <c r="G375">
        <v>25122</v>
      </c>
      <c r="H375">
        <v>1.1434092922135437</v>
      </c>
      <c r="I375">
        <v>1.8734793187347931</v>
      </c>
      <c r="J375">
        <v>81149</v>
      </c>
      <c r="K375">
        <v>7.7695286485953183E-2</v>
      </c>
      <c r="L375">
        <v>-0.15011504718780377</v>
      </c>
      <c r="M375">
        <v>7769</v>
      </c>
      <c r="N375">
        <v>0.71298936997666584</v>
      </c>
      <c r="O375">
        <v>1.67517340662217</v>
      </c>
    </row>
    <row r="376" spans="1:15" x14ac:dyDescent="0.35">
      <c r="A376" s="2">
        <v>45352</v>
      </c>
      <c r="B376">
        <v>2024</v>
      </c>
      <c r="C376">
        <v>3</v>
      </c>
      <c r="D376">
        <v>687641</v>
      </c>
      <c r="E376">
        <v>0.34453070277842635</v>
      </c>
      <c r="F376">
        <v>3.3936226357787365</v>
      </c>
      <c r="G376">
        <v>24241</v>
      </c>
      <c r="H376">
        <v>-3.5068863943953508</v>
      </c>
      <c r="I376">
        <v>-0.69233920524375259</v>
      </c>
      <c r="J376">
        <v>81569</v>
      </c>
      <c r="K376">
        <v>0.51756645183551242</v>
      </c>
      <c r="L376">
        <v>1.000482906353314</v>
      </c>
      <c r="M376">
        <v>7455</v>
      </c>
      <c r="N376">
        <v>-4.0417042090359123</v>
      </c>
      <c r="O376">
        <v>-2.5617566331198538</v>
      </c>
    </row>
    <row r="377" spans="1:15" x14ac:dyDescent="0.35">
      <c r="A377" s="2">
        <v>45383</v>
      </c>
      <c r="B377">
        <v>2024</v>
      </c>
      <c r="C377">
        <v>4</v>
      </c>
      <c r="D377">
        <v>687602</v>
      </c>
      <c r="E377">
        <v>-5.6715640864928064E-3</v>
      </c>
      <c r="F377">
        <v>2.5515515425939679</v>
      </c>
      <c r="G377">
        <v>24923</v>
      </c>
      <c r="H377">
        <v>2.8134152881481787</v>
      </c>
      <c r="I377">
        <v>2.2775771503611293</v>
      </c>
      <c r="J377">
        <v>82119</v>
      </c>
      <c r="K377">
        <v>0.67427576652895094</v>
      </c>
      <c r="L377">
        <v>2.0111801242236025</v>
      </c>
      <c r="M377">
        <v>7667</v>
      </c>
      <c r="N377">
        <v>2.8437290409121396</v>
      </c>
      <c r="O377">
        <v>1.7788397716713129</v>
      </c>
    </row>
    <row r="378" spans="1:15" x14ac:dyDescent="0.35">
      <c r="A378" s="2">
        <v>45413</v>
      </c>
      <c r="B378">
        <v>2024</v>
      </c>
      <c r="C378">
        <v>5</v>
      </c>
      <c r="D378">
        <v>692774</v>
      </c>
      <c r="E378">
        <v>0.75217931303283003</v>
      </c>
      <c r="F378">
        <v>2.8004071808660607</v>
      </c>
      <c r="G378">
        <v>25212</v>
      </c>
      <c r="H378">
        <v>1.1595714801588894</v>
      </c>
      <c r="I378">
        <v>3.795800741045698</v>
      </c>
      <c r="J378">
        <v>82078</v>
      </c>
      <c r="K378">
        <v>-4.9927544173699143E-2</v>
      </c>
      <c r="L378">
        <v>1.7605197252597387</v>
      </c>
      <c r="M378">
        <v>7752</v>
      </c>
      <c r="N378">
        <v>1.1086474501108647</v>
      </c>
      <c r="O378">
        <v>3.0714000797766254</v>
      </c>
    </row>
    <row r="379" spans="1:15" x14ac:dyDescent="0.35">
      <c r="A379" s="2">
        <v>45444</v>
      </c>
      <c r="B379">
        <v>2024</v>
      </c>
      <c r="C379">
        <v>6</v>
      </c>
      <c r="D379">
        <v>692449</v>
      </c>
      <c r="E379">
        <v>-4.6912846036369728E-2</v>
      </c>
      <c r="F379">
        <v>2.2643058732833468</v>
      </c>
      <c r="G379">
        <v>25247</v>
      </c>
      <c r="H379">
        <v>0.13882278280184041</v>
      </c>
      <c r="I379">
        <v>3.4628309154987296</v>
      </c>
      <c r="J379">
        <v>82336</v>
      </c>
      <c r="K379">
        <v>0.31433514461853357</v>
      </c>
      <c r="L379">
        <v>2.3188765999751459</v>
      </c>
      <c r="M379">
        <v>7636</v>
      </c>
      <c r="N379">
        <v>-1.4963880288957689</v>
      </c>
      <c r="O379">
        <v>0.34165571616294349</v>
      </c>
    </row>
    <row r="380" spans="1:15" x14ac:dyDescent="0.35">
      <c r="A380" s="2">
        <v>45474</v>
      </c>
      <c r="B380">
        <v>2024</v>
      </c>
      <c r="C380">
        <v>7</v>
      </c>
      <c r="D380">
        <v>698835</v>
      </c>
      <c r="E380">
        <v>0.92223398401903967</v>
      </c>
      <c r="F380">
        <v>3.0085904979776661</v>
      </c>
      <c r="G380">
        <v>25279</v>
      </c>
      <c r="H380">
        <v>0.12674773240384996</v>
      </c>
      <c r="I380">
        <v>2.2696011004126548</v>
      </c>
      <c r="J380">
        <v>82951</v>
      </c>
      <c r="K380">
        <v>0.74693937038476488</v>
      </c>
      <c r="L380">
        <v>2.8326680385788312</v>
      </c>
      <c r="M380">
        <v>7666</v>
      </c>
      <c r="N380">
        <v>0.39287585123101099</v>
      </c>
      <c r="O380">
        <v>3.0930607853684777</v>
      </c>
    </row>
    <row r="381" spans="1:15" x14ac:dyDescent="0.35">
      <c r="A381" s="2">
        <v>45505</v>
      </c>
      <c r="B381">
        <v>2024</v>
      </c>
      <c r="C381">
        <v>8</v>
      </c>
      <c r="D381">
        <v>697157</v>
      </c>
      <c r="E381">
        <v>-0.24011390385427175</v>
      </c>
      <c r="F381">
        <v>1.8111587356061658</v>
      </c>
      <c r="G381">
        <v>25106</v>
      </c>
      <c r="H381">
        <v>-0.68436251433996598</v>
      </c>
      <c r="I381">
        <v>7.9668578712555772E-3</v>
      </c>
      <c r="J381">
        <v>82542</v>
      </c>
      <c r="K381">
        <v>-0.49306216923243845</v>
      </c>
      <c r="L381">
        <v>1.6539612556804886</v>
      </c>
      <c r="M381">
        <v>7475</v>
      </c>
      <c r="N381">
        <v>-2.4915210018262459</v>
      </c>
      <c r="O381">
        <v>-1.2679963016774534</v>
      </c>
    </row>
    <row r="382" spans="1:15" x14ac:dyDescent="0.35">
      <c r="A382" s="2">
        <v>45536</v>
      </c>
      <c r="B382">
        <v>2024</v>
      </c>
      <c r="C382">
        <v>9</v>
      </c>
      <c r="D382">
        <v>703079</v>
      </c>
      <c r="E382">
        <v>0.84944998042047914</v>
      </c>
      <c r="F382">
        <v>1.9837453564896004</v>
      </c>
      <c r="G382">
        <v>25392</v>
      </c>
      <c r="H382">
        <v>1.1391699195411455</v>
      </c>
      <c r="I382">
        <v>2.3417032767723995</v>
      </c>
      <c r="J382">
        <v>83321</v>
      </c>
      <c r="K382">
        <v>0.94376196360640641</v>
      </c>
      <c r="L382">
        <v>2.5678586816027575</v>
      </c>
      <c r="M382">
        <v>7284</v>
      </c>
      <c r="N382">
        <v>-2.5551839464882944</v>
      </c>
      <c r="O382">
        <v>-4.9210285863464298</v>
      </c>
    </row>
    <row r="383" spans="1:15" x14ac:dyDescent="0.35">
      <c r="A383" s="2">
        <v>45566</v>
      </c>
      <c r="B383">
        <v>2024</v>
      </c>
      <c r="C383">
        <v>10</v>
      </c>
      <c r="D383">
        <v>707613</v>
      </c>
      <c r="E383">
        <v>0.64487774489068794</v>
      </c>
      <c r="F383">
        <v>3.1283338288532505</v>
      </c>
      <c r="G383">
        <v>25594</v>
      </c>
      <c r="H383">
        <v>0.79552614996849402</v>
      </c>
      <c r="I383">
        <v>3.6907993355750923</v>
      </c>
      <c r="J383">
        <v>83526</v>
      </c>
      <c r="K383">
        <v>0.24603641338918159</v>
      </c>
      <c r="L383">
        <v>2.7089507273465072</v>
      </c>
      <c r="M383">
        <v>7471</v>
      </c>
      <c r="N383">
        <v>2.5672707303679299</v>
      </c>
      <c r="O383">
        <v>-2.0710446978634161</v>
      </c>
    </row>
    <row r="384" spans="1:15" x14ac:dyDescent="0.35">
      <c r="A384" s="2">
        <v>45597</v>
      </c>
      <c r="B384">
        <v>2024</v>
      </c>
      <c r="C384">
        <v>11</v>
      </c>
      <c r="D384">
        <v>712145</v>
      </c>
      <c r="E384">
        <v>0.64046307798189128</v>
      </c>
      <c r="F384">
        <v>3.9130168328158197</v>
      </c>
      <c r="G384">
        <v>25553</v>
      </c>
      <c r="H384">
        <v>-0.16019379542080175</v>
      </c>
      <c r="I384">
        <v>2.8786536758193093</v>
      </c>
      <c r="J384">
        <v>83322</v>
      </c>
      <c r="K384">
        <v>-0.24423532792184469</v>
      </c>
      <c r="L384">
        <v>2.1979639396541151</v>
      </c>
      <c r="M384">
        <v>7504</v>
      </c>
      <c r="N384">
        <v>0.44170793735778341</v>
      </c>
      <c r="O384">
        <v>1.8873048200950442</v>
      </c>
    </row>
    <row r="385" spans="1:15" x14ac:dyDescent="0.35">
      <c r="A385" s="2">
        <v>45627</v>
      </c>
      <c r="B385">
        <v>2024</v>
      </c>
      <c r="C385">
        <v>12</v>
      </c>
      <c r="D385">
        <v>717662</v>
      </c>
      <c r="E385">
        <v>0.77470178123837141</v>
      </c>
      <c r="F385">
        <v>4.5732262628647034</v>
      </c>
      <c r="G385">
        <v>25836</v>
      </c>
      <c r="H385">
        <v>1.1075020545532814</v>
      </c>
      <c r="I385">
        <v>2.7644087347360884</v>
      </c>
      <c r="J385">
        <v>84099</v>
      </c>
      <c r="K385">
        <v>0.93252682364801609</v>
      </c>
      <c r="L385">
        <v>3.4784427601141843</v>
      </c>
      <c r="M385">
        <v>7524</v>
      </c>
      <c r="N385">
        <v>0.26652452025586354</v>
      </c>
      <c r="O385">
        <v>5.4372197309417043</v>
      </c>
    </row>
    <row r="386" spans="1:15" x14ac:dyDescent="0.35">
      <c r="A386" s="2">
        <v>45658</v>
      </c>
      <c r="B386">
        <v>2025</v>
      </c>
      <c r="C386">
        <v>1</v>
      </c>
      <c r="D386">
        <v>711461</v>
      </c>
      <c r="E386">
        <v>-0.86405578113373704</v>
      </c>
      <c r="F386">
        <v>4.5565032860317203</v>
      </c>
      <c r="G386">
        <v>25714</v>
      </c>
      <c r="H386">
        <v>-0.47220932032822416</v>
      </c>
      <c r="I386">
        <v>3.52685401401079</v>
      </c>
      <c r="J386">
        <v>84180</v>
      </c>
      <c r="K386">
        <v>9.6315057253950703E-2</v>
      </c>
      <c r="L386">
        <v>3.8157018474212565</v>
      </c>
      <c r="M386">
        <v>7476</v>
      </c>
      <c r="N386">
        <v>-0.63795853269537484</v>
      </c>
      <c r="O386">
        <v>-3.0852994555353903</v>
      </c>
    </row>
    <row r="387" spans="1:15" x14ac:dyDescent="0.35">
      <c r="A387" s="2">
        <v>45689</v>
      </c>
      <c r="B387">
        <v>2025</v>
      </c>
      <c r="C387">
        <v>2</v>
      </c>
      <c r="D387">
        <v>711757</v>
      </c>
      <c r="E387">
        <v>4.16045292714569E-2</v>
      </c>
      <c r="F387">
        <v>3.8636761615689936</v>
      </c>
      <c r="G387">
        <v>25676</v>
      </c>
      <c r="H387">
        <v>-0.1477794197713308</v>
      </c>
      <c r="I387">
        <v>2.2052384364302204</v>
      </c>
      <c r="J387">
        <v>84362</v>
      </c>
      <c r="K387">
        <v>0.21620337372297457</v>
      </c>
      <c r="L387">
        <v>3.9593833565416703</v>
      </c>
      <c r="M387">
        <v>7534</v>
      </c>
      <c r="N387">
        <v>0.77581594435527024</v>
      </c>
      <c r="O387">
        <v>-3.0248423220491696</v>
      </c>
    </row>
    <row r="388" spans="1:15" x14ac:dyDescent="0.35">
      <c r="A388" s="2">
        <v>45717</v>
      </c>
      <c r="B388">
        <v>2025</v>
      </c>
      <c r="C388">
        <v>3</v>
      </c>
      <c r="D388">
        <v>722572</v>
      </c>
      <c r="E388">
        <v>1.5194792604779439</v>
      </c>
      <c r="F388">
        <v>5.0798309001353905</v>
      </c>
      <c r="G388">
        <v>25966</v>
      </c>
      <c r="H388">
        <v>1.1294594173547281</v>
      </c>
      <c r="I388">
        <v>7.1160430675302173</v>
      </c>
      <c r="J388">
        <v>84357</v>
      </c>
      <c r="K388">
        <v>-5.9268390981721628E-3</v>
      </c>
      <c r="L388">
        <v>3.4179651583322097</v>
      </c>
      <c r="M388">
        <v>7642</v>
      </c>
      <c r="N388">
        <v>1.4335014600477833</v>
      </c>
      <c r="O388">
        <v>2.5083836351441984</v>
      </c>
    </row>
    <row r="389" spans="1:15" x14ac:dyDescent="0.35">
      <c r="A389" s="2">
        <v>45748</v>
      </c>
      <c r="B389">
        <v>2025</v>
      </c>
      <c r="C389">
        <v>4</v>
      </c>
      <c r="D389">
        <v>721789</v>
      </c>
      <c r="E389">
        <v>-0.10836290362759697</v>
      </c>
      <c r="F389">
        <v>4.9719168937844858</v>
      </c>
      <c r="G389">
        <v>26020</v>
      </c>
      <c r="H389">
        <v>0.20796426095663559</v>
      </c>
      <c r="I389">
        <v>4.4015567949283794</v>
      </c>
      <c r="J389">
        <v>84358</v>
      </c>
      <c r="K389">
        <v>1.1854380786419621E-3</v>
      </c>
      <c r="L389">
        <v>2.7265310098759117</v>
      </c>
      <c r="M389">
        <v>7646</v>
      </c>
      <c r="N389">
        <v>5.2342318764721278E-2</v>
      </c>
      <c r="O389">
        <v>-0.27390113473327249</v>
      </c>
    </row>
    <row r="390" spans="1:15" x14ac:dyDescent="0.35">
      <c r="A390" s="2">
        <v>45778</v>
      </c>
      <c r="B390">
        <v>2025</v>
      </c>
      <c r="C390">
        <v>5</v>
      </c>
      <c r="D390">
        <v>716101</v>
      </c>
      <c r="E390">
        <v>-0.7880419346928258</v>
      </c>
      <c r="F390">
        <v>3.3671875676627585</v>
      </c>
      <c r="G390">
        <v>26156</v>
      </c>
      <c r="H390">
        <v>0.52267486548808606</v>
      </c>
      <c r="I390">
        <v>3.7442487704267808</v>
      </c>
      <c r="J390">
        <v>83855</v>
      </c>
      <c r="K390">
        <v>-0.59626828516560371</v>
      </c>
      <c r="L390">
        <v>2.1650137673919931</v>
      </c>
      <c r="M390">
        <v>7612</v>
      </c>
      <c r="N390">
        <v>-0.44467695527072981</v>
      </c>
      <c r="O390">
        <v>-1.805985552115583</v>
      </c>
    </row>
    <row r="391" spans="1:15" x14ac:dyDescent="0.35">
      <c r="A391" s="2">
        <v>45809</v>
      </c>
      <c r="B391">
        <v>2025</v>
      </c>
      <c r="C391">
        <v>6</v>
      </c>
      <c r="D391">
        <v>723033</v>
      </c>
      <c r="E391">
        <v>0.96801987429147562</v>
      </c>
      <c r="F391">
        <v>4.4167873735105401</v>
      </c>
      <c r="G391">
        <v>26529</v>
      </c>
      <c r="H391">
        <v>1.4260590304327878</v>
      </c>
      <c r="I391">
        <v>5.0778310294292393</v>
      </c>
      <c r="J391">
        <v>84528</v>
      </c>
      <c r="K391">
        <v>0.80257587502236005</v>
      </c>
      <c r="L391">
        <v>2.6622619510299264</v>
      </c>
      <c r="M391">
        <v>7644</v>
      </c>
      <c r="N391">
        <v>0.42038885969521805</v>
      </c>
      <c r="O391">
        <v>0.10476689366160294</v>
      </c>
    </row>
    <row r="392" spans="1:15" x14ac:dyDescent="0.35">
      <c r="A392" s="2">
        <v>45839</v>
      </c>
      <c r="B392">
        <v>2025</v>
      </c>
      <c r="C392">
        <v>7</v>
      </c>
      <c r="D392">
        <v>727414</v>
      </c>
      <c r="E392">
        <v>0.60591978512737321</v>
      </c>
      <c r="F392">
        <v>4.0895204161211156</v>
      </c>
      <c r="G392">
        <v>26908</v>
      </c>
      <c r="H392">
        <v>1.4286252779976629</v>
      </c>
      <c r="I392">
        <v>6.4440840223110092</v>
      </c>
      <c r="J392">
        <v>84937</v>
      </c>
      <c r="K392">
        <v>0.48386333522619723</v>
      </c>
      <c r="L392">
        <v>2.3941845185712047</v>
      </c>
      <c r="M392">
        <v>7733</v>
      </c>
      <c r="N392">
        <v>1.1643118785975928</v>
      </c>
      <c r="O392">
        <v>0.87398904252543697</v>
      </c>
    </row>
    <row r="393" spans="1:15" x14ac:dyDescent="0.35">
      <c r="A393" s="2">
        <v>45870</v>
      </c>
      <c r="B393">
        <v>2025</v>
      </c>
      <c r="C393">
        <v>8</v>
      </c>
      <c r="D393">
        <v>732010</v>
      </c>
      <c r="E393">
        <v>0.63182726755327778</v>
      </c>
      <c r="F393">
        <v>4.999304317391922</v>
      </c>
      <c r="G393">
        <v>27183</v>
      </c>
      <c r="H393">
        <v>1.0220008919280512</v>
      </c>
      <c r="I393">
        <v>8.2729228072970606</v>
      </c>
      <c r="J393">
        <v>85175</v>
      </c>
      <c r="K393">
        <v>0.28020768334177099</v>
      </c>
      <c r="L393">
        <v>3.1898912069007292</v>
      </c>
      <c r="M393">
        <v>7754</v>
      </c>
      <c r="N393">
        <v>0.27156342945816631</v>
      </c>
      <c r="O393">
        <v>3.7324414715719065</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18FEA-356D-41DD-835E-F3A0E24EC20E}">
  <dimension ref="B1:R441"/>
  <sheetViews>
    <sheetView workbookViewId="0">
      <selection activeCell="E442" sqref="E442"/>
    </sheetView>
  </sheetViews>
  <sheetFormatPr defaultRowHeight="14.5" x14ac:dyDescent="0.35"/>
  <cols>
    <col min="2" max="2" width="15.453125" customWidth="1"/>
    <col min="3" max="3" width="10.81640625" customWidth="1"/>
    <col min="4" max="4" width="30.1796875" bestFit="1" customWidth="1"/>
    <col min="5" max="5" width="39.7265625" bestFit="1" customWidth="1"/>
    <col min="6" max="6" width="3.453125" customWidth="1"/>
    <col min="7" max="7" width="11.453125" customWidth="1"/>
    <col min="8" max="8" width="12.1796875" customWidth="1"/>
    <col min="9" max="9" width="13.453125" customWidth="1"/>
    <col min="10" max="10" width="13.7265625" customWidth="1"/>
    <col min="13" max="13" width="15.26953125" style="1" customWidth="1"/>
    <col min="14" max="14" width="16.54296875" customWidth="1"/>
    <col min="15" max="16" width="24" bestFit="1" customWidth="1"/>
    <col min="18" max="18" width="9.453125" style="1" bestFit="1" customWidth="1"/>
    <col min="19" max="19" width="18.26953125" customWidth="1"/>
    <col min="20" max="20" width="23" bestFit="1" customWidth="1"/>
    <col min="21" max="21" width="23.1796875" bestFit="1" customWidth="1"/>
  </cols>
  <sheetData>
    <row r="1" spans="2:10" ht="15" thickBot="1" x14ac:dyDescent="0.4"/>
    <row r="2" spans="2:10" ht="18.5" x14ac:dyDescent="0.45">
      <c r="B2" s="33"/>
      <c r="C2" s="235" t="s">
        <v>470</v>
      </c>
      <c r="D2" s="236"/>
      <c r="E2" s="34" t="s">
        <v>471</v>
      </c>
      <c r="F2" s="42"/>
      <c r="G2" s="43"/>
      <c r="H2" s="43"/>
      <c r="I2" s="44"/>
      <c r="J2" s="29"/>
    </row>
    <row r="3" spans="2:10" x14ac:dyDescent="0.35">
      <c r="B3" s="237" t="s">
        <v>472</v>
      </c>
      <c r="C3" s="38" t="s">
        <v>24</v>
      </c>
      <c r="D3" s="23" t="s">
        <v>6</v>
      </c>
      <c r="E3" s="25" t="s">
        <v>454</v>
      </c>
      <c r="F3" s="45"/>
      <c r="G3" s="36" t="s">
        <v>467</v>
      </c>
      <c r="H3" s="38" t="s">
        <v>468</v>
      </c>
      <c r="I3" s="41" t="s">
        <v>469</v>
      </c>
      <c r="J3" s="29"/>
    </row>
    <row r="4" spans="2:10" x14ac:dyDescent="0.35">
      <c r="B4" s="238"/>
      <c r="C4" s="66" t="s">
        <v>451</v>
      </c>
      <c r="D4" s="24">
        <v>25714</v>
      </c>
      <c r="E4" s="26">
        <v>24847.956830249852</v>
      </c>
      <c r="F4" s="45"/>
      <c r="G4" s="37">
        <f t="shared" ref="G4:G11" si="0">ABS((D4-E4) / D4)</f>
        <v>3.367983082173711E-2</v>
      </c>
      <c r="H4" s="40">
        <f t="shared" ref="H4:H11" si="1">(D4-E4)^2</f>
        <v>750030.77187088376</v>
      </c>
      <c r="I4" s="50">
        <f t="shared" ref="I4:I11" si="2">ABS(D4-E4)</f>
        <v>866.04316975014808</v>
      </c>
      <c r="J4" s="29"/>
    </row>
    <row r="5" spans="2:10" x14ac:dyDescent="0.35">
      <c r="B5" s="238"/>
      <c r="C5" s="66" t="s">
        <v>452</v>
      </c>
      <c r="D5" s="24">
        <v>25676</v>
      </c>
      <c r="E5" s="26">
        <v>24890.552967349035</v>
      </c>
      <c r="F5" s="45"/>
      <c r="G5" s="37">
        <f t="shared" si="0"/>
        <v>3.0590708546929638E-2</v>
      </c>
      <c r="H5" s="40">
        <f t="shared" si="1"/>
        <v>616927.04110020667</v>
      </c>
      <c r="I5" s="50">
        <f t="shared" si="2"/>
        <v>785.44703265096541</v>
      </c>
      <c r="J5" s="29"/>
    </row>
    <row r="6" spans="2:10" x14ac:dyDescent="0.35">
      <c r="B6" s="238"/>
      <c r="C6" s="66" t="s">
        <v>453</v>
      </c>
      <c r="D6" s="24">
        <v>25966</v>
      </c>
      <c r="E6" s="26">
        <v>24919.161479768787</v>
      </c>
      <c r="F6" s="45"/>
      <c r="G6" s="37">
        <f t="shared" si="0"/>
        <v>4.0315740592744856E-2</v>
      </c>
      <c r="H6" s="40">
        <f t="shared" si="1"/>
        <v>1095870.8874398756</v>
      </c>
      <c r="I6" s="50">
        <f t="shared" si="2"/>
        <v>1046.8385202312129</v>
      </c>
      <c r="J6" s="29"/>
    </row>
    <row r="7" spans="2:10" x14ac:dyDescent="0.35">
      <c r="B7" s="238"/>
      <c r="C7" s="66" t="s">
        <v>442</v>
      </c>
      <c r="D7" s="24">
        <v>26020</v>
      </c>
      <c r="E7" s="26">
        <v>24848.799870065384</v>
      </c>
      <c r="F7" s="45"/>
      <c r="G7" s="37">
        <f t="shared" si="0"/>
        <v>4.5011534586265015E-2</v>
      </c>
      <c r="H7" s="40">
        <f t="shared" si="1"/>
        <v>1371709.7443588607</v>
      </c>
      <c r="I7" s="50">
        <f t="shared" si="2"/>
        <v>1171.2001299346157</v>
      </c>
      <c r="J7" s="29"/>
    </row>
    <row r="8" spans="2:10" x14ac:dyDescent="0.35">
      <c r="B8" s="238"/>
      <c r="C8" s="66" t="s">
        <v>443</v>
      </c>
      <c r="D8" s="24">
        <v>26156</v>
      </c>
      <c r="E8" s="26">
        <v>25123.296138963167</v>
      </c>
      <c r="F8" s="45"/>
      <c r="G8" s="37">
        <f t="shared" si="0"/>
        <v>3.9482484364460647E-2</v>
      </c>
      <c r="H8" s="40">
        <f t="shared" si="1"/>
        <v>1066477.2646003817</v>
      </c>
      <c r="I8" s="50">
        <f t="shared" si="2"/>
        <v>1032.7038610368327</v>
      </c>
      <c r="J8" s="29"/>
    </row>
    <row r="9" spans="2:10" x14ac:dyDescent="0.35">
      <c r="B9" s="238"/>
      <c r="C9" s="66" t="s">
        <v>444</v>
      </c>
      <c r="D9" s="24">
        <v>26529</v>
      </c>
      <c r="E9" s="26">
        <v>24783.899904026926</v>
      </c>
      <c r="F9" s="45"/>
      <c r="G9" s="37">
        <f t="shared" si="0"/>
        <v>6.5780847222777855E-2</v>
      </c>
      <c r="H9" s="40">
        <f t="shared" si="1"/>
        <v>3045374.3449652307</v>
      </c>
      <c r="I9" s="50">
        <f t="shared" si="2"/>
        <v>1745.1000959730736</v>
      </c>
      <c r="J9" s="29"/>
    </row>
    <row r="10" spans="2:10" x14ac:dyDescent="0.35">
      <c r="B10" s="238"/>
      <c r="C10" s="66" t="s">
        <v>445</v>
      </c>
      <c r="D10" s="24">
        <v>26908</v>
      </c>
      <c r="E10" s="26">
        <v>25017.478493884835</v>
      </c>
      <c r="F10" s="45"/>
      <c r="G10" s="37">
        <f t="shared" si="0"/>
        <v>7.0258715107594946E-2</v>
      </c>
      <c r="H10" s="40">
        <f t="shared" si="1"/>
        <v>3574071.5650839512</v>
      </c>
      <c r="I10" s="50">
        <f t="shared" si="2"/>
        <v>1890.5215061151648</v>
      </c>
      <c r="J10" s="29"/>
    </row>
    <row r="11" spans="2:10" x14ac:dyDescent="0.35">
      <c r="B11" s="239"/>
      <c r="C11" s="67" t="s">
        <v>446</v>
      </c>
      <c r="D11" s="27">
        <v>27183</v>
      </c>
      <c r="E11" s="28">
        <v>25122.890767794197</v>
      </c>
      <c r="F11" s="45"/>
      <c r="G11" s="37">
        <f t="shared" si="0"/>
        <v>7.5786676680491591E-2</v>
      </c>
      <c r="H11" s="40">
        <f t="shared" si="1"/>
        <v>4244050.0486195832</v>
      </c>
      <c r="I11" s="50">
        <f t="shared" si="2"/>
        <v>2060.109232205803</v>
      </c>
      <c r="J11" s="29"/>
    </row>
    <row r="12" spans="2:10" ht="19" thickBot="1" x14ac:dyDescent="0.5">
      <c r="B12" s="47"/>
      <c r="C12" s="48"/>
      <c r="D12" s="46"/>
      <c r="E12" s="49"/>
      <c r="F12" s="46"/>
      <c r="G12" s="51">
        <f>AVERAGE(G4:G11)</f>
        <v>5.011331724037521E-2</v>
      </c>
      <c r="H12" s="52">
        <f>SQRT(AVERAGE(H4:H11))</f>
        <v>1403.7677722846011</v>
      </c>
      <c r="I12" s="53">
        <f>AVERAGE(I4:I11)</f>
        <v>1324.745443487227</v>
      </c>
      <c r="J12" s="29"/>
    </row>
    <row r="13" spans="2:10" x14ac:dyDescent="0.35">
      <c r="B13" s="29"/>
      <c r="C13" s="31"/>
      <c r="D13" s="29"/>
      <c r="E13" s="32"/>
      <c r="F13" s="18"/>
      <c r="G13" s="29"/>
      <c r="H13" s="29"/>
      <c r="I13" s="29"/>
      <c r="J13" s="29"/>
    </row>
    <row r="14" spans="2:10" ht="15" thickBot="1" x14ac:dyDescent="0.4">
      <c r="C14" s="2"/>
      <c r="E14" s="7"/>
      <c r="J14" s="29"/>
    </row>
    <row r="15" spans="2:10" ht="18.75" customHeight="1" x14ac:dyDescent="0.45">
      <c r="B15" s="35"/>
      <c r="C15" s="235" t="s">
        <v>470</v>
      </c>
      <c r="D15" s="236"/>
      <c r="E15" s="34" t="s">
        <v>471</v>
      </c>
      <c r="F15" s="43"/>
      <c r="G15" s="43"/>
      <c r="H15" s="43"/>
      <c r="I15" s="44"/>
      <c r="J15" s="29"/>
    </row>
    <row r="16" spans="2:10" x14ac:dyDescent="0.35">
      <c r="B16" s="237" t="s">
        <v>473</v>
      </c>
      <c r="C16" s="38" t="s">
        <v>24</v>
      </c>
      <c r="D16" s="23" t="s">
        <v>6</v>
      </c>
      <c r="E16" s="25" t="s">
        <v>454</v>
      </c>
      <c r="F16" s="45"/>
      <c r="G16" s="38" t="s">
        <v>467</v>
      </c>
      <c r="H16" s="38" t="s">
        <v>468</v>
      </c>
      <c r="I16" s="41" t="s">
        <v>469</v>
      </c>
      <c r="J16" s="29"/>
    </row>
    <row r="17" spans="2:10" x14ac:dyDescent="0.35">
      <c r="B17" s="238"/>
      <c r="C17" s="66" t="s">
        <v>451</v>
      </c>
      <c r="D17" s="24">
        <v>25714</v>
      </c>
      <c r="E17" s="26">
        <v>25681.407519414999</v>
      </c>
      <c r="F17" s="45"/>
      <c r="G17" s="39">
        <v>1.2674994394104723E-3</v>
      </c>
      <c r="H17" s="40">
        <v>1062.2697906836597</v>
      </c>
      <c r="I17" s="50">
        <v>32.592480585000885</v>
      </c>
      <c r="J17" s="29"/>
    </row>
    <row r="18" spans="2:10" x14ac:dyDescent="0.35">
      <c r="B18" s="238"/>
      <c r="C18" s="66" t="s">
        <v>452</v>
      </c>
      <c r="D18" s="24">
        <v>25676</v>
      </c>
      <c r="E18" s="26">
        <v>25835.729014447719</v>
      </c>
      <c r="F18" s="45"/>
      <c r="G18" s="39">
        <v>6.2209461928539973E-3</v>
      </c>
      <c r="H18" s="40">
        <v>25513.358056439702</v>
      </c>
      <c r="I18" s="50">
        <v>159.72901444771924</v>
      </c>
      <c r="J18" s="29"/>
    </row>
    <row r="19" spans="2:10" x14ac:dyDescent="0.35">
      <c r="B19" s="238"/>
      <c r="C19" s="66" t="s">
        <v>453</v>
      </c>
      <c r="D19" s="24">
        <v>25966</v>
      </c>
      <c r="E19" s="26">
        <v>25135.599497591065</v>
      </c>
      <c r="F19" s="45"/>
      <c r="G19" s="39">
        <v>3.1980301255832039E-2</v>
      </c>
      <c r="H19" s="40">
        <v>689564.99440101115</v>
      </c>
      <c r="I19" s="50">
        <v>830.4005024089347</v>
      </c>
      <c r="J19" s="29"/>
    </row>
    <row r="20" spans="2:10" x14ac:dyDescent="0.35">
      <c r="B20" s="238"/>
      <c r="C20" s="66" t="s">
        <v>442</v>
      </c>
      <c r="D20" s="24">
        <v>26020</v>
      </c>
      <c r="E20" s="26">
        <v>25638.415562871556</v>
      </c>
      <c r="F20" s="45"/>
      <c r="G20" s="39">
        <v>1.4665043702092383E-2</v>
      </c>
      <c r="H20" s="40">
        <v>145606.6826586313</v>
      </c>
      <c r="I20" s="50">
        <v>381.58443712844382</v>
      </c>
      <c r="J20" s="29"/>
    </row>
    <row r="21" spans="2:10" x14ac:dyDescent="0.35">
      <c r="B21" s="238"/>
      <c r="C21" s="66" t="s">
        <v>443</v>
      </c>
      <c r="D21" s="24">
        <v>26156</v>
      </c>
      <c r="E21" s="26">
        <v>25489.968966088458</v>
      </c>
      <c r="F21" s="45"/>
      <c r="G21" s="39">
        <v>2.5463795454639171E-2</v>
      </c>
      <c r="H21" s="40">
        <v>443597.33813327784</v>
      </c>
      <c r="I21" s="50">
        <v>666.03103391154218</v>
      </c>
      <c r="J21" s="29"/>
    </row>
    <row r="22" spans="2:10" x14ac:dyDescent="0.35">
      <c r="B22" s="238"/>
      <c r="C22" s="66" t="s">
        <v>444</v>
      </c>
      <c r="D22" s="24">
        <v>26529</v>
      </c>
      <c r="E22" s="26">
        <v>25337.383382290376</v>
      </c>
      <c r="F22" s="45"/>
      <c r="G22" s="39">
        <v>4.4917509808497263E-2</v>
      </c>
      <c r="H22" s="40">
        <v>1419950.1636017237</v>
      </c>
      <c r="I22" s="50">
        <v>1191.6166177096238</v>
      </c>
      <c r="J22" s="29"/>
    </row>
    <row r="23" spans="2:10" x14ac:dyDescent="0.35">
      <c r="B23" s="238"/>
      <c r="C23" s="66" t="s">
        <v>445</v>
      </c>
      <c r="D23" s="24">
        <v>26908</v>
      </c>
      <c r="E23" s="26">
        <v>25507.859647172842</v>
      </c>
      <c r="F23" s="45"/>
      <c r="G23" s="39">
        <v>5.2034352342320442E-2</v>
      </c>
      <c r="H23" s="40">
        <v>1960393.00761496</v>
      </c>
      <c r="I23" s="50">
        <v>1400.1403528271585</v>
      </c>
      <c r="J23" s="29"/>
    </row>
    <row r="24" spans="2:10" x14ac:dyDescent="0.35">
      <c r="B24" s="239"/>
      <c r="C24" s="67" t="s">
        <v>446</v>
      </c>
      <c r="D24" s="27">
        <v>27183</v>
      </c>
      <c r="E24" s="28">
        <v>25790.96662294001</v>
      </c>
      <c r="F24" s="45"/>
      <c r="G24" s="39">
        <v>5.1209703750873338E-2</v>
      </c>
      <c r="H24" s="40">
        <v>1937756.9228490402</v>
      </c>
      <c r="I24" s="50">
        <v>1392.03337705999</v>
      </c>
      <c r="J24" s="29"/>
    </row>
    <row r="25" spans="2:10" ht="19" thickBot="1" x14ac:dyDescent="0.5">
      <c r="B25" s="47"/>
      <c r="C25" s="48"/>
      <c r="D25" s="46"/>
      <c r="E25" s="49"/>
      <c r="F25" s="46"/>
      <c r="G25" s="54">
        <v>2.8469893993314888E-2</v>
      </c>
      <c r="H25" s="52">
        <v>909.90691399627303</v>
      </c>
      <c r="I25" s="53">
        <v>756.76597700980165</v>
      </c>
      <c r="J25" s="29"/>
    </row>
    <row r="26" spans="2:10" x14ac:dyDescent="0.35">
      <c r="B26" s="29"/>
      <c r="C26" s="31"/>
      <c r="D26" s="29"/>
      <c r="E26" s="32"/>
      <c r="F26" s="29"/>
      <c r="G26" s="29"/>
      <c r="H26" s="29"/>
      <c r="I26" s="29"/>
      <c r="J26" s="29"/>
    </row>
    <row r="27" spans="2:10" x14ac:dyDescent="0.35">
      <c r="C27" s="2"/>
      <c r="E27" s="7"/>
    </row>
    <row r="29" spans="2:10" x14ac:dyDescent="0.35">
      <c r="I29" s="56"/>
    </row>
    <row r="31" spans="2:10" x14ac:dyDescent="0.35">
      <c r="B31" s="1"/>
      <c r="G31" s="1"/>
    </row>
    <row r="32" spans="2:10" ht="18.5" x14ac:dyDescent="0.45">
      <c r="B32" s="240" t="s">
        <v>472</v>
      </c>
      <c r="C32" s="240"/>
      <c r="D32" s="240"/>
      <c r="E32" s="240"/>
      <c r="G32" s="240" t="s">
        <v>478</v>
      </c>
      <c r="H32" s="240"/>
      <c r="I32" s="240"/>
      <c r="J32" s="240"/>
    </row>
    <row r="33" spans="2:10" x14ac:dyDescent="0.35">
      <c r="B33" s="17" t="s">
        <v>24</v>
      </c>
      <c r="C33" s="17" t="s">
        <v>6</v>
      </c>
      <c r="D33" s="241" t="s">
        <v>476</v>
      </c>
      <c r="E33" s="241"/>
      <c r="G33" s="17" t="s">
        <v>24</v>
      </c>
      <c r="H33" s="17" t="s">
        <v>6</v>
      </c>
      <c r="I33" s="241" t="s">
        <v>476</v>
      </c>
      <c r="J33" s="241"/>
    </row>
    <row r="34" spans="2:10" x14ac:dyDescent="0.35">
      <c r="B34" s="2" t="s">
        <v>25</v>
      </c>
      <c r="C34">
        <v>10278</v>
      </c>
      <c r="G34" s="2" t="s">
        <v>25</v>
      </c>
      <c r="H34">
        <v>10278</v>
      </c>
    </row>
    <row r="35" spans="2:10" x14ac:dyDescent="0.35">
      <c r="B35" s="2" t="s">
        <v>26</v>
      </c>
      <c r="C35">
        <v>9889</v>
      </c>
      <c r="G35" s="2" t="s">
        <v>26</v>
      </c>
      <c r="H35">
        <v>9889</v>
      </c>
    </row>
    <row r="36" spans="2:10" x14ac:dyDescent="0.35">
      <c r="B36" s="2" t="s">
        <v>27</v>
      </c>
      <c r="C36">
        <v>9601</v>
      </c>
      <c r="G36" s="2" t="s">
        <v>27</v>
      </c>
      <c r="H36">
        <v>9601</v>
      </c>
    </row>
    <row r="37" spans="2:10" x14ac:dyDescent="0.35">
      <c r="B37" s="2" t="s">
        <v>28</v>
      </c>
      <c r="C37">
        <v>10017</v>
      </c>
      <c r="G37" s="2" t="s">
        <v>28</v>
      </c>
      <c r="H37">
        <v>10017</v>
      </c>
    </row>
    <row r="38" spans="2:10" x14ac:dyDescent="0.35">
      <c r="B38" s="2" t="s">
        <v>29</v>
      </c>
      <c r="C38">
        <v>10089</v>
      </c>
      <c r="G38" s="2" t="s">
        <v>29</v>
      </c>
      <c r="H38">
        <v>10089</v>
      </c>
    </row>
    <row r="39" spans="2:10" x14ac:dyDescent="0.35">
      <c r="B39" s="2" t="s">
        <v>30</v>
      </c>
      <c r="C39">
        <v>10071</v>
      </c>
      <c r="G39" s="2" t="s">
        <v>30</v>
      </c>
      <c r="H39">
        <v>10071</v>
      </c>
    </row>
    <row r="40" spans="2:10" x14ac:dyDescent="0.35">
      <c r="B40" s="2" t="s">
        <v>31</v>
      </c>
      <c r="C40">
        <v>10290</v>
      </c>
      <c r="G40" s="2" t="s">
        <v>31</v>
      </c>
      <c r="H40">
        <v>10290</v>
      </c>
    </row>
    <row r="41" spans="2:10" x14ac:dyDescent="0.35">
      <c r="B41" s="2" t="s">
        <v>32</v>
      </c>
      <c r="C41">
        <v>10094</v>
      </c>
      <c r="G41" s="2" t="s">
        <v>32</v>
      </c>
      <c r="H41">
        <v>10094</v>
      </c>
    </row>
    <row r="42" spans="2:10" x14ac:dyDescent="0.35">
      <c r="B42" s="2" t="s">
        <v>33</v>
      </c>
      <c r="C42">
        <v>10263</v>
      </c>
      <c r="G42" s="2" t="s">
        <v>33</v>
      </c>
      <c r="H42">
        <v>10263</v>
      </c>
    </row>
    <row r="43" spans="2:10" x14ac:dyDescent="0.35">
      <c r="B43" s="2" t="s">
        <v>34</v>
      </c>
      <c r="C43">
        <v>10162</v>
      </c>
      <c r="G43" s="2" t="s">
        <v>34</v>
      </c>
      <c r="H43">
        <v>10162</v>
      </c>
    </row>
    <row r="44" spans="2:10" x14ac:dyDescent="0.35">
      <c r="B44" s="2" t="s">
        <v>35</v>
      </c>
      <c r="C44">
        <v>10174</v>
      </c>
      <c r="G44" s="2" t="s">
        <v>35</v>
      </c>
      <c r="H44">
        <v>10174</v>
      </c>
    </row>
    <row r="45" spans="2:10" x14ac:dyDescent="0.35">
      <c r="B45" s="2" t="s">
        <v>36</v>
      </c>
      <c r="C45">
        <v>10208</v>
      </c>
      <c r="G45" s="2" t="s">
        <v>36</v>
      </c>
      <c r="H45">
        <v>10208</v>
      </c>
    </row>
    <row r="46" spans="2:10" x14ac:dyDescent="0.35">
      <c r="B46" s="2" t="s">
        <v>37</v>
      </c>
      <c r="C46">
        <v>10165</v>
      </c>
      <c r="G46" s="2" t="s">
        <v>37</v>
      </c>
      <c r="H46">
        <v>10165</v>
      </c>
    </row>
    <row r="47" spans="2:10" x14ac:dyDescent="0.35">
      <c r="B47" s="2" t="s">
        <v>38</v>
      </c>
      <c r="C47">
        <v>10314</v>
      </c>
      <c r="G47" s="2" t="s">
        <v>38</v>
      </c>
      <c r="H47">
        <v>10314</v>
      </c>
    </row>
    <row r="48" spans="2:10" x14ac:dyDescent="0.35">
      <c r="B48" s="2" t="s">
        <v>39</v>
      </c>
      <c r="C48">
        <v>10502</v>
      </c>
      <c r="G48" s="2" t="s">
        <v>39</v>
      </c>
      <c r="H48">
        <v>10502</v>
      </c>
    </row>
    <row r="49" spans="2:8" x14ac:dyDescent="0.35">
      <c r="B49" s="2" t="s">
        <v>40</v>
      </c>
      <c r="C49">
        <v>10215</v>
      </c>
      <c r="G49" s="2" t="s">
        <v>40</v>
      </c>
      <c r="H49">
        <v>10215</v>
      </c>
    </row>
    <row r="50" spans="2:8" x14ac:dyDescent="0.35">
      <c r="B50" s="2" t="s">
        <v>41</v>
      </c>
      <c r="C50">
        <v>10111</v>
      </c>
      <c r="G50" s="2" t="s">
        <v>41</v>
      </c>
      <c r="H50">
        <v>10111</v>
      </c>
    </row>
    <row r="51" spans="2:8" x14ac:dyDescent="0.35">
      <c r="B51" s="2" t="s">
        <v>42</v>
      </c>
      <c r="C51">
        <v>10324</v>
      </c>
      <c r="G51" s="2" t="s">
        <v>42</v>
      </c>
      <c r="H51">
        <v>10324</v>
      </c>
    </row>
    <row r="52" spans="2:8" x14ac:dyDescent="0.35">
      <c r="B52" s="2" t="s">
        <v>43</v>
      </c>
      <c r="C52">
        <v>10377</v>
      </c>
      <c r="G52" s="2" t="s">
        <v>43</v>
      </c>
      <c r="H52">
        <v>10377</v>
      </c>
    </row>
    <row r="53" spans="2:8" x14ac:dyDescent="0.35">
      <c r="B53" s="2" t="s">
        <v>44</v>
      </c>
      <c r="C53">
        <v>10545</v>
      </c>
      <c r="G53" s="2" t="s">
        <v>44</v>
      </c>
      <c r="H53">
        <v>10545</v>
      </c>
    </row>
    <row r="54" spans="2:8" x14ac:dyDescent="0.35">
      <c r="B54" s="2" t="s">
        <v>45</v>
      </c>
      <c r="C54">
        <v>10403</v>
      </c>
      <c r="G54" s="2" t="s">
        <v>45</v>
      </c>
      <c r="H54">
        <v>10403</v>
      </c>
    </row>
    <row r="55" spans="2:8" x14ac:dyDescent="0.35">
      <c r="B55" s="2" t="s">
        <v>46</v>
      </c>
      <c r="C55">
        <v>10701</v>
      </c>
      <c r="G55" s="2" t="s">
        <v>46</v>
      </c>
      <c r="H55">
        <v>10701</v>
      </c>
    </row>
    <row r="56" spans="2:8" x14ac:dyDescent="0.35">
      <c r="B56" s="2" t="s">
        <v>47</v>
      </c>
      <c r="C56">
        <v>10641</v>
      </c>
      <c r="G56" s="2" t="s">
        <v>47</v>
      </c>
      <c r="H56">
        <v>10641</v>
      </c>
    </row>
    <row r="57" spans="2:8" x14ac:dyDescent="0.35">
      <c r="B57" s="2" t="s">
        <v>48</v>
      </c>
      <c r="C57">
        <v>10662</v>
      </c>
      <c r="G57" s="2" t="s">
        <v>48</v>
      </c>
      <c r="H57">
        <v>10662</v>
      </c>
    </row>
    <row r="58" spans="2:8" x14ac:dyDescent="0.35">
      <c r="B58" s="2" t="s">
        <v>49</v>
      </c>
      <c r="C58">
        <v>10601</v>
      </c>
      <c r="G58" s="2" t="s">
        <v>49</v>
      </c>
      <c r="H58">
        <v>10601</v>
      </c>
    </row>
    <row r="59" spans="2:8" x14ac:dyDescent="0.35">
      <c r="B59" s="2" t="s">
        <v>50</v>
      </c>
      <c r="C59">
        <v>10320</v>
      </c>
      <c r="G59" s="2" t="s">
        <v>50</v>
      </c>
      <c r="H59">
        <v>10320</v>
      </c>
    </row>
    <row r="60" spans="2:8" x14ac:dyDescent="0.35">
      <c r="B60" s="2" t="s">
        <v>51</v>
      </c>
      <c r="C60">
        <v>10558</v>
      </c>
      <c r="G60" s="2" t="s">
        <v>51</v>
      </c>
      <c r="H60">
        <v>10558</v>
      </c>
    </row>
    <row r="61" spans="2:8" x14ac:dyDescent="0.35">
      <c r="B61" s="2" t="s">
        <v>52</v>
      </c>
      <c r="C61">
        <v>10476</v>
      </c>
      <c r="G61" s="2" t="s">
        <v>52</v>
      </c>
      <c r="H61">
        <v>10476</v>
      </c>
    </row>
    <row r="62" spans="2:8" x14ac:dyDescent="0.35">
      <c r="B62" s="2" t="s">
        <v>53</v>
      </c>
      <c r="C62">
        <v>10646</v>
      </c>
      <c r="G62" s="2" t="s">
        <v>53</v>
      </c>
      <c r="H62">
        <v>10646</v>
      </c>
    </row>
    <row r="63" spans="2:8" x14ac:dyDescent="0.35">
      <c r="B63" s="2" t="s">
        <v>54</v>
      </c>
      <c r="C63">
        <v>10654</v>
      </c>
      <c r="G63" s="2" t="s">
        <v>54</v>
      </c>
      <c r="H63">
        <v>10654</v>
      </c>
    </row>
    <row r="64" spans="2:8" x14ac:dyDescent="0.35">
      <c r="B64" s="2" t="s">
        <v>55</v>
      </c>
      <c r="C64">
        <v>10527</v>
      </c>
      <c r="G64" s="2" t="s">
        <v>55</v>
      </c>
      <c r="H64">
        <v>10527</v>
      </c>
    </row>
    <row r="65" spans="2:8" x14ac:dyDescent="0.35">
      <c r="B65" s="2" t="s">
        <v>56</v>
      </c>
      <c r="C65">
        <v>10483</v>
      </c>
      <c r="G65" s="2" t="s">
        <v>56</v>
      </c>
      <c r="H65">
        <v>10483</v>
      </c>
    </row>
    <row r="66" spans="2:8" x14ac:dyDescent="0.35">
      <c r="B66" s="2" t="s">
        <v>57</v>
      </c>
      <c r="C66">
        <v>10902</v>
      </c>
      <c r="G66" s="2" t="s">
        <v>57</v>
      </c>
      <c r="H66">
        <v>10902</v>
      </c>
    </row>
    <row r="67" spans="2:8" x14ac:dyDescent="0.35">
      <c r="B67" s="2" t="s">
        <v>58</v>
      </c>
      <c r="C67">
        <v>10541</v>
      </c>
      <c r="G67" s="2" t="s">
        <v>58</v>
      </c>
      <c r="H67">
        <v>10541</v>
      </c>
    </row>
    <row r="68" spans="2:8" x14ac:dyDescent="0.35">
      <c r="B68" s="2" t="s">
        <v>59</v>
      </c>
      <c r="C68">
        <v>10980</v>
      </c>
      <c r="G68" s="2" t="s">
        <v>59</v>
      </c>
      <c r="H68">
        <v>10980</v>
      </c>
    </row>
    <row r="69" spans="2:8" x14ac:dyDescent="0.35">
      <c r="B69" s="2" t="s">
        <v>60</v>
      </c>
      <c r="C69">
        <v>10839</v>
      </c>
      <c r="G69" s="2" t="s">
        <v>60</v>
      </c>
      <c r="H69">
        <v>10839</v>
      </c>
    </row>
    <row r="70" spans="2:8" x14ac:dyDescent="0.35">
      <c r="B70" s="2" t="s">
        <v>61</v>
      </c>
      <c r="C70">
        <v>10790</v>
      </c>
      <c r="G70" s="2" t="s">
        <v>61</v>
      </c>
      <c r="H70">
        <v>10790</v>
      </c>
    </row>
    <row r="71" spans="2:8" x14ac:dyDescent="0.35">
      <c r="B71" s="2" t="s">
        <v>62</v>
      </c>
      <c r="C71">
        <v>11045</v>
      </c>
      <c r="G71" s="2" t="s">
        <v>62</v>
      </c>
      <c r="H71">
        <v>11045</v>
      </c>
    </row>
    <row r="72" spans="2:8" x14ac:dyDescent="0.35">
      <c r="B72" s="2" t="s">
        <v>63</v>
      </c>
      <c r="C72">
        <v>11035</v>
      </c>
      <c r="G72" s="2" t="s">
        <v>63</v>
      </c>
      <c r="H72">
        <v>11035</v>
      </c>
    </row>
    <row r="73" spans="2:8" x14ac:dyDescent="0.35">
      <c r="B73" s="2" t="s">
        <v>64</v>
      </c>
      <c r="C73">
        <v>11056</v>
      </c>
      <c r="G73" s="2" t="s">
        <v>64</v>
      </c>
      <c r="H73">
        <v>11056</v>
      </c>
    </row>
    <row r="74" spans="2:8" x14ac:dyDescent="0.35">
      <c r="B74" s="2" t="s">
        <v>65</v>
      </c>
      <c r="C74">
        <v>11213</v>
      </c>
      <c r="G74" s="2" t="s">
        <v>65</v>
      </c>
      <c r="H74">
        <v>11213</v>
      </c>
    </row>
    <row r="75" spans="2:8" x14ac:dyDescent="0.35">
      <c r="B75" s="2" t="s">
        <v>66</v>
      </c>
      <c r="C75">
        <v>10980</v>
      </c>
      <c r="G75" s="2" t="s">
        <v>66</v>
      </c>
      <c r="H75">
        <v>10980</v>
      </c>
    </row>
    <row r="76" spans="2:8" x14ac:dyDescent="0.35">
      <c r="B76" s="2" t="s">
        <v>67</v>
      </c>
      <c r="C76">
        <v>10990</v>
      </c>
      <c r="G76" s="2" t="s">
        <v>67</v>
      </c>
      <c r="H76">
        <v>10990</v>
      </c>
    </row>
    <row r="77" spans="2:8" x14ac:dyDescent="0.35">
      <c r="B77" s="2" t="s">
        <v>68</v>
      </c>
      <c r="C77">
        <v>11077</v>
      </c>
      <c r="G77" s="2" t="s">
        <v>68</v>
      </c>
      <c r="H77">
        <v>11077</v>
      </c>
    </row>
    <row r="78" spans="2:8" x14ac:dyDescent="0.35">
      <c r="B78" s="2" t="s">
        <v>69</v>
      </c>
      <c r="C78">
        <v>11238</v>
      </c>
      <c r="G78" s="2" t="s">
        <v>69</v>
      </c>
      <c r="H78">
        <v>11238</v>
      </c>
    </row>
    <row r="79" spans="2:8" x14ac:dyDescent="0.35">
      <c r="B79" s="2" t="s">
        <v>70</v>
      </c>
      <c r="C79">
        <v>11206</v>
      </c>
      <c r="G79" s="2" t="s">
        <v>70</v>
      </c>
      <c r="H79">
        <v>11206</v>
      </c>
    </row>
    <row r="80" spans="2:8" x14ac:dyDescent="0.35">
      <c r="B80" s="2" t="s">
        <v>71</v>
      </c>
      <c r="C80">
        <v>11036</v>
      </c>
      <c r="G80" s="2" t="s">
        <v>71</v>
      </c>
      <c r="H80">
        <v>11036</v>
      </c>
    </row>
    <row r="81" spans="2:8" x14ac:dyDescent="0.35">
      <c r="B81" s="2" t="s">
        <v>72</v>
      </c>
      <c r="C81">
        <v>11081</v>
      </c>
      <c r="G81" s="2" t="s">
        <v>72</v>
      </c>
      <c r="H81">
        <v>11081</v>
      </c>
    </row>
    <row r="82" spans="2:8" x14ac:dyDescent="0.35">
      <c r="B82" s="2" t="s">
        <v>73</v>
      </c>
      <c r="C82">
        <v>11243</v>
      </c>
      <c r="G82" s="2" t="s">
        <v>73</v>
      </c>
      <c r="H82">
        <v>11243</v>
      </c>
    </row>
    <row r="83" spans="2:8" x14ac:dyDescent="0.35">
      <c r="B83" s="2" t="s">
        <v>74</v>
      </c>
      <c r="C83">
        <v>11164</v>
      </c>
      <c r="G83" s="2" t="s">
        <v>74</v>
      </c>
      <c r="H83">
        <v>11164</v>
      </c>
    </row>
    <row r="84" spans="2:8" x14ac:dyDescent="0.35">
      <c r="B84" s="2" t="s">
        <v>75</v>
      </c>
      <c r="C84">
        <v>11380</v>
      </c>
      <c r="G84" s="2" t="s">
        <v>75</v>
      </c>
      <c r="H84">
        <v>11380</v>
      </c>
    </row>
    <row r="85" spans="2:8" x14ac:dyDescent="0.35">
      <c r="B85" s="2" t="s">
        <v>76</v>
      </c>
      <c r="C85">
        <v>10715</v>
      </c>
      <c r="G85" s="2" t="s">
        <v>76</v>
      </c>
      <c r="H85">
        <v>10715</v>
      </c>
    </row>
    <row r="86" spans="2:8" x14ac:dyDescent="0.35">
      <c r="B86" s="2" t="s">
        <v>77</v>
      </c>
      <c r="C86">
        <v>11088</v>
      </c>
      <c r="G86" s="2" t="s">
        <v>77</v>
      </c>
      <c r="H86">
        <v>11088</v>
      </c>
    </row>
    <row r="87" spans="2:8" x14ac:dyDescent="0.35">
      <c r="B87" s="2" t="s">
        <v>78</v>
      </c>
      <c r="C87">
        <v>11310</v>
      </c>
      <c r="G87" s="2" t="s">
        <v>78</v>
      </c>
      <c r="H87">
        <v>11310</v>
      </c>
    </row>
    <row r="88" spans="2:8" x14ac:dyDescent="0.35">
      <c r="B88" s="2" t="s">
        <v>79</v>
      </c>
      <c r="C88">
        <v>11365</v>
      </c>
      <c r="G88" s="2" t="s">
        <v>79</v>
      </c>
      <c r="H88">
        <v>11365</v>
      </c>
    </row>
    <row r="89" spans="2:8" x14ac:dyDescent="0.35">
      <c r="B89" s="2" t="s">
        <v>80</v>
      </c>
      <c r="C89">
        <v>11527</v>
      </c>
      <c r="G89" s="2" t="s">
        <v>80</v>
      </c>
      <c r="H89">
        <v>11527</v>
      </c>
    </row>
    <row r="90" spans="2:8" x14ac:dyDescent="0.35">
      <c r="B90" s="2" t="s">
        <v>81</v>
      </c>
      <c r="C90">
        <v>11507</v>
      </c>
      <c r="G90" s="2" t="s">
        <v>81</v>
      </c>
      <c r="H90">
        <v>11507</v>
      </c>
    </row>
    <row r="91" spans="2:8" x14ac:dyDescent="0.35">
      <c r="B91" s="2" t="s">
        <v>82</v>
      </c>
      <c r="C91">
        <v>11628</v>
      </c>
      <c r="G91" s="2" t="s">
        <v>82</v>
      </c>
      <c r="H91">
        <v>11628</v>
      </c>
    </row>
    <row r="92" spans="2:8" x14ac:dyDescent="0.35">
      <c r="B92" s="2" t="s">
        <v>83</v>
      </c>
      <c r="C92">
        <v>11594</v>
      </c>
      <c r="G92" s="2" t="s">
        <v>83</v>
      </c>
      <c r="H92">
        <v>11594</v>
      </c>
    </row>
    <row r="93" spans="2:8" x14ac:dyDescent="0.35">
      <c r="B93" s="2" t="s">
        <v>84</v>
      </c>
      <c r="C93">
        <v>11789</v>
      </c>
      <c r="G93" s="2" t="s">
        <v>84</v>
      </c>
      <c r="H93">
        <v>11789</v>
      </c>
    </row>
    <row r="94" spans="2:8" x14ac:dyDescent="0.35">
      <c r="B94" s="2" t="s">
        <v>85</v>
      </c>
      <c r="C94">
        <v>11823</v>
      </c>
      <c r="G94" s="2" t="s">
        <v>85</v>
      </c>
      <c r="H94">
        <v>11823</v>
      </c>
    </row>
    <row r="95" spans="2:8" x14ac:dyDescent="0.35">
      <c r="B95" s="2" t="s">
        <v>86</v>
      </c>
      <c r="C95">
        <v>11884</v>
      </c>
      <c r="G95" s="2" t="s">
        <v>86</v>
      </c>
      <c r="H95">
        <v>11884</v>
      </c>
    </row>
    <row r="96" spans="2:8" x14ac:dyDescent="0.35">
      <c r="B96" s="2" t="s">
        <v>87</v>
      </c>
      <c r="C96">
        <v>11739</v>
      </c>
      <c r="G96" s="2" t="s">
        <v>87</v>
      </c>
      <c r="H96">
        <v>11739</v>
      </c>
    </row>
    <row r="97" spans="2:8" x14ac:dyDescent="0.35">
      <c r="B97" s="2" t="s">
        <v>88</v>
      </c>
      <c r="C97">
        <v>12136</v>
      </c>
      <c r="G97" s="2" t="s">
        <v>88</v>
      </c>
      <c r="H97">
        <v>12136</v>
      </c>
    </row>
    <row r="98" spans="2:8" x14ac:dyDescent="0.35">
      <c r="B98" s="2" t="s">
        <v>89</v>
      </c>
      <c r="C98">
        <v>11953</v>
      </c>
      <c r="G98" s="2" t="s">
        <v>89</v>
      </c>
      <c r="H98">
        <v>11953</v>
      </c>
    </row>
    <row r="99" spans="2:8" x14ac:dyDescent="0.35">
      <c r="B99" s="2" t="s">
        <v>90</v>
      </c>
      <c r="C99">
        <v>12069</v>
      </c>
      <c r="G99" s="2" t="s">
        <v>90</v>
      </c>
      <c r="H99">
        <v>12069</v>
      </c>
    </row>
    <row r="100" spans="2:8" x14ac:dyDescent="0.35">
      <c r="B100" s="2" t="s">
        <v>91</v>
      </c>
      <c r="C100">
        <v>12289</v>
      </c>
      <c r="G100" s="2" t="s">
        <v>91</v>
      </c>
      <c r="H100">
        <v>12289</v>
      </c>
    </row>
    <row r="101" spans="2:8" x14ac:dyDescent="0.35">
      <c r="B101" s="2" t="s">
        <v>92</v>
      </c>
      <c r="C101">
        <v>12160</v>
      </c>
      <c r="G101" s="2" t="s">
        <v>92</v>
      </c>
      <c r="H101">
        <v>12160</v>
      </c>
    </row>
    <row r="102" spans="2:8" x14ac:dyDescent="0.35">
      <c r="B102" s="2" t="s">
        <v>93</v>
      </c>
      <c r="C102">
        <v>11847</v>
      </c>
      <c r="G102" s="2" t="s">
        <v>93</v>
      </c>
      <c r="H102">
        <v>11847</v>
      </c>
    </row>
    <row r="103" spans="2:8" x14ac:dyDescent="0.35">
      <c r="B103" s="2" t="s">
        <v>94</v>
      </c>
      <c r="C103">
        <v>12242</v>
      </c>
      <c r="G103" s="2" t="s">
        <v>94</v>
      </c>
      <c r="H103">
        <v>12242</v>
      </c>
    </row>
    <row r="104" spans="2:8" x14ac:dyDescent="0.35">
      <c r="B104" s="2" t="s">
        <v>95</v>
      </c>
      <c r="C104">
        <v>12443</v>
      </c>
      <c r="G104" s="2" t="s">
        <v>95</v>
      </c>
      <c r="H104">
        <v>12443</v>
      </c>
    </row>
    <row r="105" spans="2:8" x14ac:dyDescent="0.35">
      <c r="B105" s="2" t="s">
        <v>96</v>
      </c>
      <c r="C105">
        <v>12375</v>
      </c>
      <c r="G105" s="2" t="s">
        <v>96</v>
      </c>
      <c r="H105">
        <v>12375</v>
      </c>
    </row>
    <row r="106" spans="2:8" x14ac:dyDescent="0.35">
      <c r="B106" s="2" t="s">
        <v>97</v>
      </c>
      <c r="C106">
        <v>12565</v>
      </c>
      <c r="G106" s="2" t="s">
        <v>97</v>
      </c>
      <c r="H106">
        <v>12565</v>
      </c>
    </row>
    <row r="107" spans="2:8" x14ac:dyDescent="0.35">
      <c r="B107" s="2" t="s">
        <v>98</v>
      </c>
      <c r="C107">
        <v>12613</v>
      </c>
      <c r="G107" s="2" t="s">
        <v>98</v>
      </c>
      <c r="H107">
        <v>12613</v>
      </c>
    </row>
    <row r="108" spans="2:8" x14ac:dyDescent="0.35">
      <c r="B108" s="2" t="s">
        <v>99</v>
      </c>
      <c r="C108">
        <v>12757</v>
      </c>
      <c r="G108" s="2" t="s">
        <v>99</v>
      </c>
      <c r="H108">
        <v>12757</v>
      </c>
    </row>
    <row r="109" spans="2:8" x14ac:dyDescent="0.35">
      <c r="B109" s="2" t="s">
        <v>100</v>
      </c>
      <c r="C109">
        <v>12765</v>
      </c>
      <c r="G109" s="2" t="s">
        <v>100</v>
      </c>
      <c r="H109">
        <v>12765</v>
      </c>
    </row>
    <row r="110" spans="2:8" x14ac:dyDescent="0.35">
      <c r="B110" s="2" t="s">
        <v>101</v>
      </c>
      <c r="C110">
        <v>13016</v>
      </c>
      <c r="G110" s="2" t="s">
        <v>101</v>
      </c>
      <c r="H110">
        <v>13016</v>
      </c>
    </row>
    <row r="111" spans="2:8" x14ac:dyDescent="0.35">
      <c r="B111" s="2" t="s">
        <v>102</v>
      </c>
      <c r="C111">
        <v>12960</v>
      </c>
      <c r="G111" s="2" t="s">
        <v>102</v>
      </c>
      <c r="H111">
        <v>12960</v>
      </c>
    </row>
    <row r="112" spans="2:8" x14ac:dyDescent="0.35">
      <c r="B112" s="2" t="s">
        <v>103</v>
      </c>
      <c r="C112">
        <v>12945</v>
      </c>
      <c r="G112" s="2" t="s">
        <v>103</v>
      </c>
      <c r="H112">
        <v>12945</v>
      </c>
    </row>
    <row r="113" spans="2:8" x14ac:dyDescent="0.35">
      <c r="B113" s="2" t="s">
        <v>104</v>
      </c>
      <c r="C113">
        <v>13029</v>
      </c>
      <c r="G113" s="2" t="s">
        <v>104</v>
      </c>
      <c r="H113">
        <v>13029</v>
      </c>
    </row>
    <row r="114" spans="2:8" x14ac:dyDescent="0.35">
      <c r="B114" s="2" t="s">
        <v>105</v>
      </c>
      <c r="C114">
        <v>13128</v>
      </c>
      <c r="G114" s="2" t="s">
        <v>105</v>
      </c>
      <c r="H114">
        <v>13128</v>
      </c>
    </row>
    <row r="115" spans="2:8" x14ac:dyDescent="0.35">
      <c r="B115" s="2" t="s">
        <v>106</v>
      </c>
      <c r="C115">
        <v>13054</v>
      </c>
      <c r="G115" s="2" t="s">
        <v>106</v>
      </c>
      <c r="H115">
        <v>13054</v>
      </c>
    </row>
    <row r="116" spans="2:8" x14ac:dyDescent="0.35">
      <c r="B116" s="2" t="s">
        <v>107</v>
      </c>
      <c r="C116">
        <v>13061</v>
      </c>
      <c r="G116" s="2" t="s">
        <v>107</v>
      </c>
      <c r="H116">
        <v>13061</v>
      </c>
    </row>
    <row r="117" spans="2:8" x14ac:dyDescent="0.35">
      <c r="B117" s="2" t="s">
        <v>108</v>
      </c>
      <c r="C117">
        <v>13303</v>
      </c>
      <c r="G117" s="2" t="s">
        <v>108</v>
      </c>
      <c r="H117">
        <v>13303</v>
      </c>
    </row>
    <row r="118" spans="2:8" x14ac:dyDescent="0.35">
      <c r="B118" s="2" t="s">
        <v>109</v>
      </c>
      <c r="C118">
        <v>12986</v>
      </c>
      <c r="G118" s="2" t="s">
        <v>109</v>
      </c>
      <c r="H118">
        <v>12986</v>
      </c>
    </row>
    <row r="119" spans="2:8" x14ac:dyDescent="0.35">
      <c r="B119" s="2" t="s">
        <v>110</v>
      </c>
      <c r="C119">
        <v>13152</v>
      </c>
      <c r="G119" s="2" t="s">
        <v>110</v>
      </c>
      <c r="H119">
        <v>13152</v>
      </c>
    </row>
    <row r="120" spans="2:8" x14ac:dyDescent="0.35">
      <c r="B120" s="2" t="s">
        <v>111</v>
      </c>
      <c r="C120">
        <v>13477</v>
      </c>
      <c r="G120" s="2" t="s">
        <v>111</v>
      </c>
      <c r="H120">
        <v>13477</v>
      </c>
    </row>
    <row r="121" spans="2:8" x14ac:dyDescent="0.35">
      <c r="B121" s="2" t="s">
        <v>112</v>
      </c>
      <c r="C121">
        <v>13428</v>
      </c>
      <c r="G121" s="2" t="s">
        <v>112</v>
      </c>
      <c r="H121">
        <v>13428</v>
      </c>
    </row>
    <row r="122" spans="2:8" x14ac:dyDescent="0.35">
      <c r="B122" s="2" t="s">
        <v>113</v>
      </c>
      <c r="C122">
        <v>13644</v>
      </c>
      <c r="G122" s="2" t="s">
        <v>113</v>
      </c>
      <c r="H122">
        <v>13644</v>
      </c>
    </row>
    <row r="123" spans="2:8" x14ac:dyDescent="0.35">
      <c r="B123" s="2" t="s">
        <v>114</v>
      </c>
      <c r="C123">
        <v>13557</v>
      </c>
      <c r="G123" s="2" t="s">
        <v>114</v>
      </c>
      <c r="H123">
        <v>13557</v>
      </c>
    </row>
    <row r="124" spans="2:8" x14ac:dyDescent="0.35">
      <c r="B124" s="2" t="s">
        <v>115</v>
      </c>
      <c r="C124">
        <v>13379</v>
      </c>
      <c r="G124" s="2" t="s">
        <v>115</v>
      </c>
      <c r="H124">
        <v>13379</v>
      </c>
    </row>
    <row r="125" spans="2:8" x14ac:dyDescent="0.35">
      <c r="B125" s="2" t="s">
        <v>116</v>
      </c>
      <c r="C125">
        <v>13690</v>
      </c>
      <c r="G125" s="2" t="s">
        <v>116</v>
      </c>
      <c r="H125">
        <v>13690</v>
      </c>
    </row>
    <row r="126" spans="2:8" x14ac:dyDescent="0.35">
      <c r="B126" s="2" t="s">
        <v>117</v>
      </c>
      <c r="C126">
        <v>14120</v>
      </c>
      <c r="G126" s="2" t="s">
        <v>117</v>
      </c>
      <c r="H126">
        <v>14120</v>
      </c>
    </row>
    <row r="127" spans="2:8" x14ac:dyDescent="0.35">
      <c r="B127" s="2" t="s">
        <v>118</v>
      </c>
      <c r="C127">
        <v>13807</v>
      </c>
      <c r="G127" s="2" t="s">
        <v>118</v>
      </c>
      <c r="H127">
        <v>13807</v>
      </c>
    </row>
    <row r="128" spans="2:8" x14ac:dyDescent="0.35">
      <c r="B128" s="2" t="s">
        <v>119</v>
      </c>
      <c r="C128">
        <v>13947</v>
      </c>
      <c r="G128" s="2" t="s">
        <v>119</v>
      </c>
      <c r="H128">
        <v>13947</v>
      </c>
    </row>
    <row r="129" spans="2:8" x14ac:dyDescent="0.35">
      <c r="B129" s="2" t="s">
        <v>120</v>
      </c>
      <c r="C129">
        <v>13750</v>
      </c>
      <c r="G129" s="2" t="s">
        <v>120</v>
      </c>
      <c r="H129">
        <v>13750</v>
      </c>
    </row>
    <row r="130" spans="2:8" x14ac:dyDescent="0.35">
      <c r="B130" s="2" t="s">
        <v>121</v>
      </c>
      <c r="C130">
        <v>13772</v>
      </c>
      <c r="G130" s="2" t="s">
        <v>121</v>
      </c>
      <c r="H130">
        <v>13772</v>
      </c>
    </row>
    <row r="131" spans="2:8" x14ac:dyDescent="0.35">
      <c r="B131" s="2" t="s">
        <v>122</v>
      </c>
      <c r="C131">
        <v>13840</v>
      </c>
      <c r="G131" s="2" t="s">
        <v>122</v>
      </c>
      <c r="H131">
        <v>13840</v>
      </c>
    </row>
    <row r="132" spans="2:8" x14ac:dyDescent="0.35">
      <c r="B132" s="2" t="s">
        <v>123</v>
      </c>
      <c r="C132">
        <v>13392</v>
      </c>
      <c r="G132" s="2" t="s">
        <v>123</v>
      </c>
      <c r="H132">
        <v>13392</v>
      </c>
    </row>
    <row r="133" spans="2:8" x14ac:dyDescent="0.35">
      <c r="B133" s="2" t="s">
        <v>124</v>
      </c>
      <c r="C133">
        <v>13920</v>
      </c>
      <c r="G133" s="2" t="s">
        <v>124</v>
      </c>
      <c r="H133">
        <v>13920</v>
      </c>
    </row>
    <row r="134" spans="2:8" x14ac:dyDescent="0.35">
      <c r="B134" s="2" t="s">
        <v>125</v>
      </c>
      <c r="C134">
        <v>13524</v>
      </c>
      <c r="G134" s="2" t="s">
        <v>125</v>
      </c>
      <c r="H134">
        <v>13524</v>
      </c>
    </row>
    <row r="135" spans="2:8" x14ac:dyDescent="0.35">
      <c r="B135" s="2" t="s">
        <v>126</v>
      </c>
      <c r="C135">
        <v>13476</v>
      </c>
      <c r="G135" s="2" t="s">
        <v>126</v>
      </c>
      <c r="H135">
        <v>13476</v>
      </c>
    </row>
    <row r="136" spans="2:8" x14ac:dyDescent="0.35">
      <c r="B136" s="2" t="s">
        <v>127</v>
      </c>
      <c r="C136">
        <v>13590</v>
      </c>
      <c r="G136" s="2" t="s">
        <v>127</v>
      </c>
      <c r="H136">
        <v>13590</v>
      </c>
    </row>
    <row r="137" spans="2:8" x14ac:dyDescent="0.35">
      <c r="B137" s="2" t="s">
        <v>128</v>
      </c>
      <c r="C137">
        <v>13913</v>
      </c>
      <c r="G137" s="2" t="s">
        <v>128</v>
      </c>
      <c r="H137">
        <v>13913</v>
      </c>
    </row>
    <row r="138" spans="2:8" x14ac:dyDescent="0.35">
      <c r="B138" s="2" t="s">
        <v>129</v>
      </c>
      <c r="C138">
        <v>12992</v>
      </c>
      <c r="G138" s="2" t="s">
        <v>129</v>
      </c>
      <c r="H138">
        <v>12992</v>
      </c>
    </row>
    <row r="139" spans="2:8" x14ac:dyDescent="0.35">
      <c r="B139" s="2" t="s">
        <v>130</v>
      </c>
      <c r="C139">
        <v>13593</v>
      </c>
      <c r="G139" s="2" t="s">
        <v>130</v>
      </c>
      <c r="H139">
        <v>13593</v>
      </c>
    </row>
    <row r="140" spans="2:8" x14ac:dyDescent="0.35">
      <c r="B140" s="2" t="s">
        <v>131</v>
      </c>
      <c r="C140">
        <v>13636</v>
      </c>
      <c r="G140" s="2" t="s">
        <v>131</v>
      </c>
      <c r="H140">
        <v>13636</v>
      </c>
    </row>
    <row r="141" spans="2:8" x14ac:dyDescent="0.35">
      <c r="B141" s="2" t="s">
        <v>132</v>
      </c>
      <c r="C141">
        <v>13795</v>
      </c>
      <c r="G141" s="2" t="s">
        <v>132</v>
      </c>
      <c r="H141">
        <v>13795</v>
      </c>
    </row>
    <row r="142" spans="2:8" x14ac:dyDescent="0.35">
      <c r="B142" s="2" t="s">
        <v>133</v>
      </c>
      <c r="C142">
        <v>13795</v>
      </c>
      <c r="G142" s="2" t="s">
        <v>133</v>
      </c>
      <c r="H142">
        <v>13795</v>
      </c>
    </row>
    <row r="143" spans="2:8" x14ac:dyDescent="0.35">
      <c r="B143" s="2" t="s">
        <v>134</v>
      </c>
      <c r="C143">
        <v>14003</v>
      </c>
      <c r="G143" s="2" t="s">
        <v>134</v>
      </c>
      <c r="H143">
        <v>14003</v>
      </c>
    </row>
    <row r="144" spans="2:8" x14ac:dyDescent="0.35">
      <c r="B144" s="2" t="s">
        <v>135</v>
      </c>
      <c r="C144">
        <v>14109</v>
      </c>
      <c r="G144" s="2" t="s">
        <v>135</v>
      </c>
      <c r="H144">
        <v>14109</v>
      </c>
    </row>
    <row r="145" spans="2:8" x14ac:dyDescent="0.35">
      <c r="B145" s="2" t="s">
        <v>136</v>
      </c>
      <c r="C145">
        <v>13925</v>
      </c>
      <c r="G145" s="2" t="s">
        <v>136</v>
      </c>
      <c r="H145">
        <v>13925</v>
      </c>
    </row>
    <row r="146" spans="2:8" x14ac:dyDescent="0.35">
      <c r="B146" s="2" t="s">
        <v>137</v>
      </c>
      <c r="C146">
        <v>13900</v>
      </c>
      <c r="G146" s="2" t="s">
        <v>137</v>
      </c>
      <c r="H146">
        <v>13900</v>
      </c>
    </row>
    <row r="147" spans="2:8" x14ac:dyDescent="0.35">
      <c r="B147" s="2" t="s">
        <v>138</v>
      </c>
      <c r="C147">
        <v>13951</v>
      </c>
      <c r="G147" s="2" t="s">
        <v>138</v>
      </c>
      <c r="H147">
        <v>13951</v>
      </c>
    </row>
    <row r="148" spans="2:8" x14ac:dyDescent="0.35">
      <c r="B148" s="2" t="s">
        <v>139</v>
      </c>
      <c r="C148">
        <v>13852</v>
      </c>
      <c r="G148" s="2" t="s">
        <v>139</v>
      </c>
      <c r="H148">
        <v>13852</v>
      </c>
    </row>
    <row r="149" spans="2:8" x14ac:dyDescent="0.35">
      <c r="B149" s="2" t="s">
        <v>140</v>
      </c>
      <c r="C149">
        <v>14026</v>
      </c>
      <c r="G149" s="2" t="s">
        <v>140</v>
      </c>
      <c r="H149">
        <v>14026</v>
      </c>
    </row>
    <row r="150" spans="2:8" x14ac:dyDescent="0.35">
      <c r="B150" s="2" t="s">
        <v>141</v>
      </c>
      <c r="C150">
        <v>13721</v>
      </c>
      <c r="G150" s="2" t="s">
        <v>141</v>
      </c>
      <c r="H150">
        <v>13721</v>
      </c>
    </row>
    <row r="151" spans="2:8" x14ac:dyDescent="0.35">
      <c r="B151" s="2" t="s">
        <v>142</v>
      </c>
      <c r="C151">
        <v>14164</v>
      </c>
      <c r="G151" s="2" t="s">
        <v>142</v>
      </c>
      <c r="H151">
        <v>14164</v>
      </c>
    </row>
    <row r="152" spans="2:8" x14ac:dyDescent="0.35">
      <c r="B152" s="2" t="s">
        <v>143</v>
      </c>
      <c r="C152">
        <v>14126</v>
      </c>
      <c r="G152" s="2" t="s">
        <v>143</v>
      </c>
      <c r="H152">
        <v>14126</v>
      </c>
    </row>
    <row r="153" spans="2:8" x14ac:dyDescent="0.35">
      <c r="B153" s="2" t="s">
        <v>144</v>
      </c>
      <c r="C153">
        <v>14282</v>
      </c>
      <c r="G153" s="2" t="s">
        <v>144</v>
      </c>
      <c r="H153">
        <v>14282</v>
      </c>
    </row>
    <row r="154" spans="2:8" x14ac:dyDescent="0.35">
      <c r="B154" s="2" t="s">
        <v>145</v>
      </c>
      <c r="C154">
        <v>14245</v>
      </c>
      <c r="G154" s="2" t="s">
        <v>145</v>
      </c>
      <c r="H154">
        <v>14245</v>
      </c>
    </row>
    <row r="155" spans="2:8" x14ac:dyDescent="0.35">
      <c r="B155" s="2" t="s">
        <v>146</v>
      </c>
      <c r="C155">
        <v>13788</v>
      </c>
      <c r="G155" s="2" t="s">
        <v>146</v>
      </c>
      <c r="H155">
        <v>13788</v>
      </c>
    </row>
    <row r="156" spans="2:8" x14ac:dyDescent="0.35">
      <c r="B156" s="2" t="s">
        <v>147</v>
      </c>
      <c r="C156">
        <v>14026</v>
      </c>
      <c r="G156" s="2" t="s">
        <v>147</v>
      </c>
      <c r="H156">
        <v>14026</v>
      </c>
    </row>
    <row r="157" spans="2:8" x14ac:dyDescent="0.35">
      <c r="B157" s="2" t="s">
        <v>148</v>
      </c>
      <c r="C157">
        <v>14066</v>
      </c>
      <c r="G157" s="2" t="s">
        <v>148</v>
      </c>
      <c r="H157">
        <v>14066</v>
      </c>
    </row>
    <row r="158" spans="2:8" x14ac:dyDescent="0.35">
      <c r="B158" s="2" t="s">
        <v>149</v>
      </c>
      <c r="C158">
        <v>14294</v>
      </c>
      <c r="G158" s="2" t="s">
        <v>149</v>
      </c>
      <c r="H158">
        <v>14294</v>
      </c>
    </row>
    <row r="159" spans="2:8" x14ac:dyDescent="0.35">
      <c r="B159" s="2" t="s">
        <v>150</v>
      </c>
      <c r="C159">
        <v>14548</v>
      </c>
      <c r="G159" s="2" t="s">
        <v>150</v>
      </c>
      <c r="H159">
        <v>14548</v>
      </c>
    </row>
    <row r="160" spans="2:8" x14ac:dyDescent="0.35">
      <c r="B160" s="2" t="s">
        <v>151</v>
      </c>
      <c r="C160">
        <v>14715</v>
      </c>
      <c r="G160" s="2" t="s">
        <v>151</v>
      </c>
      <c r="H160">
        <v>14715</v>
      </c>
    </row>
    <row r="161" spans="2:8" x14ac:dyDescent="0.35">
      <c r="B161" s="2" t="s">
        <v>152</v>
      </c>
      <c r="C161">
        <v>14737</v>
      </c>
      <c r="G161" s="2" t="s">
        <v>152</v>
      </c>
      <c r="H161">
        <v>14737</v>
      </c>
    </row>
    <row r="162" spans="2:8" x14ac:dyDescent="0.35">
      <c r="B162" s="2" t="s">
        <v>153</v>
      </c>
      <c r="C162">
        <v>14813</v>
      </c>
      <c r="G162" s="2" t="s">
        <v>153</v>
      </c>
      <c r="H162">
        <v>14813</v>
      </c>
    </row>
    <row r="163" spans="2:8" x14ac:dyDescent="0.35">
      <c r="B163" s="2" t="s">
        <v>154</v>
      </c>
      <c r="C163">
        <v>14729</v>
      </c>
      <c r="G163" s="2" t="s">
        <v>154</v>
      </c>
      <c r="H163">
        <v>14729</v>
      </c>
    </row>
    <row r="164" spans="2:8" x14ac:dyDescent="0.35">
      <c r="B164" s="2" t="s">
        <v>155</v>
      </c>
      <c r="C164">
        <v>14927</v>
      </c>
      <c r="G164" s="2" t="s">
        <v>155</v>
      </c>
      <c r="H164">
        <v>14927</v>
      </c>
    </row>
    <row r="165" spans="2:8" x14ac:dyDescent="0.35">
      <c r="B165" s="2" t="s">
        <v>156</v>
      </c>
      <c r="C165">
        <v>15051</v>
      </c>
      <c r="G165" s="2" t="s">
        <v>156</v>
      </c>
      <c r="H165">
        <v>15051</v>
      </c>
    </row>
    <row r="166" spans="2:8" x14ac:dyDescent="0.35">
      <c r="B166" s="2" t="s">
        <v>157</v>
      </c>
      <c r="C166">
        <v>15142</v>
      </c>
      <c r="G166" s="2" t="s">
        <v>157</v>
      </c>
      <c r="H166">
        <v>15142</v>
      </c>
    </row>
    <row r="167" spans="2:8" x14ac:dyDescent="0.35">
      <c r="B167" s="2" t="s">
        <v>158</v>
      </c>
      <c r="C167">
        <v>15284</v>
      </c>
      <c r="G167" s="2" t="s">
        <v>158</v>
      </c>
      <c r="H167">
        <v>15284</v>
      </c>
    </row>
    <row r="168" spans="2:8" x14ac:dyDescent="0.35">
      <c r="B168" s="2" t="s">
        <v>159</v>
      </c>
      <c r="C168">
        <v>15509</v>
      </c>
      <c r="G168" s="2" t="s">
        <v>159</v>
      </c>
      <c r="H168">
        <v>15509</v>
      </c>
    </row>
    <row r="169" spans="2:8" x14ac:dyDescent="0.35">
      <c r="B169" s="2" t="s">
        <v>160</v>
      </c>
      <c r="C169">
        <v>15294</v>
      </c>
      <c r="G169" s="2" t="s">
        <v>160</v>
      </c>
      <c r="H169">
        <v>15294</v>
      </c>
    </row>
    <row r="170" spans="2:8" x14ac:dyDescent="0.35">
      <c r="B170" s="2" t="s">
        <v>161</v>
      </c>
      <c r="C170">
        <v>15351</v>
      </c>
      <c r="G170" s="2" t="s">
        <v>161</v>
      </c>
      <c r="H170">
        <v>15351</v>
      </c>
    </row>
    <row r="171" spans="2:8" x14ac:dyDescent="0.35">
      <c r="B171" s="2" t="s">
        <v>162</v>
      </c>
      <c r="C171">
        <v>15110</v>
      </c>
      <c r="G171" s="2" t="s">
        <v>162</v>
      </c>
      <c r="H171">
        <v>15110</v>
      </c>
    </row>
    <row r="172" spans="2:8" x14ac:dyDescent="0.35">
      <c r="B172" s="2" t="s">
        <v>163</v>
      </c>
      <c r="C172">
        <v>15294</v>
      </c>
      <c r="G172" s="2" t="s">
        <v>163</v>
      </c>
      <c r="H172">
        <v>15294</v>
      </c>
    </row>
    <row r="173" spans="2:8" x14ac:dyDescent="0.35">
      <c r="B173" s="2" t="s">
        <v>164</v>
      </c>
      <c r="C173">
        <v>15233</v>
      </c>
      <c r="G173" s="2" t="s">
        <v>164</v>
      </c>
      <c r="H173">
        <v>15233</v>
      </c>
    </row>
    <row r="174" spans="2:8" x14ac:dyDescent="0.35">
      <c r="B174" s="2" t="s">
        <v>165</v>
      </c>
      <c r="C174">
        <v>15448</v>
      </c>
      <c r="G174" s="2" t="s">
        <v>165</v>
      </c>
      <c r="H174">
        <v>15448</v>
      </c>
    </row>
    <row r="175" spans="2:8" x14ac:dyDescent="0.35">
      <c r="B175" s="2" t="s">
        <v>166</v>
      </c>
      <c r="C175">
        <v>15638</v>
      </c>
      <c r="G175" s="2" t="s">
        <v>166</v>
      </c>
      <c r="H175">
        <v>15638</v>
      </c>
    </row>
    <row r="176" spans="2:8" x14ac:dyDescent="0.35">
      <c r="B176" s="2" t="s">
        <v>167</v>
      </c>
      <c r="C176">
        <v>15675</v>
      </c>
      <c r="G176" s="2" t="s">
        <v>167</v>
      </c>
      <c r="H176">
        <v>15675</v>
      </c>
    </row>
    <row r="177" spans="2:8" x14ac:dyDescent="0.35">
      <c r="B177" s="2" t="s">
        <v>168</v>
      </c>
      <c r="C177">
        <v>15832</v>
      </c>
      <c r="G177" s="2" t="s">
        <v>168</v>
      </c>
      <c r="H177">
        <v>15832</v>
      </c>
    </row>
    <row r="178" spans="2:8" x14ac:dyDescent="0.35">
      <c r="B178" s="2" t="s">
        <v>169</v>
      </c>
      <c r="C178">
        <v>15762</v>
      </c>
      <c r="G178" s="2" t="s">
        <v>169</v>
      </c>
      <c r="H178">
        <v>15762</v>
      </c>
    </row>
    <row r="179" spans="2:8" x14ac:dyDescent="0.35">
      <c r="B179" s="2" t="s">
        <v>170</v>
      </c>
      <c r="C179">
        <v>16279</v>
      </c>
      <c r="G179" s="2" t="s">
        <v>170</v>
      </c>
      <c r="H179">
        <v>16279</v>
      </c>
    </row>
    <row r="180" spans="2:8" x14ac:dyDescent="0.35">
      <c r="B180" s="2" t="s">
        <v>171</v>
      </c>
      <c r="C180">
        <v>15869</v>
      </c>
      <c r="G180" s="2" t="s">
        <v>171</v>
      </c>
      <c r="H180">
        <v>15869</v>
      </c>
    </row>
    <row r="181" spans="2:8" x14ac:dyDescent="0.35">
      <c r="B181" s="2" t="s">
        <v>172</v>
      </c>
      <c r="C181">
        <v>16248</v>
      </c>
      <c r="G181" s="2" t="s">
        <v>172</v>
      </c>
      <c r="H181">
        <v>16248</v>
      </c>
    </row>
    <row r="182" spans="2:8" x14ac:dyDescent="0.35">
      <c r="B182" s="2" t="s">
        <v>173</v>
      </c>
      <c r="C182">
        <v>16071</v>
      </c>
      <c r="G182" s="2" t="s">
        <v>173</v>
      </c>
      <c r="H182">
        <v>16071</v>
      </c>
    </row>
    <row r="183" spans="2:8" x14ac:dyDescent="0.35">
      <c r="B183" s="2" t="s">
        <v>174</v>
      </c>
      <c r="C183">
        <v>16424</v>
      </c>
      <c r="G183" s="2" t="s">
        <v>174</v>
      </c>
      <c r="H183">
        <v>16424</v>
      </c>
    </row>
    <row r="184" spans="2:8" x14ac:dyDescent="0.35">
      <c r="B184" s="2" t="s">
        <v>175</v>
      </c>
      <c r="C184">
        <v>16072</v>
      </c>
      <c r="G184" s="2" t="s">
        <v>175</v>
      </c>
      <c r="H184">
        <v>16072</v>
      </c>
    </row>
    <row r="185" spans="2:8" x14ac:dyDescent="0.35">
      <c r="B185" s="2" t="s">
        <v>176</v>
      </c>
      <c r="C185">
        <v>16346</v>
      </c>
      <c r="G185" s="2" t="s">
        <v>176</v>
      </c>
      <c r="H185">
        <v>16346</v>
      </c>
    </row>
    <row r="186" spans="2:8" x14ac:dyDescent="0.35">
      <c r="B186" s="2" t="s">
        <v>177</v>
      </c>
      <c r="C186">
        <v>16042</v>
      </c>
      <c r="G186" s="2" t="s">
        <v>177</v>
      </c>
      <c r="H186">
        <v>16042</v>
      </c>
    </row>
    <row r="187" spans="2:8" x14ac:dyDescent="0.35">
      <c r="B187" s="2" t="s">
        <v>178</v>
      </c>
      <c r="C187">
        <v>16744</v>
      </c>
      <c r="G187" s="2" t="s">
        <v>178</v>
      </c>
      <c r="H187">
        <v>16744</v>
      </c>
    </row>
    <row r="188" spans="2:8" x14ac:dyDescent="0.35">
      <c r="B188" s="2" t="s">
        <v>179</v>
      </c>
      <c r="C188">
        <v>16700</v>
      </c>
      <c r="G188" s="2" t="s">
        <v>179</v>
      </c>
      <c r="H188">
        <v>16700</v>
      </c>
    </row>
    <row r="189" spans="2:8" x14ac:dyDescent="0.35">
      <c r="B189" s="2" t="s">
        <v>180</v>
      </c>
      <c r="C189">
        <v>16799</v>
      </c>
      <c r="G189" s="2" t="s">
        <v>180</v>
      </c>
      <c r="H189">
        <v>16799</v>
      </c>
    </row>
    <row r="190" spans="2:8" x14ac:dyDescent="0.35">
      <c r="B190" s="2" t="s">
        <v>181</v>
      </c>
      <c r="C190">
        <v>16902</v>
      </c>
      <c r="G190" s="2" t="s">
        <v>181</v>
      </c>
      <c r="H190">
        <v>16902</v>
      </c>
    </row>
    <row r="191" spans="2:8" x14ac:dyDescent="0.35">
      <c r="B191" s="2" t="s">
        <v>182</v>
      </c>
      <c r="C191">
        <v>16984</v>
      </c>
      <c r="G191" s="2" t="s">
        <v>182</v>
      </c>
      <c r="H191">
        <v>16984</v>
      </c>
    </row>
    <row r="192" spans="2:8" x14ac:dyDescent="0.35">
      <c r="B192" s="2" t="s">
        <v>183</v>
      </c>
      <c r="C192">
        <v>16947</v>
      </c>
      <c r="G192" s="2" t="s">
        <v>183</v>
      </c>
      <c r="H192">
        <v>16947</v>
      </c>
    </row>
    <row r="193" spans="2:8" x14ac:dyDescent="0.35">
      <c r="B193" s="2" t="s">
        <v>184</v>
      </c>
      <c r="C193">
        <v>17196</v>
      </c>
      <c r="G193" s="2" t="s">
        <v>184</v>
      </c>
      <c r="H193">
        <v>17196</v>
      </c>
    </row>
    <row r="194" spans="2:8" x14ac:dyDescent="0.35">
      <c r="B194" s="2" t="s">
        <v>185</v>
      </c>
      <c r="C194">
        <v>17069</v>
      </c>
      <c r="G194" s="2" t="s">
        <v>185</v>
      </c>
      <c r="H194">
        <v>17069</v>
      </c>
    </row>
    <row r="195" spans="2:8" x14ac:dyDescent="0.35">
      <c r="B195" s="2" t="s">
        <v>186</v>
      </c>
      <c r="C195">
        <v>17284</v>
      </c>
      <c r="G195" s="2" t="s">
        <v>186</v>
      </c>
      <c r="H195">
        <v>17284</v>
      </c>
    </row>
    <row r="196" spans="2:8" x14ac:dyDescent="0.35">
      <c r="B196" s="2" t="s">
        <v>187</v>
      </c>
      <c r="C196">
        <v>17320</v>
      </c>
      <c r="G196" s="2" t="s">
        <v>187</v>
      </c>
      <c r="H196">
        <v>17320</v>
      </c>
    </row>
    <row r="197" spans="2:8" x14ac:dyDescent="0.35">
      <c r="B197" s="2" t="s">
        <v>188</v>
      </c>
      <c r="C197">
        <v>17178</v>
      </c>
      <c r="G197" s="2" t="s">
        <v>188</v>
      </c>
      <c r="H197">
        <v>17178</v>
      </c>
    </row>
    <row r="198" spans="2:8" x14ac:dyDescent="0.35">
      <c r="B198" s="2" t="s">
        <v>189</v>
      </c>
      <c r="C198">
        <v>17858</v>
      </c>
      <c r="G198" s="2" t="s">
        <v>189</v>
      </c>
      <c r="H198">
        <v>17858</v>
      </c>
    </row>
    <row r="199" spans="2:8" x14ac:dyDescent="0.35">
      <c r="B199" s="2" t="s">
        <v>190</v>
      </c>
      <c r="C199">
        <v>17676</v>
      </c>
      <c r="G199" s="2" t="s">
        <v>190</v>
      </c>
      <c r="H199">
        <v>17676</v>
      </c>
    </row>
    <row r="200" spans="2:8" x14ac:dyDescent="0.35">
      <c r="B200" s="2" t="s">
        <v>191</v>
      </c>
      <c r="C200">
        <v>17505</v>
      </c>
      <c r="G200" s="2" t="s">
        <v>191</v>
      </c>
      <c r="H200">
        <v>17505</v>
      </c>
    </row>
    <row r="201" spans="2:8" x14ac:dyDescent="0.35">
      <c r="B201" s="2" t="s">
        <v>192</v>
      </c>
      <c r="C201">
        <v>18077</v>
      </c>
      <c r="G201" s="2" t="s">
        <v>192</v>
      </c>
      <c r="H201">
        <v>18077</v>
      </c>
    </row>
    <row r="202" spans="2:8" x14ac:dyDescent="0.35">
      <c r="B202" s="2" t="s">
        <v>193</v>
      </c>
      <c r="C202">
        <v>18053</v>
      </c>
      <c r="G202" s="2" t="s">
        <v>193</v>
      </c>
      <c r="H202">
        <v>18053</v>
      </c>
    </row>
    <row r="203" spans="2:8" x14ac:dyDescent="0.35">
      <c r="B203" s="2" t="s">
        <v>194</v>
      </c>
      <c r="C203">
        <v>17697</v>
      </c>
      <c r="G203" s="2" t="s">
        <v>194</v>
      </c>
      <c r="H203">
        <v>17697</v>
      </c>
    </row>
    <row r="204" spans="2:8" x14ac:dyDescent="0.35">
      <c r="B204" s="2" t="s">
        <v>195</v>
      </c>
      <c r="C204">
        <v>18174</v>
      </c>
      <c r="G204" s="2" t="s">
        <v>195</v>
      </c>
      <c r="H204">
        <v>18174</v>
      </c>
    </row>
    <row r="205" spans="2:8" x14ac:dyDescent="0.35">
      <c r="B205" s="2" t="s">
        <v>196</v>
      </c>
      <c r="C205">
        <v>17789</v>
      </c>
      <c r="G205" s="2" t="s">
        <v>196</v>
      </c>
      <c r="H205">
        <v>17789</v>
      </c>
    </row>
    <row r="206" spans="2:8" x14ac:dyDescent="0.35">
      <c r="B206" s="2" t="s">
        <v>197</v>
      </c>
      <c r="C206">
        <v>18037</v>
      </c>
      <c r="G206" s="2" t="s">
        <v>197</v>
      </c>
      <c r="H206">
        <v>18037</v>
      </c>
    </row>
    <row r="207" spans="2:8" x14ac:dyDescent="0.35">
      <c r="B207" s="2" t="s">
        <v>198</v>
      </c>
      <c r="C207">
        <v>17970</v>
      </c>
      <c r="G207" s="2" t="s">
        <v>198</v>
      </c>
      <c r="H207">
        <v>17970</v>
      </c>
    </row>
    <row r="208" spans="2:8" x14ac:dyDescent="0.35">
      <c r="B208" s="2" t="s">
        <v>199</v>
      </c>
      <c r="C208">
        <v>17980</v>
      </c>
      <c r="G208" s="2" t="s">
        <v>199</v>
      </c>
      <c r="H208">
        <v>17980</v>
      </c>
    </row>
    <row r="209" spans="2:8" x14ac:dyDescent="0.35">
      <c r="B209" s="2" t="s">
        <v>200</v>
      </c>
      <c r="C209">
        <v>18059</v>
      </c>
      <c r="G209" s="2" t="s">
        <v>200</v>
      </c>
      <c r="H209">
        <v>18059</v>
      </c>
    </row>
    <row r="210" spans="2:8" x14ac:dyDescent="0.35">
      <c r="B210" s="2" t="s">
        <v>201</v>
      </c>
      <c r="C210">
        <v>17964</v>
      </c>
      <c r="G210" s="2" t="s">
        <v>201</v>
      </c>
      <c r="H210">
        <v>17964</v>
      </c>
    </row>
    <row r="211" spans="2:8" x14ac:dyDescent="0.35">
      <c r="B211" s="2" t="s">
        <v>202</v>
      </c>
      <c r="C211">
        <v>17964</v>
      </c>
      <c r="G211" s="2" t="s">
        <v>202</v>
      </c>
      <c r="H211">
        <v>17964</v>
      </c>
    </row>
    <row r="212" spans="2:8" x14ac:dyDescent="0.35">
      <c r="B212" s="2" t="s">
        <v>203</v>
      </c>
      <c r="C212">
        <v>18256</v>
      </c>
      <c r="G212" s="2" t="s">
        <v>203</v>
      </c>
      <c r="H212">
        <v>18256</v>
      </c>
    </row>
    <row r="213" spans="2:8" x14ac:dyDescent="0.35">
      <c r="B213" s="2" t="s">
        <v>204</v>
      </c>
      <c r="C213">
        <v>18120</v>
      </c>
      <c r="G213" s="2" t="s">
        <v>204</v>
      </c>
      <c r="H213">
        <v>18120</v>
      </c>
    </row>
    <row r="214" spans="2:8" x14ac:dyDescent="0.35">
      <c r="B214" s="2" t="s">
        <v>205</v>
      </c>
      <c r="C214">
        <v>18065</v>
      </c>
      <c r="G214" s="2" t="s">
        <v>205</v>
      </c>
      <c r="H214">
        <v>18065</v>
      </c>
    </row>
    <row r="215" spans="2:8" x14ac:dyDescent="0.35">
      <c r="B215" s="2" t="s">
        <v>206</v>
      </c>
      <c r="C215">
        <v>17834</v>
      </c>
      <c r="G215" s="2" t="s">
        <v>206</v>
      </c>
      <c r="H215">
        <v>17834</v>
      </c>
    </row>
    <row r="216" spans="2:8" x14ac:dyDescent="0.35">
      <c r="B216" s="2" t="s">
        <v>207</v>
      </c>
      <c r="C216">
        <v>17937</v>
      </c>
      <c r="G216" s="2" t="s">
        <v>207</v>
      </c>
      <c r="H216">
        <v>17937</v>
      </c>
    </row>
    <row r="217" spans="2:8" x14ac:dyDescent="0.35">
      <c r="B217" s="2" t="s">
        <v>208</v>
      </c>
      <c r="C217">
        <v>17865</v>
      </c>
      <c r="G217" s="2" t="s">
        <v>208</v>
      </c>
      <c r="H217">
        <v>17865</v>
      </c>
    </row>
    <row r="218" spans="2:8" x14ac:dyDescent="0.35">
      <c r="B218" s="2" t="s">
        <v>209</v>
      </c>
      <c r="C218">
        <v>18200</v>
      </c>
      <c r="G218" s="2" t="s">
        <v>209</v>
      </c>
      <c r="H218">
        <v>18200</v>
      </c>
    </row>
    <row r="219" spans="2:8" x14ac:dyDescent="0.35">
      <c r="B219" s="2" t="s">
        <v>210</v>
      </c>
      <c r="C219">
        <v>18278</v>
      </c>
      <c r="G219" s="2" t="s">
        <v>210</v>
      </c>
      <c r="H219">
        <v>18278</v>
      </c>
    </row>
    <row r="220" spans="2:8" x14ac:dyDescent="0.35">
      <c r="B220" s="2" t="s">
        <v>211</v>
      </c>
      <c r="C220">
        <v>18129</v>
      </c>
      <c r="G220" s="2" t="s">
        <v>211</v>
      </c>
      <c r="H220">
        <v>18129</v>
      </c>
    </row>
    <row r="221" spans="2:8" x14ac:dyDescent="0.35">
      <c r="B221" s="2" t="s">
        <v>212</v>
      </c>
      <c r="C221">
        <v>18121</v>
      </c>
      <c r="G221" s="2" t="s">
        <v>212</v>
      </c>
      <c r="H221">
        <v>18121</v>
      </c>
    </row>
    <row r="222" spans="2:8" x14ac:dyDescent="0.35">
      <c r="B222" s="2" t="s">
        <v>213</v>
      </c>
      <c r="C222">
        <v>17119</v>
      </c>
      <c r="G222" s="2" t="s">
        <v>213</v>
      </c>
      <c r="H222">
        <v>17119</v>
      </c>
    </row>
    <row r="223" spans="2:8" x14ac:dyDescent="0.35">
      <c r="B223" s="2" t="s">
        <v>214</v>
      </c>
      <c r="C223">
        <v>16929</v>
      </c>
      <c r="G223" s="2" t="s">
        <v>214</v>
      </c>
      <c r="H223">
        <v>16929</v>
      </c>
    </row>
    <row r="224" spans="2:8" x14ac:dyDescent="0.35">
      <c r="B224" s="2" t="s">
        <v>215</v>
      </c>
      <c r="C224">
        <v>16765</v>
      </c>
      <c r="G224" s="2" t="s">
        <v>215</v>
      </c>
      <c r="H224">
        <v>16765</v>
      </c>
    </row>
    <row r="225" spans="2:8" x14ac:dyDescent="0.35">
      <c r="B225" s="2" t="s">
        <v>216</v>
      </c>
      <c r="C225">
        <v>16427</v>
      </c>
      <c r="G225" s="2" t="s">
        <v>216</v>
      </c>
      <c r="H225">
        <v>16427</v>
      </c>
    </row>
    <row r="226" spans="2:8" x14ac:dyDescent="0.35">
      <c r="B226" s="2" t="s">
        <v>217</v>
      </c>
      <c r="C226">
        <v>16774</v>
      </c>
      <c r="G226" s="2" t="s">
        <v>217</v>
      </c>
      <c r="H226">
        <v>16774</v>
      </c>
    </row>
    <row r="227" spans="2:8" x14ac:dyDescent="0.35">
      <c r="B227" s="2" t="s">
        <v>218</v>
      </c>
      <c r="C227">
        <v>16996</v>
      </c>
      <c r="G227" s="2" t="s">
        <v>218</v>
      </c>
      <c r="H227">
        <v>16996</v>
      </c>
    </row>
    <row r="228" spans="2:8" x14ac:dyDescent="0.35">
      <c r="B228" s="2" t="s">
        <v>219</v>
      </c>
      <c r="C228">
        <v>16043</v>
      </c>
      <c r="G228" s="2" t="s">
        <v>219</v>
      </c>
      <c r="H228">
        <v>16043</v>
      </c>
    </row>
    <row r="229" spans="2:8" x14ac:dyDescent="0.35">
      <c r="B229" s="2" t="s">
        <v>220</v>
      </c>
      <c r="C229">
        <v>16527</v>
      </c>
      <c r="G229" s="2" t="s">
        <v>220</v>
      </c>
      <c r="H229">
        <v>16527</v>
      </c>
    </row>
    <row r="230" spans="2:8" x14ac:dyDescent="0.35">
      <c r="B230" s="2" t="s">
        <v>221</v>
      </c>
      <c r="C230">
        <v>16632</v>
      </c>
      <c r="G230" s="2" t="s">
        <v>221</v>
      </c>
      <c r="H230">
        <v>16632</v>
      </c>
    </row>
    <row r="231" spans="2:8" x14ac:dyDescent="0.35">
      <c r="B231" s="2" t="s">
        <v>222</v>
      </c>
      <c r="C231">
        <v>16382</v>
      </c>
      <c r="G231" s="2" t="s">
        <v>222</v>
      </c>
      <c r="H231">
        <v>16382</v>
      </c>
    </row>
    <row r="232" spans="2:8" x14ac:dyDescent="0.35">
      <c r="B232" s="2" t="s">
        <v>223</v>
      </c>
      <c r="C232">
        <v>16617</v>
      </c>
      <c r="G232" s="2" t="s">
        <v>223</v>
      </c>
      <c r="H232">
        <v>16617</v>
      </c>
    </row>
    <row r="233" spans="2:8" x14ac:dyDescent="0.35">
      <c r="B233" s="2" t="s">
        <v>224</v>
      </c>
      <c r="C233">
        <v>16863</v>
      </c>
      <c r="G233" s="2" t="s">
        <v>224</v>
      </c>
      <c r="H233">
        <v>16863</v>
      </c>
    </row>
    <row r="234" spans="2:8" x14ac:dyDescent="0.35">
      <c r="B234" s="2" t="s">
        <v>225</v>
      </c>
      <c r="C234">
        <v>16729</v>
      </c>
      <c r="G234" s="2" t="s">
        <v>225</v>
      </c>
      <c r="H234">
        <v>16729</v>
      </c>
    </row>
    <row r="235" spans="2:8" x14ac:dyDescent="0.35">
      <c r="B235" s="2" t="s">
        <v>226</v>
      </c>
      <c r="C235">
        <v>16899</v>
      </c>
      <c r="G235" s="2" t="s">
        <v>226</v>
      </c>
      <c r="H235">
        <v>16899</v>
      </c>
    </row>
    <row r="236" spans="2:8" x14ac:dyDescent="0.35">
      <c r="B236" s="2" t="s">
        <v>227</v>
      </c>
      <c r="C236">
        <v>16662</v>
      </c>
      <c r="G236" s="2" t="s">
        <v>227</v>
      </c>
      <c r="H236">
        <v>16662</v>
      </c>
    </row>
    <row r="237" spans="2:8" x14ac:dyDescent="0.35">
      <c r="B237" s="2" t="s">
        <v>228</v>
      </c>
      <c r="C237">
        <v>16615</v>
      </c>
      <c r="G237" s="2" t="s">
        <v>228</v>
      </c>
      <c r="H237">
        <v>16615</v>
      </c>
    </row>
    <row r="238" spans="2:8" x14ac:dyDescent="0.35">
      <c r="B238" s="2" t="s">
        <v>229</v>
      </c>
      <c r="C238">
        <v>16917</v>
      </c>
      <c r="G238" s="2" t="s">
        <v>229</v>
      </c>
      <c r="H238">
        <v>16917</v>
      </c>
    </row>
    <row r="239" spans="2:8" x14ac:dyDescent="0.35">
      <c r="B239" s="2" t="s">
        <v>230</v>
      </c>
      <c r="C239">
        <v>16956</v>
      </c>
      <c r="G239" s="2" t="s">
        <v>230</v>
      </c>
      <c r="H239">
        <v>16956</v>
      </c>
    </row>
    <row r="240" spans="2:8" x14ac:dyDescent="0.35">
      <c r="B240" s="2" t="s">
        <v>231</v>
      </c>
      <c r="C240">
        <v>17446</v>
      </c>
      <c r="G240" s="2" t="s">
        <v>231</v>
      </c>
      <c r="H240">
        <v>17446</v>
      </c>
    </row>
    <row r="241" spans="2:8" x14ac:dyDescent="0.35">
      <c r="B241" s="2" t="s">
        <v>232</v>
      </c>
      <c r="C241">
        <v>17286</v>
      </c>
      <c r="G241" s="2" t="s">
        <v>232</v>
      </c>
      <c r="H241">
        <v>17286</v>
      </c>
    </row>
    <row r="242" spans="2:8" x14ac:dyDescent="0.35">
      <c r="B242" s="2" t="s">
        <v>233</v>
      </c>
      <c r="C242">
        <v>17229</v>
      </c>
      <c r="G242" s="2" t="s">
        <v>233</v>
      </c>
      <c r="H242">
        <v>17229</v>
      </c>
    </row>
    <row r="243" spans="2:8" x14ac:dyDescent="0.35">
      <c r="B243" s="2" t="s">
        <v>234</v>
      </c>
      <c r="C243">
        <v>17070</v>
      </c>
      <c r="G243" s="2" t="s">
        <v>234</v>
      </c>
      <c r="H243">
        <v>17070</v>
      </c>
    </row>
    <row r="244" spans="2:8" x14ac:dyDescent="0.35">
      <c r="B244" s="2" t="s">
        <v>235</v>
      </c>
      <c r="C244">
        <v>17154</v>
      </c>
      <c r="G244" s="2" t="s">
        <v>235</v>
      </c>
      <c r="H244">
        <v>17154</v>
      </c>
    </row>
    <row r="245" spans="2:8" x14ac:dyDescent="0.35">
      <c r="B245" s="2" t="s">
        <v>236</v>
      </c>
      <c r="C245">
        <v>17218</v>
      </c>
      <c r="G245" s="2" t="s">
        <v>236</v>
      </c>
      <c r="H245">
        <v>17218</v>
      </c>
    </row>
    <row r="246" spans="2:8" x14ac:dyDescent="0.35">
      <c r="B246" s="2" t="s">
        <v>237</v>
      </c>
      <c r="C246">
        <v>17289</v>
      </c>
      <c r="G246" s="2" t="s">
        <v>237</v>
      </c>
      <c r="H246">
        <v>17289</v>
      </c>
    </row>
    <row r="247" spans="2:8" x14ac:dyDescent="0.35">
      <c r="B247" s="2" t="s">
        <v>238</v>
      </c>
      <c r="C247">
        <v>17599</v>
      </c>
      <c r="G247" s="2" t="s">
        <v>238</v>
      </c>
      <c r="H247">
        <v>17599</v>
      </c>
    </row>
    <row r="248" spans="2:8" x14ac:dyDescent="0.35">
      <c r="B248" s="2" t="s">
        <v>239</v>
      </c>
      <c r="C248">
        <v>17987</v>
      </c>
      <c r="G248" s="2" t="s">
        <v>239</v>
      </c>
      <c r="H248">
        <v>17987</v>
      </c>
    </row>
    <row r="249" spans="2:8" x14ac:dyDescent="0.35">
      <c r="B249" s="2" t="s">
        <v>240</v>
      </c>
      <c r="C249">
        <v>17760</v>
      </c>
      <c r="G249" s="2" t="s">
        <v>240</v>
      </c>
      <c r="H249">
        <v>17760</v>
      </c>
    </row>
    <row r="250" spans="2:8" x14ac:dyDescent="0.35">
      <c r="B250" s="2" t="s">
        <v>241</v>
      </c>
      <c r="C250">
        <v>17928</v>
      </c>
      <c r="G250" s="2" t="s">
        <v>241</v>
      </c>
      <c r="H250">
        <v>17928</v>
      </c>
    </row>
    <row r="251" spans="2:8" x14ac:dyDescent="0.35">
      <c r="B251" s="2" t="s">
        <v>242</v>
      </c>
      <c r="C251">
        <v>18147</v>
      </c>
      <c r="G251" s="2" t="s">
        <v>242</v>
      </c>
      <c r="H251">
        <v>18147</v>
      </c>
    </row>
    <row r="252" spans="2:8" x14ac:dyDescent="0.35">
      <c r="B252" s="2" t="s">
        <v>243</v>
      </c>
      <c r="C252">
        <v>18203</v>
      </c>
      <c r="G252" s="2" t="s">
        <v>243</v>
      </c>
      <c r="H252">
        <v>18203</v>
      </c>
    </row>
    <row r="253" spans="2:8" x14ac:dyDescent="0.35">
      <c r="B253" s="2" t="s">
        <v>244</v>
      </c>
      <c r="C253">
        <v>18533</v>
      </c>
      <c r="G253" s="2" t="s">
        <v>244</v>
      </c>
      <c r="H253">
        <v>18533</v>
      </c>
    </row>
    <row r="254" spans="2:8" x14ac:dyDescent="0.35">
      <c r="B254" s="2" t="s">
        <v>245</v>
      </c>
      <c r="C254">
        <v>18372</v>
      </c>
      <c r="G254" s="2" t="s">
        <v>245</v>
      </c>
      <c r="H254">
        <v>18372</v>
      </c>
    </row>
    <row r="255" spans="2:8" x14ac:dyDescent="0.35">
      <c r="B255" s="2" t="s">
        <v>246</v>
      </c>
      <c r="C255">
        <v>18735</v>
      </c>
      <c r="G255" s="2" t="s">
        <v>246</v>
      </c>
      <c r="H255">
        <v>18735</v>
      </c>
    </row>
    <row r="256" spans="2:8" x14ac:dyDescent="0.35">
      <c r="B256" s="2" t="s">
        <v>247</v>
      </c>
      <c r="C256">
        <v>18564</v>
      </c>
      <c r="G256" s="2" t="s">
        <v>247</v>
      </c>
      <c r="H256">
        <v>18564</v>
      </c>
    </row>
    <row r="257" spans="2:8" x14ac:dyDescent="0.35">
      <c r="B257" s="2" t="s">
        <v>248</v>
      </c>
      <c r="C257">
        <v>18448</v>
      </c>
      <c r="G257" s="2" t="s">
        <v>248</v>
      </c>
      <c r="H257">
        <v>18448</v>
      </c>
    </row>
    <row r="258" spans="2:8" x14ac:dyDescent="0.35">
      <c r="B258" s="2" t="s">
        <v>249</v>
      </c>
      <c r="C258">
        <v>19039</v>
      </c>
      <c r="G258" s="2" t="s">
        <v>249</v>
      </c>
      <c r="H258">
        <v>19039</v>
      </c>
    </row>
    <row r="259" spans="2:8" x14ac:dyDescent="0.35">
      <c r="B259" s="2" t="s">
        <v>250</v>
      </c>
      <c r="C259">
        <v>18697</v>
      </c>
      <c r="G259" s="2" t="s">
        <v>250</v>
      </c>
      <c r="H259">
        <v>18697</v>
      </c>
    </row>
    <row r="260" spans="2:8" x14ac:dyDescent="0.35">
      <c r="B260" s="2" t="s">
        <v>251</v>
      </c>
      <c r="C260">
        <v>18832</v>
      </c>
      <c r="G260" s="2" t="s">
        <v>251</v>
      </c>
      <c r="H260">
        <v>18832</v>
      </c>
    </row>
    <row r="261" spans="2:8" x14ac:dyDescent="0.35">
      <c r="B261" s="2" t="s">
        <v>252</v>
      </c>
      <c r="C261">
        <v>19041</v>
      </c>
      <c r="G261" s="2" t="s">
        <v>252</v>
      </c>
      <c r="H261">
        <v>19041</v>
      </c>
    </row>
    <row r="262" spans="2:8" x14ac:dyDescent="0.35">
      <c r="B262" s="2" t="s">
        <v>253</v>
      </c>
      <c r="C262">
        <v>19119</v>
      </c>
      <c r="G262" s="2" t="s">
        <v>253</v>
      </c>
      <c r="H262">
        <v>19119</v>
      </c>
    </row>
    <row r="263" spans="2:8" x14ac:dyDescent="0.35">
      <c r="B263" s="2" t="s">
        <v>254</v>
      </c>
      <c r="C263">
        <v>19817</v>
      </c>
      <c r="G263" s="2" t="s">
        <v>254</v>
      </c>
      <c r="H263">
        <v>19817</v>
      </c>
    </row>
    <row r="264" spans="2:8" x14ac:dyDescent="0.35">
      <c r="B264" s="2" t="s">
        <v>255</v>
      </c>
      <c r="C264">
        <v>19593</v>
      </c>
      <c r="G264" s="2" t="s">
        <v>255</v>
      </c>
      <c r="H264">
        <v>19593</v>
      </c>
    </row>
    <row r="265" spans="2:8" x14ac:dyDescent="0.35">
      <c r="B265" s="2" t="s">
        <v>256</v>
      </c>
      <c r="C265">
        <v>19109</v>
      </c>
      <c r="G265" s="2" t="s">
        <v>256</v>
      </c>
      <c r="H265">
        <v>19109</v>
      </c>
    </row>
    <row r="266" spans="2:8" x14ac:dyDescent="0.35">
      <c r="B266" s="2" t="s">
        <v>257</v>
      </c>
      <c r="C266">
        <v>19160</v>
      </c>
      <c r="G266" s="2" t="s">
        <v>257</v>
      </c>
      <c r="H266">
        <v>19160</v>
      </c>
    </row>
    <row r="267" spans="2:8" x14ac:dyDescent="0.35">
      <c r="B267" s="2" t="s">
        <v>258</v>
      </c>
      <c r="C267">
        <v>19432</v>
      </c>
      <c r="G267" s="2" t="s">
        <v>258</v>
      </c>
      <c r="H267">
        <v>19432</v>
      </c>
    </row>
    <row r="268" spans="2:8" x14ac:dyDescent="0.35">
      <c r="B268" s="2" t="s">
        <v>259</v>
      </c>
      <c r="C268">
        <v>19238</v>
      </c>
      <c r="G268" s="2" t="s">
        <v>259</v>
      </c>
      <c r="H268">
        <v>19238</v>
      </c>
    </row>
    <row r="269" spans="2:8" x14ac:dyDescent="0.35">
      <c r="B269" s="2" t="s">
        <v>260</v>
      </c>
      <c r="C269">
        <v>19493</v>
      </c>
      <c r="G269" s="2" t="s">
        <v>260</v>
      </c>
      <c r="H269">
        <v>19493</v>
      </c>
    </row>
    <row r="270" spans="2:8" x14ac:dyDescent="0.35">
      <c r="B270" s="2" t="s">
        <v>261</v>
      </c>
      <c r="C270">
        <v>19636</v>
      </c>
      <c r="G270" s="2" t="s">
        <v>261</v>
      </c>
      <c r="H270">
        <v>19636</v>
      </c>
    </row>
    <row r="271" spans="2:8" x14ac:dyDescent="0.35">
      <c r="B271" s="2" t="s">
        <v>262</v>
      </c>
      <c r="C271">
        <v>19427</v>
      </c>
      <c r="G271" s="2" t="s">
        <v>262</v>
      </c>
      <c r="H271">
        <v>19427</v>
      </c>
    </row>
    <row r="272" spans="2:8" x14ac:dyDescent="0.35">
      <c r="B272" s="2" t="s">
        <v>263</v>
      </c>
      <c r="C272">
        <v>19498</v>
      </c>
      <c r="G272" s="2" t="s">
        <v>263</v>
      </c>
      <c r="H272">
        <v>19498</v>
      </c>
    </row>
    <row r="273" spans="2:8" x14ac:dyDescent="0.35">
      <c r="B273" s="2" t="s">
        <v>264</v>
      </c>
      <c r="C273">
        <v>19707</v>
      </c>
      <c r="G273" s="2" t="s">
        <v>264</v>
      </c>
      <c r="H273">
        <v>19707</v>
      </c>
    </row>
    <row r="274" spans="2:8" x14ac:dyDescent="0.35">
      <c r="B274" s="2" t="s">
        <v>265</v>
      </c>
      <c r="C274">
        <v>19971</v>
      </c>
      <c r="G274" s="2" t="s">
        <v>265</v>
      </c>
      <c r="H274">
        <v>19971</v>
      </c>
    </row>
    <row r="275" spans="2:8" x14ac:dyDescent="0.35">
      <c r="B275" s="2" t="s">
        <v>266</v>
      </c>
      <c r="C275">
        <v>19843</v>
      </c>
      <c r="G275" s="2" t="s">
        <v>266</v>
      </c>
      <c r="H275">
        <v>19843</v>
      </c>
    </row>
    <row r="276" spans="2:8" x14ac:dyDescent="0.35">
      <c r="B276" s="2" t="s">
        <v>267</v>
      </c>
      <c r="C276">
        <v>19878</v>
      </c>
      <c r="G276" s="2" t="s">
        <v>267</v>
      </c>
      <c r="H276">
        <v>19878</v>
      </c>
    </row>
    <row r="277" spans="2:8" x14ac:dyDescent="0.35">
      <c r="B277" s="2" t="s">
        <v>268</v>
      </c>
      <c r="C277">
        <v>19979</v>
      </c>
      <c r="G277" s="2" t="s">
        <v>268</v>
      </c>
      <c r="H277">
        <v>19979</v>
      </c>
    </row>
    <row r="278" spans="2:8" x14ac:dyDescent="0.35">
      <c r="B278" s="2" t="s">
        <v>269</v>
      </c>
      <c r="C278">
        <v>19932</v>
      </c>
      <c r="G278" s="2" t="s">
        <v>269</v>
      </c>
      <c r="H278">
        <v>19932</v>
      </c>
    </row>
    <row r="279" spans="2:8" x14ac:dyDescent="0.35">
      <c r="B279" s="2" t="s">
        <v>270</v>
      </c>
      <c r="C279">
        <v>19890</v>
      </c>
      <c r="G279" s="2" t="s">
        <v>270</v>
      </c>
      <c r="H279">
        <v>19890</v>
      </c>
    </row>
    <row r="280" spans="2:8" x14ac:dyDescent="0.35">
      <c r="B280" s="2" t="s">
        <v>271</v>
      </c>
      <c r="C280">
        <v>20084</v>
      </c>
      <c r="G280" s="2" t="s">
        <v>271</v>
      </c>
      <c r="H280">
        <v>20084</v>
      </c>
    </row>
    <row r="281" spans="2:8" x14ac:dyDescent="0.35">
      <c r="B281" s="2" t="s">
        <v>272</v>
      </c>
      <c r="C281">
        <v>19857</v>
      </c>
      <c r="G281" s="2" t="s">
        <v>272</v>
      </c>
      <c r="H281">
        <v>19857</v>
      </c>
    </row>
    <row r="282" spans="2:8" x14ac:dyDescent="0.35">
      <c r="B282" s="2" t="s">
        <v>273</v>
      </c>
      <c r="C282">
        <v>19833</v>
      </c>
      <c r="G282" s="2" t="s">
        <v>273</v>
      </c>
      <c r="H282">
        <v>19833</v>
      </c>
    </row>
    <row r="283" spans="2:8" x14ac:dyDescent="0.35">
      <c r="B283" s="2" t="s">
        <v>274</v>
      </c>
      <c r="C283">
        <v>20250</v>
      </c>
      <c r="G283" s="2" t="s">
        <v>274</v>
      </c>
      <c r="H283">
        <v>20250</v>
      </c>
    </row>
    <row r="284" spans="2:8" x14ac:dyDescent="0.35">
      <c r="B284" s="2" t="s">
        <v>275</v>
      </c>
      <c r="C284">
        <v>19813</v>
      </c>
      <c r="G284" s="2" t="s">
        <v>275</v>
      </c>
      <c r="H284">
        <v>19813</v>
      </c>
    </row>
    <row r="285" spans="2:8" x14ac:dyDescent="0.35">
      <c r="B285" s="2" t="s">
        <v>276</v>
      </c>
      <c r="C285">
        <v>20016</v>
      </c>
      <c r="G285" s="2" t="s">
        <v>276</v>
      </c>
      <c r="H285">
        <v>20016</v>
      </c>
    </row>
    <row r="286" spans="2:8" x14ac:dyDescent="0.35">
      <c r="B286" s="2" t="s">
        <v>277</v>
      </c>
      <c r="C286">
        <v>20093</v>
      </c>
      <c r="G286" s="2" t="s">
        <v>277</v>
      </c>
      <c r="H286">
        <v>20093</v>
      </c>
    </row>
    <row r="287" spans="2:8" x14ac:dyDescent="0.35">
      <c r="B287" s="2" t="s">
        <v>278</v>
      </c>
      <c r="C287">
        <v>20044</v>
      </c>
      <c r="G287" s="2" t="s">
        <v>278</v>
      </c>
      <c r="H287">
        <v>20044</v>
      </c>
    </row>
    <row r="288" spans="2:8" x14ac:dyDescent="0.35">
      <c r="B288" s="2" t="s">
        <v>279</v>
      </c>
      <c r="C288">
        <v>20152</v>
      </c>
      <c r="G288" s="2" t="s">
        <v>279</v>
      </c>
      <c r="H288">
        <v>20152</v>
      </c>
    </row>
    <row r="289" spans="2:8" x14ac:dyDescent="0.35">
      <c r="B289" s="2" t="s">
        <v>280</v>
      </c>
      <c r="C289">
        <v>20650</v>
      </c>
      <c r="G289" s="2" t="s">
        <v>280</v>
      </c>
      <c r="H289">
        <v>20650</v>
      </c>
    </row>
    <row r="290" spans="2:8" x14ac:dyDescent="0.35">
      <c r="B290" s="2" t="s">
        <v>281</v>
      </c>
      <c r="C290">
        <v>20270</v>
      </c>
      <c r="G290" s="2" t="s">
        <v>281</v>
      </c>
      <c r="H290">
        <v>20270</v>
      </c>
    </row>
    <row r="291" spans="2:8" x14ac:dyDescent="0.35">
      <c r="B291" s="2" t="s">
        <v>282</v>
      </c>
      <c r="C291">
        <v>20308</v>
      </c>
      <c r="G291" s="2" t="s">
        <v>282</v>
      </c>
      <c r="H291">
        <v>20308</v>
      </c>
    </row>
    <row r="292" spans="2:8" x14ac:dyDescent="0.35">
      <c r="B292" s="2" t="s">
        <v>283</v>
      </c>
      <c r="C292">
        <v>20380</v>
      </c>
      <c r="G292" s="2" t="s">
        <v>283</v>
      </c>
      <c r="H292">
        <v>20380</v>
      </c>
    </row>
    <row r="293" spans="2:8" x14ac:dyDescent="0.35">
      <c r="B293" s="2" t="s">
        <v>284</v>
      </c>
      <c r="C293">
        <v>20544</v>
      </c>
      <c r="G293" s="2" t="s">
        <v>284</v>
      </c>
      <c r="H293">
        <v>20544</v>
      </c>
    </row>
    <row r="294" spans="2:8" x14ac:dyDescent="0.35">
      <c r="B294" s="2" t="s">
        <v>285</v>
      </c>
      <c r="C294">
        <v>20279</v>
      </c>
      <c r="G294" s="2" t="s">
        <v>285</v>
      </c>
      <c r="H294">
        <v>20279</v>
      </c>
    </row>
    <row r="295" spans="2:8" x14ac:dyDescent="0.35">
      <c r="B295" s="2" t="s">
        <v>286</v>
      </c>
      <c r="C295">
        <v>20629</v>
      </c>
      <c r="G295" s="2" t="s">
        <v>286</v>
      </c>
      <c r="H295">
        <v>20629</v>
      </c>
    </row>
    <row r="296" spans="2:8" x14ac:dyDescent="0.35">
      <c r="B296" s="2" t="s">
        <v>287</v>
      </c>
      <c r="C296">
        <v>20827</v>
      </c>
      <c r="G296" s="2" t="s">
        <v>287</v>
      </c>
      <c r="H296">
        <v>20827</v>
      </c>
    </row>
    <row r="297" spans="2:8" x14ac:dyDescent="0.35">
      <c r="B297" s="2" t="s">
        <v>288</v>
      </c>
      <c r="C297">
        <v>20722</v>
      </c>
      <c r="G297" s="2" t="s">
        <v>288</v>
      </c>
      <c r="H297">
        <v>20722</v>
      </c>
    </row>
    <row r="298" spans="2:8" x14ac:dyDescent="0.35">
      <c r="B298" s="2" t="s">
        <v>289</v>
      </c>
      <c r="C298">
        <v>20607</v>
      </c>
      <c r="G298" s="2" t="s">
        <v>289</v>
      </c>
      <c r="H298">
        <v>20607</v>
      </c>
    </row>
    <row r="299" spans="2:8" x14ac:dyDescent="0.35">
      <c r="B299" s="2" t="s">
        <v>290</v>
      </c>
      <c r="C299">
        <v>20769</v>
      </c>
      <c r="G299" s="2" t="s">
        <v>290</v>
      </c>
      <c r="H299">
        <v>20769</v>
      </c>
    </row>
    <row r="300" spans="2:8" x14ac:dyDescent="0.35">
      <c r="B300" s="2" t="s">
        <v>291</v>
      </c>
      <c r="C300">
        <v>20812</v>
      </c>
      <c r="G300" s="2" t="s">
        <v>291</v>
      </c>
      <c r="H300">
        <v>20812</v>
      </c>
    </row>
    <row r="301" spans="2:8" x14ac:dyDescent="0.35">
      <c r="B301" s="2" t="s">
        <v>292</v>
      </c>
      <c r="C301">
        <v>20917</v>
      </c>
      <c r="G301" s="2" t="s">
        <v>292</v>
      </c>
      <c r="H301">
        <v>20917</v>
      </c>
    </row>
    <row r="302" spans="2:8" x14ac:dyDescent="0.35">
      <c r="B302" s="2" t="s">
        <v>293</v>
      </c>
      <c r="C302">
        <v>21080</v>
      </c>
      <c r="G302" s="2" t="s">
        <v>293</v>
      </c>
      <c r="H302">
        <v>21080</v>
      </c>
    </row>
    <row r="303" spans="2:8" x14ac:dyDescent="0.35">
      <c r="B303" s="2" t="s">
        <v>294</v>
      </c>
      <c r="C303">
        <v>20809</v>
      </c>
      <c r="G303" s="2" t="s">
        <v>294</v>
      </c>
      <c r="H303">
        <v>20809</v>
      </c>
    </row>
    <row r="304" spans="2:8" x14ac:dyDescent="0.35">
      <c r="B304" s="2" t="s">
        <v>295</v>
      </c>
      <c r="C304">
        <v>21033</v>
      </c>
      <c r="G304" s="2" t="s">
        <v>295</v>
      </c>
      <c r="H304">
        <v>21033</v>
      </c>
    </row>
    <row r="305" spans="2:8" x14ac:dyDescent="0.35">
      <c r="B305" s="2" t="s">
        <v>296</v>
      </c>
      <c r="C305">
        <v>21077</v>
      </c>
      <c r="G305" s="2" t="s">
        <v>296</v>
      </c>
      <c r="H305">
        <v>21077</v>
      </c>
    </row>
    <row r="306" spans="2:8" x14ac:dyDescent="0.35">
      <c r="B306" s="2" t="s">
        <v>297</v>
      </c>
      <c r="C306">
        <v>20877</v>
      </c>
      <c r="G306" s="2" t="s">
        <v>297</v>
      </c>
      <c r="H306">
        <v>20877</v>
      </c>
    </row>
    <row r="307" spans="2:8" x14ac:dyDescent="0.35">
      <c r="B307" s="2" t="s">
        <v>298</v>
      </c>
      <c r="C307">
        <v>20749</v>
      </c>
      <c r="G307" s="2" t="s">
        <v>298</v>
      </c>
      <c r="H307">
        <v>20749</v>
      </c>
    </row>
    <row r="308" spans="2:8" x14ac:dyDescent="0.35">
      <c r="B308" s="2" t="s">
        <v>299</v>
      </c>
      <c r="C308">
        <v>20779</v>
      </c>
      <c r="G308" s="2" t="s">
        <v>299</v>
      </c>
      <c r="H308">
        <v>20779</v>
      </c>
    </row>
    <row r="309" spans="2:8" x14ac:dyDescent="0.35">
      <c r="B309" s="2" t="s">
        <v>300</v>
      </c>
      <c r="C309">
        <v>20918</v>
      </c>
      <c r="G309" s="2" t="s">
        <v>300</v>
      </c>
      <c r="H309">
        <v>20918</v>
      </c>
    </row>
    <row r="310" spans="2:8" x14ac:dyDescent="0.35">
      <c r="B310" s="2" t="s">
        <v>301</v>
      </c>
      <c r="C310">
        <v>20830</v>
      </c>
      <c r="G310" s="2" t="s">
        <v>301</v>
      </c>
      <c r="H310">
        <v>20830</v>
      </c>
    </row>
    <row r="311" spans="2:8" x14ac:dyDescent="0.35">
      <c r="B311" s="2" t="s">
        <v>302</v>
      </c>
      <c r="C311">
        <v>21387</v>
      </c>
      <c r="G311" s="2" t="s">
        <v>302</v>
      </c>
      <c r="H311">
        <v>21387</v>
      </c>
    </row>
    <row r="312" spans="2:8" x14ac:dyDescent="0.35">
      <c r="B312" s="2" t="s">
        <v>303</v>
      </c>
      <c r="C312">
        <v>20918</v>
      </c>
      <c r="G312" s="2" t="s">
        <v>303</v>
      </c>
      <c r="H312">
        <v>20918</v>
      </c>
    </row>
    <row r="313" spans="2:8" x14ac:dyDescent="0.35">
      <c r="B313" s="2" t="s">
        <v>304</v>
      </c>
      <c r="C313">
        <v>20855</v>
      </c>
      <c r="G313" s="2" t="s">
        <v>304</v>
      </c>
      <c r="H313">
        <v>20855</v>
      </c>
    </row>
    <row r="314" spans="2:8" x14ac:dyDescent="0.35">
      <c r="B314" s="2" t="s">
        <v>305</v>
      </c>
      <c r="C314">
        <v>20965</v>
      </c>
      <c r="G314" s="2" t="s">
        <v>305</v>
      </c>
      <c r="H314">
        <v>20965</v>
      </c>
    </row>
    <row r="315" spans="2:8" x14ac:dyDescent="0.35">
      <c r="B315" s="2" t="s">
        <v>306</v>
      </c>
      <c r="C315">
        <v>21099</v>
      </c>
      <c r="G315" s="2" t="s">
        <v>306</v>
      </c>
      <c r="H315">
        <v>21099</v>
      </c>
    </row>
    <row r="316" spans="2:8" x14ac:dyDescent="0.35">
      <c r="B316" s="2" t="s">
        <v>307</v>
      </c>
      <c r="C316">
        <v>20903</v>
      </c>
      <c r="G316" s="2" t="s">
        <v>307</v>
      </c>
      <c r="H316">
        <v>20903</v>
      </c>
    </row>
    <row r="317" spans="2:8" x14ac:dyDescent="0.35">
      <c r="B317" s="2" t="s">
        <v>308</v>
      </c>
      <c r="C317">
        <v>21215</v>
      </c>
      <c r="G317" s="2" t="s">
        <v>308</v>
      </c>
      <c r="H317">
        <v>21215</v>
      </c>
    </row>
    <row r="318" spans="2:8" x14ac:dyDescent="0.35">
      <c r="B318" s="2" t="s">
        <v>309</v>
      </c>
      <c r="C318">
        <v>21347</v>
      </c>
      <c r="G318" s="2" t="s">
        <v>309</v>
      </c>
      <c r="H318">
        <v>21347</v>
      </c>
    </row>
    <row r="319" spans="2:8" x14ac:dyDescent="0.35">
      <c r="B319" s="2" t="s">
        <v>310</v>
      </c>
      <c r="C319">
        <v>21165</v>
      </c>
      <c r="G319" s="2" t="s">
        <v>310</v>
      </c>
      <c r="H319">
        <v>21165</v>
      </c>
    </row>
    <row r="320" spans="2:8" x14ac:dyDescent="0.35">
      <c r="B320" s="2" t="s">
        <v>311</v>
      </c>
      <c r="C320">
        <v>20927</v>
      </c>
      <c r="G320" s="2" t="s">
        <v>311</v>
      </c>
      <c r="H320">
        <v>20927</v>
      </c>
    </row>
    <row r="321" spans="2:8" x14ac:dyDescent="0.35">
      <c r="B321" s="2" t="s">
        <v>312</v>
      </c>
      <c r="C321">
        <v>21374</v>
      </c>
      <c r="G321" s="2" t="s">
        <v>312</v>
      </c>
      <c r="H321">
        <v>21374</v>
      </c>
    </row>
    <row r="322" spans="2:8" x14ac:dyDescent="0.35">
      <c r="B322" s="2" t="s">
        <v>313</v>
      </c>
      <c r="C322">
        <v>21488</v>
      </c>
      <c r="G322" s="2" t="s">
        <v>313</v>
      </c>
      <c r="H322">
        <v>21488</v>
      </c>
    </row>
    <row r="323" spans="2:8" x14ac:dyDescent="0.35">
      <c r="B323" s="2" t="s">
        <v>314</v>
      </c>
      <c r="C323">
        <v>21101</v>
      </c>
      <c r="G323" s="2" t="s">
        <v>314</v>
      </c>
      <c r="H323">
        <v>21101</v>
      </c>
    </row>
    <row r="324" spans="2:8" x14ac:dyDescent="0.35">
      <c r="B324" s="2" t="s">
        <v>315</v>
      </c>
      <c r="C324">
        <v>21246</v>
      </c>
      <c r="G324" s="2" t="s">
        <v>315</v>
      </c>
      <c r="H324">
        <v>21246</v>
      </c>
    </row>
    <row r="325" spans="2:8" x14ac:dyDescent="0.35">
      <c r="B325" s="2" t="s">
        <v>316</v>
      </c>
      <c r="C325">
        <v>21292</v>
      </c>
      <c r="G325" s="2" t="s">
        <v>316</v>
      </c>
      <c r="H325">
        <v>21292</v>
      </c>
    </row>
    <row r="326" spans="2:8" x14ac:dyDescent="0.35">
      <c r="B326" s="2" t="s">
        <v>317</v>
      </c>
      <c r="C326">
        <v>21057</v>
      </c>
      <c r="G326" s="2" t="s">
        <v>317</v>
      </c>
      <c r="H326">
        <v>21057</v>
      </c>
    </row>
    <row r="327" spans="2:8" x14ac:dyDescent="0.35">
      <c r="B327" s="2" t="s">
        <v>318</v>
      </c>
      <c r="C327">
        <v>21201</v>
      </c>
      <c r="G327" s="2" t="s">
        <v>318</v>
      </c>
      <c r="H327">
        <v>21201</v>
      </c>
    </row>
    <row r="328" spans="2:8" x14ac:dyDescent="0.35">
      <c r="B328" s="2" t="s">
        <v>319</v>
      </c>
      <c r="C328">
        <v>21073</v>
      </c>
      <c r="G328" s="2" t="s">
        <v>319</v>
      </c>
      <c r="H328">
        <v>21073</v>
      </c>
    </row>
    <row r="329" spans="2:8" x14ac:dyDescent="0.35">
      <c r="B329" s="2" t="s">
        <v>320</v>
      </c>
      <c r="C329">
        <v>21186</v>
      </c>
      <c r="G329" s="2" t="s">
        <v>320</v>
      </c>
      <c r="H329">
        <v>21186</v>
      </c>
    </row>
    <row r="330" spans="2:8" x14ac:dyDescent="0.35">
      <c r="B330" s="2" t="s">
        <v>321</v>
      </c>
      <c r="C330">
        <v>21294</v>
      </c>
      <c r="G330" s="2" t="s">
        <v>321</v>
      </c>
      <c r="H330">
        <v>21294</v>
      </c>
    </row>
    <row r="331" spans="2:8" x14ac:dyDescent="0.35">
      <c r="B331" s="2" t="s">
        <v>322</v>
      </c>
      <c r="C331">
        <v>21197</v>
      </c>
      <c r="G331" s="2" t="s">
        <v>322</v>
      </c>
      <c r="H331">
        <v>21197</v>
      </c>
    </row>
    <row r="332" spans="2:8" x14ac:dyDescent="0.35">
      <c r="B332" s="2" t="s">
        <v>323</v>
      </c>
      <c r="C332">
        <v>21447</v>
      </c>
      <c r="G332" s="2" t="s">
        <v>323</v>
      </c>
      <c r="H332">
        <v>21447</v>
      </c>
    </row>
    <row r="333" spans="2:8" x14ac:dyDescent="0.35">
      <c r="B333" s="2" t="s">
        <v>324</v>
      </c>
      <c r="C333">
        <v>21213</v>
      </c>
      <c r="G333" s="2" t="s">
        <v>324</v>
      </c>
      <c r="H333">
        <v>21213</v>
      </c>
    </row>
    <row r="334" spans="2:8" x14ac:dyDescent="0.35">
      <c r="B334" s="2" t="s">
        <v>325</v>
      </c>
      <c r="C334">
        <v>21245</v>
      </c>
      <c r="G334" s="2" t="s">
        <v>325</v>
      </c>
      <c r="H334">
        <v>21245</v>
      </c>
    </row>
    <row r="335" spans="2:8" x14ac:dyDescent="0.35">
      <c r="B335" s="2" t="s">
        <v>326</v>
      </c>
      <c r="C335">
        <v>21771</v>
      </c>
      <c r="G335" s="2" t="s">
        <v>326</v>
      </c>
      <c r="H335">
        <v>21771</v>
      </c>
    </row>
    <row r="336" spans="2:8" x14ac:dyDescent="0.35">
      <c r="B336" s="2" t="s">
        <v>327</v>
      </c>
      <c r="C336">
        <v>21144</v>
      </c>
      <c r="G336" s="2" t="s">
        <v>327</v>
      </c>
      <c r="H336">
        <v>21144</v>
      </c>
    </row>
    <row r="337" spans="2:8" x14ac:dyDescent="0.35">
      <c r="B337" s="2" t="s">
        <v>328</v>
      </c>
      <c r="C337">
        <v>21458</v>
      </c>
      <c r="G337" s="2" t="s">
        <v>328</v>
      </c>
      <c r="H337">
        <v>21458</v>
      </c>
    </row>
    <row r="338" spans="2:8" x14ac:dyDescent="0.35">
      <c r="B338" s="2" t="s">
        <v>329</v>
      </c>
      <c r="C338">
        <v>22172</v>
      </c>
      <c r="G338" s="2" t="s">
        <v>329</v>
      </c>
      <c r="H338">
        <v>22172</v>
      </c>
    </row>
    <row r="339" spans="2:8" x14ac:dyDescent="0.35">
      <c r="B339" s="2" t="s">
        <v>330</v>
      </c>
      <c r="C339">
        <v>21628</v>
      </c>
      <c r="G339" s="2" t="s">
        <v>330</v>
      </c>
      <c r="H339">
        <v>21628</v>
      </c>
    </row>
    <row r="340" spans="2:8" x14ac:dyDescent="0.35">
      <c r="B340" s="2" t="s">
        <v>331</v>
      </c>
      <c r="C340">
        <v>21947</v>
      </c>
      <c r="G340" s="2" t="s">
        <v>331</v>
      </c>
      <c r="H340">
        <v>21947</v>
      </c>
    </row>
    <row r="341" spans="2:8" x14ac:dyDescent="0.35">
      <c r="B341" s="2" t="s">
        <v>332</v>
      </c>
      <c r="C341">
        <v>21516</v>
      </c>
      <c r="G341" s="2" t="s">
        <v>332</v>
      </c>
      <c r="H341">
        <v>21516</v>
      </c>
    </row>
    <row r="342" spans="2:8" x14ac:dyDescent="0.35">
      <c r="B342" s="2" t="s">
        <v>333</v>
      </c>
      <c r="C342">
        <v>21405</v>
      </c>
      <c r="G342" s="2" t="s">
        <v>333</v>
      </c>
      <c r="H342">
        <v>21405</v>
      </c>
    </row>
    <row r="343" spans="2:8" x14ac:dyDescent="0.35">
      <c r="B343" s="2" t="s">
        <v>334</v>
      </c>
      <c r="C343">
        <v>21841</v>
      </c>
      <c r="G343" s="2" t="s">
        <v>334</v>
      </c>
      <c r="H343">
        <v>21841</v>
      </c>
    </row>
    <row r="344" spans="2:8" x14ac:dyDescent="0.35">
      <c r="B344" s="2" t="s">
        <v>335</v>
      </c>
      <c r="C344">
        <v>21895</v>
      </c>
      <c r="G344" s="2" t="s">
        <v>335</v>
      </c>
      <c r="H344">
        <v>21895</v>
      </c>
    </row>
    <row r="345" spans="2:8" x14ac:dyDescent="0.35">
      <c r="B345" s="2" t="s">
        <v>336</v>
      </c>
      <c r="C345">
        <v>21565</v>
      </c>
      <c r="G345" s="2" t="s">
        <v>336</v>
      </c>
      <c r="H345">
        <v>21565</v>
      </c>
    </row>
    <row r="346" spans="2:8" x14ac:dyDescent="0.35">
      <c r="B346" s="2" t="s">
        <v>337</v>
      </c>
      <c r="C346">
        <v>21463</v>
      </c>
      <c r="G346" s="2" t="s">
        <v>337</v>
      </c>
      <c r="H346">
        <v>21463</v>
      </c>
    </row>
    <row r="347" spans="2:8" x14ac:dyDescent="0.35">
      <c r="B347" s="2" t="s">
        <v>338</v>
      </c>
      <c r="C347">
        <v>21504</v>
      </c>
      <c r="G347" s="2" t="s">
        <v>338</v>
      </c>
      <c r="H347">
        <v>21504</v>
      </c>
    </row>
    <row r="348" spans="2:8" x14ac:dyDescent="0.35">
      <c r="B348" s="2" t="s">
        <v>339</v>
      </c>
      <c r="C348">
        <v>21833</v>
      </c>
      <c r="G348" s="2" t="s">
        <v>339</v>
      </c>
      <c r="H348">
        <v>21833</v>
      </c>
    </row>
    <row r="349" spans="2:8" x14ac:dyDescent="0.35">
      <c r="B349" s="2" t="s">
        <v>340</v>
      </c>
      <c r="C349">
        <v>21771</v>
      </c>
      <c r="G349" s="2" t="s">
        <v>340</v>
      </c>
      <c r="H349">
        <v>21771</v>
      </c>
    </row>
    <row r="350" spans="2:8" x14ac:dyDescent="0.35">
      <c r="B350" s="2" t="s">
        <v>341</v>
      </c>
      <c r="C350">
        <v>21580</v>
      </c>
      <c r="G350" s="2" t="s">
        <v>341</v>
      </c>
      <c r="H350">
        <v>21580</v>
      </c>
    </row>
    <row r="351" spans="2:8" x14ac:dyDescent="0.35">
      <c r="B351" s="2" t="s">
        <v>342</v>
      </c>
      <c r="C351">
        <v>21582</v>
      </c>
      <c r="G351" s="2" t="s">
        <v>342</v>
      </c>
      <c r="H351">
        <v>21582</v>
      </c>
    </row>
    <row r="352" spans="2:8" x14ac:dyDescent="0.35">
      <c r="B352" s="2" t="s">
        <v>343</v>
      </c>
      <c r="C352">
        <v>21862</v>
      </c>
      <c r="G352" s="2" t="s">
        <v>343</v>
      </c>
      <c r="H352">
        <v>21862</v>
      </c>
    </row>
    <row r="353" spans="2:9" x14ac:dyDescent="0.35">
      <c r="B353" s="2" t="s">
        <v>344</v>
      </c>
      <c r="C353">
        <v>21882</v>
      </c>
      <c r="G353" s="2" t="s">
        <v>344</v>
      </c>
      <c r="H353">
        <v>21882</v>
      </c>
    </row>
    <row r="354" spans="2:9" x14ac:dyDescent="0.35">
      <c r="B354" s="2" t="s">
        <v>345</v>
      </c>
      <c r="C354">
        <v>21645</v>
      </c>
      <c r="G354" s="2" t="s">
        <v>345</v>
      </c>
      <c r="H354">
        <v>21645</v>
      </c>
    </row>
    <row r="355" spans="2:9" x14ac:dyDescent="0.35">
      <c r="B355" s="2" t="s">
        <v>346</v>
      </c>
      <c r="C355">
        <v>21693</v>
      </c>
      <c r="G355" s="2" t="s">
        <v>346</v>
      </c>
      <c r="H355">
        <v>21693</v>
      </c>
    </row>
    <row r="356" spans="2:9" x14ac:dyDescent="0.35">
      <c r="B356" s="2" t="s">
        <v>347</v>
      </c>
      <c r="C356">
        <v>21674</v>
      </c>
      <c r="G356" s="2" t="s">
        <v>347</v>
      </c>
      <c r="H356">
        <v>21674</v>
      </c>
    </row>
    <row r="357" spans="2:9" x14ac:dyDescent="0.35">
      <c r="B357" s="2" t="s">
        <v>348</v>
      </c>
      <c r="C357">
        <v>22475</v>
      </c>
      <c r="G357" s="2" t="s">
        <v>348</v>
      </c>
      <c r="H357">
        <v>22475</v>
      </c>
    </row>
    <row r="358" spans="2:9" x14ac:dyDescent="0.35">
      <c r="B358" s="2" t="s">
        <v>349</v>
      </c>
      <c r="C358">
        <v>22198</v>
      </c>
      <c r="G358" s="2" t="s">
        <v>349</v>
      </c>
      <c r="H358">
        <v>22198</v>
      </c>
    </row>
    <row r="359" spans="2:9" x14ac:dyDescent="0.35">
      <c r="B359" s="2" t="s">
        <v>350</v>
      </c>
      <c r="C359">
        <v>22039</v>
      </c>
      <c r="G359" s="2" t="s">
        <v>350</v>
      </c>
      <c r="H359">
        <v>22039</v>
      </c>
    </row>
    <row r="360" spans="2:9" x14ac:dyDescent="0.35">
      <c r="B360" s="2" t="s">
        <v>351</v>
      </c>
      <c r="C360">
        <v>11074</v>
      </c>
      <c r="G360" s="68" t="s">
        <v>351</v>
      </c>
      <c r="H360" s="20">
        <f>AVERAGE(H348,H372)</f>
        <v>22669.5</v>
      </c>
      <c r="I360" s="57" t="s">
        <v>477</v>
      </c>
    </row>
    <row r="361" spans="2:9" x14ac:dyDescent="0.35">
      <c r="B361" s="2" t="s">
        <v>352</v>
      </c>
      <c r="C361">
        <v>2733</v>
      </c>
      <c r="G361" s="68" t="s">
        <v>352</v>
      </c>
      <c r="H361" s="21">
        <f t="shared" ref="H361:H365" si="3">AVERAGE(H349,H373)</f>
        <v>22612</v>
      </c>
      <c r="I361" s="19"/>
    </row>
    <row r="362" spans="2:9" x14ac:dyDescent="0.35">
      <c r="B362" s="2" t="s">
        <v>353</v>
      </c>
      <c r="C362">
        <v>8051</v>
      </c>
      <c r="G362" s="68" t="s">
        <v>353</v>
      </c>
      <c r="H362" s="22">
        <f t="shared" si="3"/>
        <v>22812</v>
      </c>
      <c r="I362" s="19"/>
    </row>
    <row r="363" spans="2:9" x14ac:dyDescent="0.35">
      <c r="B363" s="2" t="s">
        <v>354</v>
      </c>
      <c r="C363">
        <v>16725</v>
      </c>
      <c r="G363" s="68" t="s">
        <v>354</v>
      </c>
      <c r="H363" s="22">
        <f t="shared" si="3"/>
        <v>23280.5</v>
      </c>
    </row>
    <row r="364" spans="2:9" x14ac:dyDescent="0.35">
      <c r="B364" s="2" t="s">
        <v>355</v>
      </c>
      <c r="C364">
        <v>17379</v>
      </c>
      <c r="G364" s="68" t="s">
        <v>355</v>
      </c>
      <c r="H364" s="22">
        <f t="shared" si="3"/>
        <v>23088.5</v>
      </c>
    </row>
    <row r="365" spans="2:9" x14ac:dyDescent="0.35">
      <c r="B365" s="2" t="s">
        <v>356</v>
      </c>
      <c r="C365">
        <v>17692</v>
      </c>
      <c r="G365" s="68" t="s">
        <v>356</v>
      </c>
      <c r="H365" s="22">
        <f t="shared" si="3"/>
        <v>22893.5</v>
      </c>
    </row>
    <row r="366" spans="2:9" x14ac:dyDescent="0.35">
      <c r="B366" s="2" t="s">
        <v>357</v>
      </c>
      <c r="C366">
        <v>20047</v>
      </c>
      <c r="G366" s="2" t="s">
        <v>357</v>
      </c>
      <c r="H366">
        <v>20047</v>
      </c>
    </row>
    <row r="367" spans="2:9" x14ac:dyDescent="0.35">
      <c r="B367" s="2" t="s">
        <v>358</v>
      </c>
      <c r="C367">
        <v>19565</v>
      </c>
      <c r="G367" s="2" t="s">
        <v>358</v>
      </c>
      <c r="H367">
        <v>19565</v>
      </c>
    </row>
    <row r="368" spans="2:9" x14ac:dyDescent="0.35">
      <c r="B368" s="2" t="s">
        <v>359</v>
      </c>
      <c r="C368">
        <v>18596</v>
      </c>
      <c r="G368" s="2" t="s">
        <v>359</v>
      </c>
      <c r="H368">
        <v>18596</v>
      </c>
    </row>
    <row r="369" spans="2:8" x14ac:dyDescent="0.35">
      <c r="B369" s="2" t="s">
        <v>360</v>
      </c>
      <c r="C369">
        <v>19382</v>
      </c>
      <c r="G369" s="2" t="s">
        <v>360</v>
      </c>
      <c r="H369">
        <v>19382</v>
      </c>
    </row>
    <row r="370" spans="2:8" x14ac:dyDescent="0.35">
      <c r="B370" s="2" t="s">
        <v>361</v>
      </c>
      <c r="C370">
        <v>20099</v>
      </c>
      <c r="G370" s="2" t="s">
        <v>361</v>
      </c>
      <c r="H370">
        <v>20099</v>
      </c>
    </row>
    <row r="371" spans="2:8" x14ac:dyDescent="0.35">
      <c r="B371" s="2" t="s">
        <v>362</v>
      </c>
      <c r="C371">
        <v>19154</v>
      </c>
      <c r="G371" s="2" t="s">
        <v>362</v>
      </c>
      <c r="H371">
        <v>19154</v>
      </c>
    </row>
    <row r="372" spans="2:8" x14ac:dyDescent="0.35">
      <c r="B372" s="2" t="s">
        <v>363</v>
      </c>
      <c r="C372">
        <v>23506</v>
      </c>
      <c r="G372" s="2" t="s">
        <v>363</v>
      </c>
      <c r="H372">
        <v>23506</v>
      </c>
    </row>
    <row r="373" spans="2:8" x14ac:dyDescent="0.35">
      <c r="B373" s="2" t="s">
        <v>364</v>
      </c>
      <c r="C373">
        <v>23453</v>
      </c>
      <c r="G373" s="2" t="s">
        <v>364</v>
      </c>
      <c r="H373">
        <v>23453</v>
      </c>
    </row>
    <row r="374" spans="2:8" x14ac:dyDescent="0.35">
      <c r="B374" s="2" t="s">
        <v>365</v>
      </c>
      <c r="C374">
        <v>24044</v>
      </c>
      <c r="G374" s="2" t="s">
        <v>365</v>
      </c>
      <c r="H374">
        <v>24044</v>
      </c>
    </row>
    <row r="375" spans="2:8" x14ac:dyDescent="0.35">
      <c r="B375" s="2" t="s">
        <v>366</v>
      </c>
      <c r="C375">
        <v>24979</v>
      </c>
      <c r="G375" s="2" t="s">
        <v>366</v>
      </c>
      <c r="H375">
        <v>24979</v>
      </c>
    </row>
    <row r="376" spans="2:8" x14ac:dyDescent="0.35">
      <c r="B376" s="2" t="s">
        <v>367</v>
      </c>
      <c r="C376">
        <v>24315</v>
      </c>
      <c r="G376" s="2" t="s">
        <v>367</v>
      </c>
      <c r="H376">
        <v>24315</v>
      </c>
    </row>
    <row r="377" spans="2:8" x14ac:dyDescent="0.35">
      <c r="B377" s="2" t="s">
        <v>368</v>
      </c>
      <c r="C377">
        <v>23905</v>
      </c>
      <c r="G377" s="2" t="s">
        <v>368</v>
      </c>
      <c r="H377">
        <v>23905</v>
      </c>
    </row>
    <row r="378" spans="2:8" x14ac:dyDescent="0.35">
      <c r="B378" s="2" t="s">
        <v>369</v>
      </c>
      <c r="C378">
        <v>24228</v>
      </c>
      <c r="G378" s="2" t="s">
        <v>369</v>
      </c>
      <c r="H378">
        <v>24228</v>
      </c>
    </row>
    <row r="379" spans="2:8" x14ac:dyDescent="0.35">
      <c r="B379" s="2" t="s">
        <v>370</v>
      </c>
      <c r="C379">
        <v>24412</v>
      </c>
      <c r="G379" s="2" t="s">
        <v>370</v>
      </c>
      <c r="H379">
        <v>24412</v>
      </c>
    </row>
    <row r="380" spans="2:8" x14ac:dyDescent="0.35">
      <c r="B380" s="2" t="s">
        <v>371</v>
      </c>
      <c r="C380">
        <v>25012</v>
      </c>
      <c r="G380" s="2" t="s">
        <v>371</v>
      </c>
      <c r="H380">
        <v>25012</v>
      </c>
    </row>
    <row r="381" spans="2:8" x14ac:dyDescent="0.35">
      <c r="B381" s="2" t="s">
        <v>372</v>
      </c>
      <c r="C381">
        <v>23938</v>
      </c>
      <c r="G381" s="2" t="s">
        <v>372</v>
      </c>
      <c r="H381">
        <v>23938</v>
      </c>
    </row>
    <row r="382" spans="2:8" x14ac:dyDescent="0.35">
      <c r="B382" s="2" t="s">
        <v>373</v>
      </c>
      <c r="C382">
        <v>23163</v>
      </c>
      <c r="G382" s="2" t="s">
        <v>373</v>
      </c>
      <c r="H382">
        <v>23163</v>
      </c>
    </row>
    <row r="383" spans="2:8" x14ac:dyDescent="0.35">
      <c r="B383" s="2" t="s">
        <v>374</v>
      </c>
      <c r="C383">
        <v>23910</v>
      </c>
      <c r="G383" s="2" t="s">
        <v>374</v>
      </c>
      <c r="H383">
        <v>23910</v>
      </c>
    </row>
    <row r="384" spans="2:8" x14ac:dyDescent="0.35">
      <c r="B384" s="2" t="s">
        <v>375</v>
      </c>
      <c r="C384">
        <v>25056</v>
      </c>
      <c r="G384" s="2" t="s">
        <v>375</v>
      </c>
      <c r="H384">
        <v>25056</v>
      </c>
    </row>
    <row r="385" spans="2:8" x14ac:dyDescent="0.35">
      <c r="B385" s="2" t="s">
        <v>376</v>
      </c>
      <c r="C385">
        <v>25103</v>
      </c>
      <c r="G385" s="2" t="s">
        <v>376</v>
      </c>
      <c r="H385">
        <v>25103</v>
      </c>
    </row>
    <row r="386" spans="2:8" x14ac:dyDescent="0.35">
      <c r="B386" s="2" t="s">
        <v>377</v>
      </c>
      <c r="C386">
        <v>24530</v>
      </c>
      <c r="G386" s="2" t="s">
        <v>377</v>
      </c>
      <c r="H386">
        <v>24530</v>
      </c>
    </row>
    <row r="387" spans="2:8" x14ac:dyDescent="0.35">
      <c r="B387" s="2" t="s">
        <v>378</v>
      </c>
      <c r="C387">
        <v>24674</v>
      </c>
      <c r="G387" s="2" t="s">
        <v>378</v>
      </c>
      <c r="H387">
        <v>24674</v>
      </c>
    </row>
    <row r="388" spans="2:8" x14ac:dyDescent="0.35">
      <c r="B388" s="2" t="s">
        <v>379</v>
      </c>
      <c r="C388">
        <v>24136</v>
      </c>
      <c r="G388" s="2" t="s">
        <v>379</v>
      </c>
      <c r="H388">
        <v>24136</v>
      </c>
    </row>
    <row r="389" spans="2:8" x14ac:dyDescent="0.35">
      <c r="B389" s="2" t="s">
        <v>380</v>
      </c>
      <c r="C389">
        <v>24499</v>
      </c>
      <c r="G389" s="2" t="s">
        <v>380</v>
      </c>
      <c r="H389">
        <v>24499</v>
      </c>
    </row>
    <row r="390" spans="2:8" x14ac:dyDescent="0.35">
      <c r="B390" s="2" t="s">
        <v>381</v>
      </c>
      <c r="C390">
        <v>24693</v>
      </c>
      <c r="G390" s="2" t="s">
        <v>381</v>
      </c>
      <c r="H390">
        <v>24693</v>
      </c>
    </row>
    <row r="391" spans="2:8" x14ac:dyDescent="0.35">
      <c r="B391" s="2" t="s">
        <v>382</v>
      </c>
      <c r="C391">
        <v>24713</v>
      </c>
      <c r="G391" s="2" t="s">
        <v>382</v>
      </c>
      <c r="H391">
        <v>24713</v>
      </c>
    </row>
    <row r="392" spans="2:8" x14ac:dyDescent="0.35">
      <c r="B392" s="2" t="s">
        <v>383</v>
      </c>
      <c r="C392">
        <v>24512</v>
      </c>
      <c r="G392" s="2" t="s">
        <v>383</v>
      </c>
      <c r="H392">
        <v>24512</v>
      </c>
    </row>
    <row r="393" spans="2:8" x14ac:dyDescent="0.35">
      <c r="B393" s="2" t="s">
        <v>384</v>
      </c>
      <c r="C393">
        <v>24019</v>
      </c>
      <c r="G393" s="2" t="s">
        <v>384</v>
      </c>
      <c r="H393">
        <v>24019</v>
      </c>
    </row>
    <row r="394" spans="2:8" x14ac:dyDescent="0.35">
      <c r="B394" s="2" t="s">
        <v>385</v>
      </c>
      <c r="C394">
        <v>24950</v>
      </c>
      <c r="G394" s="2" t="s">
        <v>385</v>
      </c>
      <c r="H394">
        <v>24950</v>
      </c>
    </row>
    <row r="395" spans="2:8" x14ac:dyDescent="0.35">
      <c r="B395" s="2" t="s">
        <v>386</v>
      </c>
      <c r="C395">
        <v>24660</v>
      </c>
      <c r="G395" s="2" t="s">
        <v>386</v>
      </c>
      <c r="H395">
        <v>24660</v>
      </c>
    </row>
    <row r="396" spans="2:8" x14ac:dyDescent="0.35">
      <c r="B396" s="2" t="s">
        <v>387</v>
      </c>
      <c r="C396">
        <v>24410</v>
      </c>
      <c r="G396" s="2" t="s">
        <v>387</v>
      </c>
      <c r="H396">
        <v>24410</v>
      </c>
    </row>
    <row r="397" spans="2:8" x14ac:dyDescent="0.35">
      <c r="B397" s="2" t="s">
        <v>388</v>
      </c>
      <c r="C397">
        <v>24368</v>
      </c>
      <c r="G397" s="2" t="s">
        <v>388</v>
      </c>
      <c r="H397">
        <v>24368</v>
      </c>
    </row>
    <row r="398" spans="2:8" x14ac:dyDescent="0.35">
      <c r="B398" s="2" t="s">
        <v>389</v>
      </c>
      <c r="C398">
        <v>24290</v>
      </c>
      <c r="G398" s="2" t="s">
        <v>389</v>
      </c>
      <c r="H398">
        <v>24290</v>
      </c>
    </row>
    <row r="399" spans="2:8" x14ac:dyDescent="0.35">
      <c r="B399" s="2" t="s">
        <v>390</v>
      </c>
      <c r="C399">
        <v>24402</v>
      </c>
      <c r="G399" s="2" t="s">
        <v>390</v>
      </c>
      <c r="H399">
        <v>24402</v>
      </c>
    </row>
    <row r="400" spans="2:8" x14ac:dyDescent="0.35">
      <c r="B400" s="2" t="s">
        <v>391</v>
      </c>
      <c r="C400">
        <v>24718</v>
      </c>
      <c r="G400" s="2" t="s">
        <v>391</v>
      </c>
      <c r="H400">
        <v>24718</v>
      </c>
    </row>
    <row r="401" spans="2:8" x14ac:dyDescent="0.35">
      <c r="B401" s="2" t="s">
        <v>392</v>
      </c>
      <c r="C401">
        <v>25104</v>
      </c>
      <c r="G401" s="2" t="s">
        <v>392</v>
      </c>
      <c r="H401">
        <v>25104</v>
      </c>
    </row>
    <row r="402" spans="2:8" x14ac:dyDescent="0.35">
      <c r="B402" s="2" t="s">
        <v>393</v>
      </c>
      <c r="C402">
        <v>24811</v>
      </c>
      <c r="G402" s="2" t="s">
        <v>393</v>
      </c>
      <c r="H402">
        <v>24811</v>
      </c>
    </row>
    <row r="403" spans="2:8" x14ac:dyDescent="0.35">
      <c r="B403" s="2" t="s">
        <v>394</v>
      </c>
      <c r="C403">
        <v>24683</v>
      </c>
      <c r="G403" s="2" t="s">
        <v>394</v>
      </c>
      <c r="H403">
        <v>24683</v>
      </c>
    </row>
    <row r="404" spans="2:8" x14ac:dyDescent="0.35">
      <c r="B404" s="2" t="s">
        <v>395</v>
      </c>
      <c r="C404">
        <v>24838</v>
      </c>
      <c r="G404" s="2" t="s">
        <v>395</v>
      </c>
      <c r="H404">
        <v>24838</v>
      </c>
    </row>
    <row r="405" spans="2:8" x14ac:dyDescent="0.35">
      <c r="B405" s="2" t="s">
        <v>396</v>
      </c>
      <c r="C405">
        <v>25141</v>
      </c>
      <c r="G405" s="2" t="s">
        <v>396</v>
      </c>
      <c r="H405">
        <v>25141</v>
      </c>
    </row>
    <row r="406" spans="2:8" x14ac:dyDescent="0.35">
      <c r="B406" s="2" t="s">
        <v>397</v>
      </c>
      <c r="C406">
        <v>24838</v>
      </c>
      <c r="G406" s="2" t="s">
        <v>397</v>
      </c>
      <c r="H406">
        <v>24838</v>
      </c>
    </row>
    <row r="407" spans="2:8" x14ac:dyDescent="0.35">
      <c r="B407" s="2" t="s">
        <v>398</v>
      </c>
      <c r="C407">
        <v>25122</v>
      </c>
      <c r="G407" s="2" t="s">
        <v>398</v>
      </c>
      <c r="H407">
        <v>25122</v>
      </c>
    </row>
    <row r="408" spans="2:8" x14ac:dyDescent="0.35">
      <c r="B408" s="2" t="s">
        <v>399</v>
      </c>
      <c r="C408">
        <v>24241</v>
      </c>
      <c r="G408" s="2" t="s">
        <v>399</v>
      </c>
      <c r="H408">
        <v>24241</v>
      </c>
    </row>
    <row r="409" spans="2:8" x14ac:dyDescent="0.35">
      <c r="B409" s="2" t="s">
        <v>400</v>
      </c>
      <c r="C409">
        <v>24923</v>
      </c>
      <c r="G409" s="2" t="s">
        <v>400</v>
      </c>
      <c r="H409">
        <v>24923</v>
      </c>
    </row>
    <row r="410" spans="2:8" x14ac:dyDescent="0.35">
      <c r="B410" s="2" t="s">
        <v>401</v>
      </c>
      <c r="C410">
        <v>25212</v>
      </c>
      <c r="G410" s="2" t="s">
        <v>401</v>
      </c>
      <c r="H410">
        <v>25212</v>
      </c>
    </row>
    <row r="411" spans="2:8" x14ac:dyDescent="0.35">
      <c r="B411" s="2" t="s">
        <v>402</v>
      </c>
      <c r="C411">
        <v>25247</v>
      </c>
      <c r="G411" s="2" t="s">
        <v>402</v>
      </c>
      <c r="H411">
        <v>25247</v>
      </c>
    </row>
    <row r="412" spans="2:8" x14ac:dyDescent="0.35">
      <c r="B412" s="2" t="s">
        <v>403</v>
      </c>
      <c r="C412">
        <v>25279</v>
      </c>
      <c r="G412" s="2" t="s">
        <v>403</v>
      </c>
      <c r="H412">
        <v>25279</v>
      </c>
    </row>
    <row r="413" spans="2:8" x14ac:dyDescent="0.35">
      <c r="B413" s="2" t="s">
        <v>404</v>
      </c>
      <c r="C413">
        <v>25106</v>
      </c>
      <c r="G413" s="2" t="s">
        <v>404</v>
      </c>
      <c r="H413">
        <v>25106</v>
      </c>
    </row>
    <row r="414" spans="2:8" x14ac:dyDescent="0.35">
      <c r="B414" s="2" t="s">
        <v>405</v>
      </c>
      <c r="C414">
        <v>25392</v>
      </c>
      <c r="G414" s="2" t="s">
        <v>405</v>
      </c>
      <c r="H414">
        <v>25392</v>
      </c>
    </row>
    <row r="415" spans="2:8" x14ac:dyDescent="0.35">
      <c r="B415" s="2" t="s">
        <v>406</v>
      </c>
      <c r="C415">
        <v>25594</v>
      </c>
      <c r="G415" s="2" t="s">
        <v>406</v>
      </c>
      <c r="H415">
        <v>25594</v>
      </c>
    </row>
    <row r="416" spans="2:8" x14ac:dyDescent="0.35">
      <c r="B416" s="2" t="s">
        <v>407</v>
      </c>
      <c r="C416">
        <v>25553</v>
      </c>
      <c r="G416" s="2" t="s">
        <v>407</v>
      </c>
      <c r="H416">
        <v>25553</v>
      </c>
    </row>
    <row r="417" spans="2:12" x14ac:dyDescent="0.35">
      <c r="B417" s="2" t="s">
        <v>408</v>
      </c>
      <c r="C417">
        <v>25836</v>
      </c>
      <c r="D417" s="17" t="s">
        <v>474</v>
      </c>
      <c r="E417" s="17" t="s">
        <v>475</v>
      </c>
      <c r="G417" s="2" t="s">
        <v>408</v>
      </c>
      <c r="H417">
        <v>25836</v>
      </c>
      <c r="I417" s="17" t="s">
        <v>474</v>
      </c>
      <c r="J417" s="17" t="s">
        <v>475</v>
      </c>
    </row>
    <row r="418" spans="2:12" x14ac:dyDescent="0.35">
      <c r="B418" s="68" t="s">
        <v>451</v>
      </c>
      <c r="C418" s="55">
        <v>26022.699057267062</v>
      </c>
      <c r="D418" s="55">
        <v>23983.977864572262</v>
      </c>
      <c r="E418" s="55">
        <v>28061.420249961862</v>
      </c>
      <c r="G418" s="68" t="s">
        <v>451</v>
      </c>
      <c r="H418" s="55">
        <v>25681.407519414999</v>
      </c>
      <c r="I418" s="55">
        <v>24833.022319808224</v>
      </c>
      <c r="J418" s="55">
        <v>26529.792719021774</v>
      </c>
      <c r="L418" s="7"/>
    </row>
    <row r="419" spans="2:12" x14ac:dyDescent="0.35">
      <c r="B419" s="68" t="s">
        <v>452</v>
      </c>
      <c r="C419" s="55">
        <v>26174.236704807168</v>
      </c>
      <c r="D419" s="55">
        <v>23292.490777202369</v>
      </c>
      <c r="E419" s="55">
        <v>29055.982632411968</v>
      </c>
      <c r="G419" s="68" t="s">
        <v>452</v>
      </c>
      <c r="H419" s="55">
        <v>25835.729014447719</v>
      </c>
      <c r="I419" s="55">
        <v>24886.445493805233</v>
      </c>
      <c r="J419" s="55">
        <v>26785.012535090205</v>
      </c>
      <c r="L419" s="7"/>
    </row>
    <row r="420" spans="2:12" x14ac:dyDescent="0.35">
      <c r="B420" s="68" t="s">
        <v>453</v>
      </c>
      <c r="C420" s="55">
        <v>25471.962141913347</v>
      </c>
      <c r="D420" s="55">
        <v>21941.970117445053</v>
      </c>
      <c r="E420" s="55">
        <v>29001.954166381642</v>
      </c>
      <c r="G420" s="68" t="s">
        <v>453</v>
      </c>
      <c r="H420" s="55">
        <v>25135.599497591065</v>
      </c>
      <c r="I420" s="55">
        <v>24094.809262025265</v>
      </c>
      <c r="J420" s="55">
        <v>26176.389733156866</v>
      </c>
      <c r="L420" s="7"/>
    </row>
    <row r="421" spans="2:12" x14ac:dyDescent="0.35">
      <c r="B421" s="68" t="s">
        <v>442</v>
      </c>
      <c r="C421" s="55">
        <v>25970.496439405306</v>
      </c>
      <c r="D421" s="55">
        <v>21893.053034655233</v>
      </c>
      <c r="E421" s="55">
        <v>30047.939844155379</v>
      </c>
      <c r="G421" s="68" t="s">
        <v>442</v>
      </c>
      <c r="H421" s="55">
        <v>25638.415562871556</v>
      </c>
      <c r="I421" s="55">
        <v>24513.215926325283</v>
      </c>
      <c r="J421" s="55">
        <v>26763.615199417829</v>
      </c>
      <c r="L421" s="7"/>
    </row>
    <row r="422" spans="2:12" x14ac:dyDescent="0.35">
      <c r="B422" s="68" t="s">
        <v>443</v>
      </c>
      <c r="C422" s="55">
        <v>25819.629364724384</v>
      </c>
      <c r="D422" s="55">
        <v>21259.084333434228</v>
      </c>
      <c r="E422" s="55">
        <v>30380.17439601454</v>
      </c>
      <c r="G422" s="68" t="s">
        <v>443</v>
      </c>
      <c r="H422" s="55">
        <v>25489.968966088458</v>
      </c>
      <c r="I422" s="55">
        <v>24285.963000578919</v>
      </c>
      <c r="J422" s="55">
        <v>26693.974931597997</v>
      </c>
      <c r="L422" s="7"/>
    </row>
    <row r="423" spans="2:12" x14ac:dyDescent="0.35">
      <c r="B423" s="68" t="s">
        <v>444</v>
      </c>
      <c r="C423" s="55">
        <v>25663.850445235337</v>
      </c>
      <c r="D423" s="55">
        <v>20665.857768566588</v>
      </c>
      <c r="E423" s="55">
        <v>30661.843121904087</v>
      </c>
      <c r="G423" s="68" t="s">
        <v>444</v>
      </c>
      <c r="H423" s="55">
        <v>25337.383382290376</v>
      </c>
      <c r="I423" s="55">
        <v>24059.136855731405</v>
      </c>
      <c r="J423" s="55">
        <v>26615.629908849347</v>
      </c>
      <c r="L423" s="7"/>
    </row>
    <row r="424" spans="2:12" x14ac:dyDescent="0.35">
      <c r="B424" s="68" t="s">
        <v>445</v>
      </c>
      <c r="C424" s="55">
        <v>25830.97184339643</v>
      </c>
      <c r="D424" s="55">
        <v>20430.080021434496</v>
      </c>
      <c r="E424" s="55">
        <v>31231.863665358364</v>
      </c>
      <c r="G424" s="68" t="s">
        <v>445</v>
      </c>
      <c r="H424" s="55">
        <v>25507.859647172842</v>
      </c>
      <c r="I424" s="55">
        <v>24159.183587241729</v>
      </c>
      <c r="J424" s="55">
        <v>26856.535707103954</v>
      </c>
      <c r="L424" s="7"/>
    </row>
    <row r="425" spans="2:12" x14ac:dyDescent="0.35">
      <c r="B425" s="68" t="s">
        <v>446</v>
      </c>
      <c r="C425" s="55">
        <v>26111.360242167306</v>
      </c>
      <c r="D425" s="55">
        <v>20334.883433186231</v>
      </c>
      <c r="E425" s="55">
        <v>31887.837051148381</v>
      </c>
      <c r="G425" s="68" t="s">
        <v>446</v>
      </c>
      <c r="H425" s="55">
        <v>25790.96662294001</v>
      </c>
      <c r="I425" s="55">
        <v>24375.102716905549</v>
      </c>
      <c r="J425" s="55">
        <v>27206.830528974471</v>
      </c>
      <c r="L425" s="7"/>
    </row>
    <row r="426" spans="2:12" x14ac:dyDescent="0.35">
      <c r="B426" s="68" t="s">
        <v>447</v>
      </c>
      <c r="C426" s="55">
        <v>25580.595037874449</v>
      </c>
      <c r="D426" s="55">
        <v>19450.823862268848</v>
      </c>
      <c r="E426" s="55">
        <v>31710.366213480051</v>
      </c>
      <c r="G426" s="68" t="s">
        <v>447</v>
      </c>
      <c r="H426" s="55">
        <v>25262.760621054433</v>
      </c>
      <c r="I426" s="55">
        <v>23782.508588623965</v>
      </c>
      <c r="J426" s="55">
        <v>26743.012653484901</v>
      </c>
      <c r="L426" s="7"/>
    </row>
    <row r="427" spans="2:12" x14ac:dyDescent="0.35">
      <c r="B427" s="68" t="s">
        <v>448</v>
      </c>
      <c r="C427" s="55">
        <v>25958.594301257675</v>
      </c>
      <c r="D427" s="55">
        <v>19494.163018687585</v>
      </c>
      <c r="E427" s="55">
        <v>32423.025583827766</v>
      </c>
      <c r="G427" s="68" t="s">
        <v>448</v>
      </c>
      <c r="H427" s="55">
        <v>25644.997687498137</v>
      </c>
      <c r="I427" s="55">
        <v>24102.806067933208</v>
      </c>
      <c r="J427" s="55">
        <v>27187.189307063065</v>
      </c>
      <c r="L427" s="7"/>
    </row>
    <row r="428" spans="2:12" x14ac:dyDescent="0.35">
      <c r="B428" s="68" t="s">
        <v>449</v>
      </c>
      <c r="C428" s="55">
        <v>25857.836724391072</v>
      </c>
      <c r="D428" s="55">
        <v>19074.620373512909</v>
      </c>
      <c r="E428" s="55">
        <v>32641.053075269236</v>
      </c>
      <c r="G428" s="68" t="s">
        <v>449</v>
      </c>
      <c r="H428" s="55">
        <v>25546.268346379278</v>
      </c>
      <c r="I428" s="55">
        <v>23944.301188241709</v>
      </c>
      <c r="J428" s="55">
        <v>27148.235504516848</v>
      </c>
      <c r="L428" s="7"/>
    </row>
    <row r="429" spans="2:12" x14ac:dyDescent="0.35">
      <c r="B429" s="68" t="s">
        <v>455</v>
      </c>
      <c r="C429" s="55">
        <v>25910.495866622106</v>
      </c>
      <c r="D429" s="55">
        <v>18822.226702340617</v>
      </c>
      <c r="E429" s="55">
        <v>32998.765030903596</v>
      </c>
      <c r="G429" s="68" t="s">
        <v>455</v>
      </c>
      <c r="H429" s="55">
        <v>25602.446427724641</v>
      </c>
      <c r="I429" s="55">
        <v>23942.633525041143</v>
      </c>
      <c r="J429" s="55">
        <v>27262.259330408138</v>
      </c>
      <c r="L429" s="7"/>
    </row>
    <row r="430" spans="2:12" x14ac:dyDescent="0.35">
      <c r="B430" s="68" t="s">
        <v>456</v>
      </c>
      <c r="C430" s="55">
        <v>26061.317522963822</v>
      </c>
      <c r="D430" s="55">
        <v>18680.024467726977</v>
      </c>
      <c r="E430" s="55">
        <v>33442.610578200671</v>
      </c>
      <c r="G430" s="68" t="s">
        <v>456</v>
      </c>
      <c r="H430" s="55">
        <v>25756.007676157093</v>
      </c>
      <c r="I430" s="55">
        <v>24040.083225762803</v>
      </c>
      <c r="J430" s="55">
        <v>27471.932126551383</v>
      </c>
      <c r="L430" s="7"/>
    </row>
    <row r="431" spans="2:12" x14ac:dyDescent="0.35">
      <c r="B431" s="68" t="s">
        <v>457</v>
      </c>
      <c r="C431" s="55">
        <v>26183.929521837988</v>
      </c>
      <c r="D431" s="55">
        <v>18520.261037258242</v>
      </c>
      <c r="E431" s="55">
        <v>33847.598006417735</v>
      </c>
      <c r="G431" s="68" t="s">
        <v>457</v>
      </c>
      <c r="H431" s="55">
        <v>25881.4823855082</v>
      </c>
      <c r="I431" s="55">
        <v>24111.015283892</v>
      </c>
      <c r="J431" s="55">
        <v>27651.949487124399</v>
      </c>
      <c r="L431" s="7"/>
    </row>
    <row r="432" spans="2:12" x14ac:dyDescent="0.35">
      <c r="B432" s="68" t="s">
        <v>458</v>
      </c>
      <c r="C432" s="55">
        <v>26474.908388991393</v>
      </c>
      <c r="D432" s="55">
        <v>18538.37574048352</v>
      </c>
      <c r="E432" s="55">
        <v>34411.441037499266</v>
      </c>
      <c r="G432" s="68" t="s">
        <v>458</v>
      </c>
      <c r="H432" s="55">
        <v>26175.952797970247</v>
      </c>
      <c r="I432" s="55">
        <v>24352.37076615417</v>
      </c>
      <c r="J432" s="55">
        <v>27999.534829786324</v>
      </c>
      <c r="L432" s="7"/>
    </row>
    <row r="433" spans="2:12" x14ac:dyDescent="0.35">
      <c r="B433" s="68" t="s">
        <v>450</v>
      </c>
      <c r="C433" s="55">
        <v>26299.387740973641</v>
      </c>
      <c r="D433" s="55">
        <v>18098.552234884788</v>
      </c>
      <c r="E433" s="55">
        <v>34500.223247062495</v>
      </c>
      <c r="G433" s="68" t="s">
        <v>450</v>
      </c>
      <c r="H433" s="55">
        <v>26002.658480654918</v>
      </c>
      <c r="I433" s="55">
        <v>24127.26754393068</v>
      </c>
      <c r="J433" s="55">
        <v>27878.049417379156</v>
      </c>
      <c r="L433" s="7"/>
    </row>
    <row r="434" spans="2:12" x14ac:dyDescent="0.35">
      <c r="B434" s="68" t="s">
        <v>459</v>
      </c>
      <c r="C434" s="55">
        <v>26255.044415623455</v>
      </c>
      <c r="D434" s="55">
        <v>17797.664176708</v>
      </c>
      <c r="E434" s="55">
        <v>34712.424654538911</v>
      </c>
      <c r="G434" s="68" t="s">
        <v>459</v>
      </c>
      <c r="H434" s="55">
        <v>25961.931482072359</v>
      </c>
      <c r="I434" s="55">
        <v>24035.93189386497</v>
      </c>
      <c r="J434" s="55">
        <v>27887.931070279748</v>
      </c>
      <c r="L434" s="7"/>
    </row>
    <row r="435" spans="2:12" x14ac:dyDescent="0.35">
      <c r="B435" s="68" t="s">
        <v>460</v>
      </c>
      <c r="C435" s="55">
        <v>26196.813114819073</v>
      </c>
      <c r="D435" s="55">
        <v>17489.959991180796</v>
      </c>
      <c r="E435" s="55">
        <v>34903.66623845735</v>
      </c>
      <c r="G435" s="68" t="s">
        <v>460</v>
      </c>
      <c r="H435" s="55">
        <v>25907.306639053291</v>
      </c>
      <c r="I435" s="55">
        <v>23931.806041493219</v>
      </c>
      <c r="J435" s="55">
        <v>27882.807236613364</v>
      </c>
      <c r="L435" s="7"/>
    </row>
    <row r="436" spans="2:12" x14ac:dyDescent="0.35">
      <c r="B436" s="68" t="s">
        <v>461</v>
      </c>
      <c r="C436" s="55">
        <v>26188.757990369402</v>
      </c>
      <c r="D436" s="55">
        <v>17238.911972491107</v>
      </c>
      <c r="E436" s="55">
        <v>35138.604008247697</v>
      </c>
      <c r="G436" s="68" t="s">
        <v>461</v>
      </c>
      <c r="H436" s="55">
        <v>25901.942344052397</v>
      </c>
      <c r="I436" s="55">
        <v>23877.966752149714</v>
      </c>
      <c r="J436" s="55">
        <v>27925.91793595508</v>
      </c>
      <c r="L436" s="7"/>
    </row>
    <row r="437" spans="2:12" x14ac:dyDescent="0.35">
      <c r="B437" s="68" t="s">
        <v>462</v>
      </c>
      <c r="C437" s="55">
        <v>26303.472064610381</v>
      </c>
      <c r="D437" s="55">
        <v>17116.598488701507</v>
      </c>
      <c r="E437" s="55">
        <v>35490.345640519256</v>
      </c>
      <c r="G437" s="68" t="s">
        <v>462</v>
      </c>
      <c r="H437" s="55">
        <v>26019.955064710201</v>
      </c>
      <c r="I437" s="55">
        <v>23948.458115578302</v>
      </c>
      <c r="J437" s="55">
        <v>28091.452013842099</v>
      </c>
      <c r="L437" s="7"/>
    </row>
    <row r="438" spans="2:12" x14ac:dyDescent="0.35">
      <c r="B438" s="68" t="s">
        <v>463</v>
      </c>
      <c r="C438" s="55">
        <v>26184.923219844644</v>
      </c>
      <c r="D438" s="55">
        <v>16766.536590629425</v>
      </c>
      <c r="E438" s="55">
        <v>35603.309849059864</v>
      </c>
      <c r="G438" s="68" t="s">
        <v>463</v>
      </c>
      <c r="H438" s="55">
        <v>25903.94558778717</v>
      </c>
      <c r="I438" s="55">
        <v>23785.816391678025</v>
      </c>
      <c r="J438" s="55">
        <v>28022.074783896314</v>
      </c>
      <c r="L438" s="7"/>
    </row>
    <row r="439" spans="2:12" x14ac:dyDescent="0.35">
      <c r="B439" s="68" t="s">
        <v>464</v>
      </c>
      <c r="C439" s="55">
        <v>26558.83487862565</v>
      </c>
      <c r="D439" s="55">
        <v>16914.052151708354</v>
      </c>
      <c r="E439" s="55">
        <v>36203.617605542946</v>
      </c>
      <c r="G439" s="68" t="s">
        <v>464</v>
      </c>
      <c r="H439" s="55">
        <v>26280.968281576985</v>
      </c>
      <c r="I439" s="55">
        <v>24117.038134928465</v>
      </c>
      <c r="J439" s="55">
        <v>28444.898428225504</v>
      </c>
      <c r="L439" s="7"/>
    </row>
    <row r="440" spans="2:12" x14ac:dyDescent="0.35">
      <c r="B440" s="68" t="s">
        <v>465</v>
      </c>
      <c r="C440" s="55">
        <v>26730.994124628538</v>
      </c>
      <c r="D440" s="55">
        <v>16864.579584954692</v>
      </c>
      <c r="E440" s="55">
        <v>36597.408664302384</v>
      </c>
      <c r="G440" s="68" t="s">
        <v>465</v>
      </c>
      <c r="H440" s="55">
        <v>26456.209455089858</v>
      </c>
      <c r="I440" s="55">
        <v>24247.257618976033</v>
      </c>
      <c r="J440" s="55">
        <v>28665.161291203684</v>
      </c>
      <c r="L440" s="7"/>
    </row>
    <row r="441" spans="2:12" x14ac:dyDescent="0.35">
      <c r="B441" s="68" t="s">
        <v>466</v>
      </c>
      <c r="C441" s="55">
        <v>26696.047837726528</v>
      </c>
      <c r="D441" s="55">
        <v>16612.451204189267</v>
      </c>
      <c r="E441" s="55">
        <v>36779.644471263789</v>
      </c>
      <c r="G441" s="68" t="s">
        <v>466</v>
      </c>
      <c r="H441" s="55">
        <v>26424.078879460496</v>
      </c>
      <c r="I441" s="55">
        <v>24170.837584123066</v>
      </c>
      <c r="J441" s="55">
        <v>28677.320174797926</v>
      </c>
      <c r="L441" s="7"/>
    </row>
  </sheetData>
  <mergeCells count="8">
    <mergeCell ref="C2:D2"/>
    <mergeCell ref="B3:B11"/>
    <mergeCell ref="G32:J32"/>
    <mergeCell ref="I33:J33"/>
    <mergeCell ref="C15:D15"/>
    <mergeCell ref="B16:B24"/>
    <mergeCell ref="B32:E32"/>
    <mergeCell ref="D33:E33"/>
  </mergeCells>
  <phoneticPr fontId="7"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5153E-A41A-4A2B-AD5C-95E6818329FB}">
  <dimension ref="A1:E409"/>
  <sheetViews>
    <sheetView workbookViewId="0">
      <selection activeCell="D5" sqref="D5"/>
    </sheetView>
  </sheetViews>
  <sheetFormatPr defaultRowHeight="14.5" x14ac:dyDescent="0.35"/>
  <cols>
    <col min="1" max="1" width="9.453125" bestFit="1" customWidth="1"/>
    <col min="2" max="2" width="24.81640625" customWidth="1"/>
    <col min="3" max="3" width="34" customWidth="1"/>
    <col min="4" max="5" width="48.81640625" customWidth="1"/>
  </cols>
  <sheetData>
    <row r="1" spans="1:5" x14ac:dyDescent="0.35">
      <c r="A1" t="s">
        <v>24</v>
      </c>
      <c r="B1" t="s">
        <v>9</v>
      </c>
      <c r="C1" t="s">
        <v>479</v>
      </c>
      <c r="D1" t="s">
        <v>474</v>
      </c>
      <c r="E1" t="s">
        <v>475</v>
      </c>
    </row>
    <row r="2" spans="1:5" x14ac:dyDescent="0.35">
      <c r="A2" s="1">
        <v>33970</v>
      </c>
      <c r="B2">
        <v>30313</v>
      </c>
    </row>
    <row r="3" spans="1:5" x14ac:dyDescent="0.35">
      <c r="A3" s="1">
        <v>34001</v>
      </c>
      <c r="B3">
        <v>30549</v>
      </c>
    </row>
    <row r="4" spans="1:5" x14ac:dyDescent="0.35">
      <c r="A4" s="1">
        <v>34029</v>
      </c>
      <c r="B4">
        <v>30382</v>
      </c>
    </row>
    <row r="5" spans="1:5" x14ac:dyDescent="0.35">
      <c r="A5" s="1">
        <v>34060</v>
      </c>
      <c r="B5">
        <v>30543</v>
      </c>
    </row>
    <row r="6" spans="1:5" x14ac:dyDescent="0.35">
      <c r="A6" s="1">
        <v>34090</v>
      </c>
      <c r="B6">
        <v>30545</v>
      </c>
    </row>
    <row r="7" spans="1:5" x14ac:dyDescent="0.35">
      <c r="A7" s="1">
        <v>34121</v>
      </c>
      <c r="B7">
        <v>30435</v>
      </c>
    </row>
    <row r="8" spans="1:5" x14ac:dyDescent="0.35">
      <c r="A8" s="1">
        <v>34151</v>
      </c>
      <c r="B8">
        <v>30905</v>
      </c>
    </row>
    <row r="9" spans="1:5" x14ac:dyDescent="0.35">
      <c r="A9" s="1">
        <v>34182</v>
      </c>
      <c r="B9">
        <v>30371</v>
      </c>
    </row>
    <row r="10" spans="1:5" x14ac:dyDescent="0.35">
      <c r="A10" s="1">
        <v>34213</v>
      </c>
      <c r="B10">
        <v>30595</v>
      </c>
    </row>
    <row r="11" spans="1:5" x14ac:dyDescent="0.35">
      <c r="A11" s="1">
        <v>34243</v>
      </c>
      <c r="B11">
        <v>30714</v>
      </c>
    </row>
    <row r="12" spans="1:5" x14ac:dyDescent="0.35">
      <c r="A12" s="1">
        <v>34274</v>
      </c>
      <c r="B12">
        <v>30752</v>
      </c>
    </row>
    <row r="13" spans="1:5" x14ac:dyDescent="0.35">
      <c r="A13" s="1">
        <v>34304</v>
      </c>
      <c r="B13">
        <v>30838</v>
      </c>
    </row>
    <row r="14" spans="1:5" x14ac:dyDescent="0.35">
      <c r="A14" s="1">
        <v>34335</v>
      </c>
      <c r="B14">
        <v>30766</v>
      </c>
    </row>
    <row r="15" spans="1:5" x14ac:dyDescent="0.35">
      <c r="A15" s="1">
        <v>34366</v>
      </c>
      <c r="B15">
        <v>31016</v>
      </c>
    </row>
    <row r="16" spans="1:5" x14ac:dyDescent="0.35">
      <c r="A16" s="1">
        <v>34394</v>
      </c>
      <c r="B16">
        <v>31143</v>
      </c>
    </row>
    <row r="17" spans="1:2" x14ac:dyDescent="0.35">
      <c r="A17" s="1">
        <v>34425</v>
      </c>
      <c r="B17">
        <v>31293</v>
      </c>
    </row>
    <row r="18" spans="1:2" x14ac:dyDescent="0.35">
      <c r="A18" s="1">
        <v>34455</v>
      </c>
      <c r="B18">
        <v>31125</v>
      </c>
    </row>
    <row r="19" spans="1:2" x14ac:dyDescent="0.35">
      <c r="A19" s="1">
        <v>34486</v>
      </c>
      <c r="B19">
        <v>31509</v>
      </c>
    </row>
    <row r="20" spans="1:2" x14ac:dyDescent="0.35">
      <c r="A20" s="1">
        <v>34516</v>
      </c>
      <c r="B20">
        <v>31329</v>
      </c>
    </row>
    <row r="21" spans="1:2" x14ac:dyDescent="0.35">
      <c r="A21" s="1">
        <v>34547</v>
      </c>
      <c r="B21">
        <v>31545</v>
      </c>
    </row>
    <row r="22" spans="1:2" x14ac:dyDescent="0.35">
      <c r="A22" s="1">
        <v>34578</v>
      </c>
      <c r="B22">
        <v>31850</v>
      </c>
    </row>
    <row r="23" spans="1:2" x14ac:dyDescent="0.35">
      <c r="A23" s="1">
        <v>34608</v>
      </c>
      <c r="B23">
        <v>31606</v>
      </c>
    </row>
    <row r="24" spans="1:2" x14ac:dyDescent="0.35">
      <c r="A24" s="1">
        <v>34639</v>
      </c>
      <c r="B24">
        <v>31624</v>
      </c>
    </row>
    <row r="25" spans="1:2" x14ac:dyDescent="0.35">
      <c r="A25" s="1">
        <v>34669</v>
      </c>
      <c r="B25">
        <v>31789</v>
      </c>
    </row>
    <row r="26" spans="1:2" x14ac:dyDescent="0.35">
      <c r="A26" s="1">
        <v>34700</v>
      </c>
      <c r="B26">
        <v>31844</v>
      </c>
    </row>
    <row r="27" spans="1:2" x14ac:dyDescent="0.35">
      <c r="A27" s="1">
        <v>34731</v>
      </c>
      <c r="B27">
        <v>31725</v>
      </c>
    </row>
    <row r="28" spans="1:2" x14ac:dyDescent="0.35">
      <c r="A28" s="1">
        <v>34759</v>
      </c>
      <c r="B28">
        <v>31850</v>
      </c>
    </row>
    <row r="29" spans="1:2" x14ac:dyDescent="0.35">
      <c r="A29" s="1">
        <v>34790</v>
      </c>
      <c r="B29">
        <v>31642</v>
      </c>
    </row>
    <row r="30" spans="1:2" x14ac:dyDescent="0.35">
      <c r="A30" s="1">
        <v>34820</v>
      </c>
      <c r="B30">
        <v>31873</v>
      </c>
    </row>
    <row r="31" spans="1:2" x14ac:dyDescent="0.35">
      <c r="A31" s="1">
        <v>34851</v>
      </c>
      <c r="B31">
        <v>32052</v>
      </c>
    </row>
    <row r="32" spans="1:2" x14ac:dyDescent="0.35">
      <c r="A32" s="1">
        <v>34881</v>
      </c>
      <c r="B32">
        <v>31828</v>
      </c>
    </row>
    <row r="33" spans="1:2" x14ac:dyDescent="0.35">
      <c r="A33" s="1">
        <v>34912</v>
      </c>
      <c r="B33">
        <v>31930</v>
      </c>
    </row>
    <row r="34" spans="1:2" x14ac:dyDescent="0.35">
      <c r="A34" s="1">
        <v>34943</v>
      </c>
      <c r="B34">
        <v>32018</v>
      </c>
    </row>
    <row r="35" spans="1:2" x14ac:dyDescent="0.35">
      <c r="A35" s="1">
        <v>34973</v>
      </c>
      <c r="B35">
        <v>31830</v>
      </c>
    </row>
    <row r="36" spans="1:2" x14ac:dyDescent="0.35">
      <c r="A36" s="1">
        <v>35004</v>
      </c>
      <c r="B36">
        <v>32087</v>
      </c>
    </row>
    <row r="37" spans="1:2" x14ac:dyDescent="0.35">
      <c r="A37" s="1">
        <v>35034</v>
      </c>
      <c r="B37">
        <v>32236</v>
      </c>
    </row>
    <row r="38" spans="1:2" x14ac:dyDescent="0.35">
      <c r="A38" s="1">
        <v>35065</v>
      </c>
      <c r="B38">
        <v>32352</v>
      </c>
    </row>
    <row r="39" spans="1:2" x14ac:dyDescent="0.35">
      <c r="A39" s="1">
        <v>35096</v>
      </c>
      <c r="B39">
        <v>32338</v>
      </c>
    </row>
    <row r="40" spans="1:2" x14ac:dyDescent="0.35">
      <c r="A40" s="1">
        <v>35125</v>
      </c>
      <c r="B40">
        <v>32389</v>
      </c>
    </row>
    <row r="41" spans="1:2" x14ac:dyDescent="0.35">
      <c r="A41" s="1">
        <v>35156</v>
      </c>
      <c r="B41">
        <v>32542</v>
      </c>
    </row>
    <row r="42" spans="1:2" x14ac:dyDescent="0.35">
      <c r="A42" s="1">
        <v>35186</v>
      </c>
      <c r="B42">
        <v>32567</v>
      </c>
    </row>
    <row r="43" spans="1:2" x14ac:dyDescent="0.35">
      <c r="A43" s="1">
        <v>35217</v>
      </c>
      <c r="B43">
        <v>32555</v>
      </c>
    </row>
    <row r="44" spans="1:2" x14ac:dyDescent="0.35">
      <c r="A44" s="1">
        <v>35247</v>
      </c>
      <c r="B44">
        <v>32776</v>
      </c>
    </row>
    <row r="45" spans="1:2" x14ac:dyDescent="0.35">
      <c r="A45" s="1">
        <v>35278</v>
      </c>
      <c r="B45">
        <v>33105</v>
      </c>
    </row>
    <row r="46" spans="1:2" x14ac:dyDescent="0.35">
      <c r="A46" s="1">
        <v>35309</v>
      </c>
      <c r="B46">
        <v>32717</v>
      </c>
    </row>
    <row r="47" spans="1:2" x14ac:dyDescent="0.35">
      <c r="A47" s="1">
        <v>35339</v>
      </c>
      <c r="B47">
        <v>33112</v>
      </c>
    </row>
    <row r="48" spans="1:2" x14ac:dyDescent="0.35">
      <c r="A48" s="1">
        <v>35370</v>
      </c>
      <c r="B48">
        <v>33283</v>
      </c>
    </row>
    <row r="49" spans="1:2" x14ac:dyDescent="0.35">
      <c r="A49" s="1">
        <v>35400</v>
      </c>
      <c r="B49">
        <v>32884</v>
      </c>
    </row>
    <row r="50" spans="1:2" x14ac:dyDescent="0.35">
      <c r="A50" s="1">
        <v>35431</v>
      </c>
      <c r="B50">
        <v>33435</v>
      </c>
    </row>
    <row r="51" spans="1:2" x14ac:dyDescent="0.35">
      <c r="A51" s="1">
        <v>35462</v>
      </c>
      <c r="B51">
        <v>33312</v>
      </c>
    </row>
    <row r="52" spans="1:2" x14ac:dyDescent="0.35">
      <c r="A52" s="1">
        <v>35490</v>
      </c>
      <c r="B52">
        <v>33564</v>
      </c>
    </row>
    <row r="53" spans="1:2" x14ac:dyDescent="0.35">
      <c r="A53" s="1">
        <v>35521</v>
      </c>
      <c r="B53">
        <v>33334</v>
      </c>
    </row>
    <row r="54" spans="1:2" x14ac:dyDescent="0.35">
      <c r="A54" s="1">
        <v>35551</v>
      </c>
      <c r="B54">
        <v>33510</v>
      </c>
    </row>
    <row r="55" spans="1:2" x14ac:dyDescent="0.35">
      <c r="A55" s="1">
        <v>35582</v>
      </c>
      <c r="B55">
        <v>33162</v>
      </c>
    </row>
    <row r="56" spans="1:2" x14ac:dyDescent="0.35">
      <c r="A56" s="1">
        <v>35612</v>
      </c>
      <c r="B56">
        <v>33498</v>
      </c>
    </row>
    <row r="57" spans="1:2" x14ac:dyDescent="0.35">
      <c r="A57" s="1">
        <v>35643</v>
      </c>
      <c r="B57">
        <v>33654</v>
      </c>
    </row>
    <row r="58" spans="1:2" x14ac:dyDescent="0.35">
      <c r="A58" s="1">
        <v>35674</v>
      </c>
      <c r="B58">
        <v>33580</v>
      </c>
    </row>
    <row r="59" spans="1:2" x14ac:dyDescent="0.35">
      <c r="A59" s="1">
        <v>35704</v>
      </c>
      <c r="B59">
        <v>33789</v>
      </c>
    </row>
    <row r="60" spans="1:2" x14ac:dyDescent="0.35">
      <c r="A60" s="1">
        <v>35735</v>
      </c>
      <c r="B60">
        <v>33641</v>
      </c>
    </row>
    <row r="61" spans="1:2" x14ac:dyDescent="0.35">
      <c r="A61" s="1">
        <v>35765</v>
      </c>
      <c r="B61">
        <v>33408</v>
      </c>
    </row>
    <row r="62" spans="1:2" x14ac:dyDescent="0.35">
      <c r="A62" s="1">
        <v>35796</v>
      </c>
      <c r="B62">
        <v>33630</v>
      </c>
    </row>
    <row r="63" spans="1:2" x14ac:dyDescent="0.35">
      <c r="A63" s="1">
        <v>35827</v>
      </c>
      <c r="B63">
        <v>33435</v>
      </c>
    </row>
    <row r="64" spans="1:2" x14ac:dyDescent="0.35">
      <c r="A64" s="1">
        <v>35855</v>
      </c>
      <c r="B64">
        <v>33543</v>
      </c>
    </row>
    <row r="65" spans="1:2" x14ac:dyDescent="0.35">
      <c r="A65" s="1">
        <v>35886</v>
      </c>
      <c r="B65">
        <v>33811</v>
      </c>
    </row>
    <row r="66" spans="1:2" x14ac:dyDescent="0.35">
      <c r="A66" s="1">
        <v>35916</v>
      </c>
      <c r="B66">
        <v>33849</v>
      </c>
    </row>
    <row r="67" spans="1:2" x14ac:dyDescent="0.35">
      <c r="A67" s="1">
        <v>35947</v>
      </c>
      <c r="B67">
        <v>33977</v>
      </c>
    </row>
    <row r="68" spans="1:2" x14ac:dyDescent="0.35">
      <c r="A68" s="1">
        <v>35977</v>
      </c>
      <c r="B68">
        <v>34262</v>
      </c>
    </row>
    <row r="69" spans="1:2" x14ac:dyDescent="0.35">
      <c r="A69" s="1">
        <v>36008</v>
      </c>
      <c r="B69">
        <v>34246</v>
      </c>
    </row>
    <row r="70" spans="1:2" x14ac:dyDescent="0.35">
      <c r="A70" s="1">
        <v>36039</v>
      </c>
      <c r="B70">
        <v>34307</v>
      </c>
    </row>
    <row r="71" spans="1:2" x14ac:dyDescent="0.35">
      <c r="A71" s="1">
        <v>36069</v>
      </c>
      <c r="B71">
        <v>34617</v>
      </c>
    </row>
    <row r="72" spans="1:2" x14ac:dyDescent="0.35">
      <c r="A72" s="1">
        <v>36100</v>
      </c>
      <c r="B72">
        <v>34440</v>
      </c>
    </row>
    <row r="73" spans="1:2" x14ac:dyDescent="0.35">
      <c r="A73" s="1">
        <v>36130</v>
      </c>
      <c r="B73">
        <v>34874</v>
      </c>
    </row>
    <row r="74" spans="1:2" x14ac:dyDescent="0.35">
      <c r="A74" s="1">
        <v>36161</v>
      </c>
      <c r="B74">
        <v>34689</v>
      </c>
    </row>
    <row r="75" spans="1:2" x14ac:dyDescent="0.35">
      <c r="A75" s="1">
        <v>36192</v>
      </c>
      <c r="B75">
        <v>35071</v>
      </c>
    </row>
    <row r="76" spans="1:2" x14ac:dyDescent="0.35">
      <c r="A76" s="1">
        <v>36220</v>
      </c>
      <c r="B76">
        <v>35047</v>
      </c>
    </row>
    <row r="77" spans="1:2" x14ac:dyDescent="0.35">
      <c r="A77" s="1">
        <v>36251</v>
      </c>
      <c r="B77">
        <v>35435</v>
      </c>
    </row>
    <row r="78" spans="1:2" x14ac:dyDescent="0.35">
      <c r="A78" s="1">
        <v>36281</v>
      </c>
      <c r="B78">
        <v>35426</v>
      </c>
    </row>
    <row r="79" spans="1:2" x14ac:dyDescent="0.35">
      <c r="A79" s="1">
        <v>36312</v>
      </c>
      <c r="B79">
        <v>35176</v>
      </c>
    </row>
    <row r="80" spans="1:2" x14ac:dyDescent="0.35">
      <c r="A80" s="1">
        <v>36342</v>
      </c>
      <c r="B80">
        <v>35666</v>
      </c>
    </row>
    <row r="81" spans="1:2" x14ac:dyDescent="0.35">
      <c r="A81" s="1">
        <v>36373</v>
      </c>
      <c r="B81">
        <v>35315</v>
      </c>
    </row>
    <row r="82" spans="1:2" x14ac:dyDescent="0.35">
      <c r="A82" s="1">
        <v>36404</v>
      </c>
      <c r="B82">
        <v>35918</v>
      </c>
    </row>
    <row r="83" spans="1:2" x14ac:dyDescent="0.35">
      <c r="A83" s="1">
        <v>36434</v>
      </c>
      <c r="B83">
        <v>35577</v>
      </c>
    </row>
    <row r="84" spans="1:2" x14ac:dyDescent="0.35">
      <c r="A84" s="1">
        <v>36465</v>
      </c>
      <c r="B84">
        <v>35655</v>
      </c>
    </row>
    <row r="85" spans="1:2" x14ac:dyDescent="0.35">
      <c r="A85" s="1">
        <v>36495</v>
      </c>
      <c r="B85">
        <v>37044</v>
      </c>
    </row>
    <row r="86" spans="1:2" x14ac:dyDescent="0.35">
      <c r="A86" s="1">
        <v>36526</v>
      </c>
      <c r="B86">
        <v>34913</v>
      </c>
    </row>
    <row r="87" spans="1:2" x14ac:dyDescent="0.35">
      <c r="A87" s="1">
        <v>36557</v>
      </c>
      <c r="B87">
        <v>35305</v>
      </c>
    </row>
    <row r="88" spans="1:2" x14ac:dyDescent="0.35">
      <c r="A88" s="1">
        <v>36586</v>
      </c>
      <c r="B88">
        <v>36003</v>
      </c>
    </row>
    <row r="89" spans="1:2" x14ac:dyDescent="0.35">
      <c r="A89" s="1">
        <v>36617</v>
      </c>
      <c r="B89">
        <v>36297</v>
      </c>
    </row>
    <row r="90" spans="1:2" x14ac:dyDescent="0.35">
      <c r="A90" s="1">
        <v>36647</v>
      </c>
      <c r="B90">
        <v>36068</v>
      </c>
    </row>
    <row r="91" spans="1:2" x14ac:dyDescent="0.35">
      <c r="A91" s="1">
        <v>36678</v>
      </c>
      <c r="B91">
        <v>36679</v>
      </c>
    </row>
    <row r="92" spans="1:2" x14ac:dyDescent="0.35">
      <c r="A92" s="1">
        <v>36708</v>
      </c>
      <c r="B92">
        <v>36353</v>
      </c>
    </row>
    <row r="93" spans="1:2" x14ac:dyDescent="0.35">
      <c r="A93" s="1">
        <v>36739</v>
      </c>
      <c r="B93">
        <v>36537</v>
      </c>
    </row>
    <row r="94" spans="1:2" x14ac:dyDescent="0.35">
      <c r="A94" s="1">
        <v>36770</v>
      </c>
      <c r="B94">
        <v>36785</v>
      </c>
    </row>
    <row r="95" spans="1:2" x14ac:dyDescent="0.35">
      <c r="A95" s="1">
        <v>36800</v>
      </c>
      <c r="B95">
        <v>36727</v>
      </c>
    </row>
    <row r="96" spans="1:2" x14ac:dyDescent="0.35">
      <c r="A96" s="1">
        <v>36831</v>
      </c>
      <c r="B96">
        <v>37028</v>
      </c>
    </row>
    <row r="97" spans="1:2" x14ac:dyDescent="0.35">
      <c r="A97" s="1">
        <v>36861</v>
      </c>
      <c r="B97">
        <v>37391</v>
      </c>
    </row>
    <row r="98" spans="1:2" x14ac:dyDescent="0.35">
      <c r="A98" s="1">
        <v>36892</v>
      </c>
      <c r="B98">
        <v>37215</v>
      </c>
    </row>
    <row r="99" spans="1:2" x14ac:dyDescent="0.35">
      <c r="A99" s="1">
        <v>36923</v>
      </c>
      <c r="B99">
        <v>37628</v>
      </c>
    </row>
    <row r="100" spans="1:2" x14ac:dyDescent="0.35">
      <c r="A100" s="1">
        <v>36951</v>
      </c>
      <c r="B100">
        <v>37681</v>
      </c>
    </row>
    <row r="101" spans="1:2" x14ac:dyDescent="0.35">
      <c r="A101" s="1">
        <v>36982</v>
      </c>
      <c r="B101">
        <v>37595</v>
      </c>
    </row>
    <row r="102" spans="1:2" x14ac:dyDescent="0.35">
      <c r="A102" s="1">
        <v>37012</v>
      </c>
      <c r="B102">
        <v>37906</v>
      </c>
    </row>
    <row r="103" spans="1:2" x14ac:dyDescent="0.35">
      <c r="A103" s="1">
        <v>37043</v>
      </c>
      <c r="B103">
        <v>38005</v>
      </c>
    </row>
    <row r="104" spans="1:2" x14ac:dyDescent="0.35">
      <c r="A104" s="1">
        <v>37073</v>
      </c>
      <c r="B104">
        <v>37742</v>
      </c>
    </row>
    <row r="105" spans="1:2" x14ac:dyDescent="0.35">
      <c r="A105" s="1">
        <v>37104</v>
      </c>
      <c r="B105">
        <v>38209</v>
      </c>
    </row>
    <row r="106" spans="1:2" x14ac:dyDescent="0.35">
      <c r="A106" s="1">
        <v>37135</v>
      </c>
      <c r="B106">
        <v>38154</v>
      </c>
    </row>
    <row r="107" spans="1:2" x14ac:dyDescent="0.35">
      <c r="A107" s="1">
        <v>37165</v>
      </c>
      <c r="B107">
        <v>38291</v>
      </c>
    </row>
    <row r="108" spans="1:2" x14ac:dyDescent="0.35">
      <c r="A108" s="1">
        <v>37196</v>
      </c>
      <c r="B108">
        <v>38442</v>
      </c>
    </row>
    <row r="109" spans="1:2" x14ac:dyDescent="0.35">
      <c r="A109" s="1">
        <v>37226</v>
      </c>
      <c r="B109">
        <v>38416</v>
      </c>
    </row>
    <row r="110" spans="1:2" x14ac:dyDescent="0.35">
      <c r="A110" s="1">
        <v>37257</v>
      </c>
      <c r="B110">
        <v>38205</v>
      </c>
    </row>
    <row r="111" spans="1:2" x14ac:dyDescent="0.35">
      <c r="A111" s="1">
        <v>37288</v>
      </c>
      <c r="B111">
        <v>38282</v>
      </c>
    </row>
    <row r="112" spans="1:2" x14ac:dyDescent="0.35">
      <c r="A112" s="1">
        <v>37316</v>
      </c>
      <c r="B112">
        <v>38237</v>
      </c>
    </row>
    <row r="113" spans="1:2" x14ac:dyDescent="0.35">
      <c r="A113" s="1">
        <v>37347</v>
      </c>
      <c r="B113">
        <v>37836</v>
      </c>
    </row>
    <row r="114" spans="1:2" x14ac:dyDescent="0.35">
      <c r="A114" s="1">
        <v>37377</v>
      </c>
      <c r="B114">
        <v>38198</v>
      </c>
    </row>
    <row r="115" spans="1:2" x14ac:dyDescent="0.35">
      <c r="A115" s="1">
        <v>37408</v>
      </c>
      <c r="B115">
        <v>38006</v>
      </c>
    </row>
    <row r="116" spans="1:2" x14ac:dyDescent="0.35">
      <c r="A116" s="1">
        <v>37438</v>
      </c>
      <c r="B116">
        <v>38117</v>
      </c>
    </row>
    <row r="117" spans="1:2" x14ac:dyDescent="0.35">
      <c r="A117" s="1">
        <v>37469</v>
      </c>
      <c r="B117">
        <v>38224</v>
      </c>
    </row>
    <row r="118" spans="1:2" x14ac:dyDescent="0.35">
      <c r="A118" s="1">
        <v>37500</v>
      </c>
      <c r="B118">
        <v>37783</v>
      </c>
    </row>
    <row r="119" spans="1:2" x14ac:dyDescent="0.35">
      <c r="A119" s="1">
        <v>37530</v>
      </c>
      <c r="B119">
        <v>38127</v>
      </c>
    </row>
    <row r="120" spans="1:2" x14ac:dyDescent="0.35">
      <c r="A120" s="1">
        <v>37561</v>
      </c>
      <c r="B120">
        <v>38431</v>
      </c>
    </row>
    <row r="121" spans="1:2" x14ac:dyDescent="0.35">
      <c r="A121" s="1">
        <v>37591</v>
      </c>
      <c r="B121">
        <v>38001</v>
      </c>
    </row>
    <row r="122" spans="1:2" x14ac:dyDescent="0.35">
      <c r="A122" s="1">
        <v>37622</v>
      </c>
      <c r="B122">
        <v>38763</v>
      </c>
    </row>
    <row r="123" spans="1:2" x14ac:dyDescent="0.35">
      <c r="A123" s="1">
        <v>37653</v>
      </c>
      <c r="B123">
        <v>38621</v>
      </c>
    </row>
    <row r="124" spans="1:2" x14ac:dyDescent="0.35">
      <c r="A124" s="1">
        <v>37681</v>
      </c>
      <c r="B124">
        <v>38571</v>
      </c>
    </row>
    <row r="125" spans="1:2" x14ac:dyDescent="0.35">
      <c r="A125" s="1">
        <v>37712</v>
      </c>
      <c r="B125">
        <v>38689</v>
      </c>
    </row>
    <row r="126" spans="1:2" x14ac:dyDescent="0.35">
      <c r="A126" s="1">
        <v>37742</v>
      </c>
      <c r="B126">
        <v>38599</v>
      </c>
    </row>
    <row r="127" spans="1:2" x14ac:dyDescent="0.35">
      <c r="A127" s="1">
        <v>37773</v>
      </c>
      <c r="B127">
        <v>38728</v>
      </c>
    </row>
    <row r="128" spans="1:2" x14ac:dyDescent="0.35">
      <c r="A128" s="1">
        <v>37803</v>
      </c>
      <c r="B128">
        <v>39167</v>
      </c>
    </row>
    <row r="129" spans="1:2" x14ac:dyDescent="0.35">
      <c r="A129" s="1">
        <v>37834</v>
      </c>
      <c r="B129">
        <v>39153</v>
      </c>
    </row>
    <row r="130" spans="1:2" x14ac:dyDescent="0.35">
      <c r="A130" s="1">
        <v>37865</v>
      </c>
      <c r="B130">
        <v>39149</v>
      </c>
    </row>
    <row r="131" spans="1:2" x14ac:dyDescent="0.35">
      <c r="A131" s="1">
        <v>37895</v>
      </c>
      <c r="B131">
        <v>39221</v>
      </c>
    </row>
    <row r="132" spans="1:2" x14ac:dyDescent="0.35">
      <c r="A132" s="1">
        <v>37926</v>
      </c>
      <c r="B132">
        <v>38989</v>
      </c>
    </row>
    <row r="133" spans="1:2" x14ac:dyDescent="0.35">
      <c r="A133" s="1">
        <v>37956</v>
      </c>
      <c r="B133">
        <v>38926</v>
      </c>
    </row>
    <row r="134" spans="1:2" x14ac:dyDescent="0.35">
      <c r="A134" s="1">
        <v>37987</v>
      </c>
      <c r="B134">
        <v>39900</v>
      </c>
    </row>
    <row r="135" spans="1:2" x14ac:dyDescent="0.35">
      <c r="A135" s="1">
        <v>38018</v>
      </c>
      <c r="B135">
        <v>39144</v>
      </c>
    </row>
    <row r="136" spans="1:2" x14ac:dyDescent="0.35">
      <c r="A136" s="1">
        <v>38047</v>
      </c>
      <c r="B136">
        <v>39674</v>
      </c>
    </row>
    <row r="137" spans="1:2" x14ac:dyDescent="0.35">
      <c r="A137" s="1">
        <v>38078</v>
      </c>
      <c r="B137">
        <v>39892</v>
      </c>
    </row>
    <row r="138" spans="1:2" x14ac:dyDescent="0.35">
      <c r="A138" s="1">
        <v>38108</v>
      </c>
      <c r="B138">
        <v>39995</v>
      </c>
    </row>
    <row r="139" spans="1:2" x14ac:dyDescent="0.35">
      <c r="A139" s="1">
        <v>38139</v>
      </c>
      <c r="B139">
        <v>39856</v>
      </c>
    </row>
    <row r="140" spans="1:2" x14ac:dyDescent="0.35">
      <c r="A140" s="1">
        <v>38169</v>
      </c>
      <c r="B140">
        <v>40148</v>
      </c>
    </row>
    <row r="141" spans="1:2" x14ac:dyDescent="0.35">
      <c r="A141" s="1">
        <v>38200</v>
      </c>
      <c r="B141">
        <v>39905</v>
      </c>
    </row>
    <row r="142" spans="1:2" x14ac:dyDescent="0.35">
      <c r="A142" s="1">
        <v>38231</v>
      </c>
      <c r="B142">
        <v>40571</v>
      </c>
    </row>
    <row r="143" spans="1:2" x14ac:dyDescent="0.35">
      <c r="A143" s="1">
        <v>38261</v>
      </c>
      <c r="B143">
        <v>40448</v>
      </c>
    </row>
    <row r="144" spans="1:2" x14ac:dyDescent="0.35">
      <c r="A144" s="1">
        <v>38292</v>
      </c>
      <c r="B144">
        <v>40704</v>
      </c>
    </row>
    <row r="145" spans="1:2" x14ac:dyDescent="0.35">
      <c r="A145" s="1">
        <v>38322</v>
      </c>
      <c r="B145">
        <v>40893</v>
      </c>
    </row>
    <row r="146" spans="1:2" x14ac:dyDescent="0.35">
      <c r="A146" s="1">
        <v>38353</v>
      </c>
      <c r="B146">
        <v>40993</v>
      </c>
    </row>
    <row r="147" spans="1:2" x14ac:dyDescent="0.35">
      <c r="A147" s="1">
        <v>38384</v>
      </c>
      <c r="B147">
        <v>41081</v>
      </c>
    </row>
    <row r="148" spans="1:2" x14ac:dyDescent="0.35">
      <c r="A148" s="1">
        <v>38412</v>
      </c>
      <c r="B148">
        <v>41167</v>
      </c>
    </row>
    <row r="149" spans="1:2" x14ac:dyDescent="0.35">
      <c r="A149" s="1">
        <v>38443</v>
      </c>
      <c r="B149">
        <v>41568</v>
      </c>
    </row>
    <row r="150" spans="1:2" x14ac:dyDescent="0.35">
      <c r="A150" s="1">
        <v>38473</v>
      </c>
      <c r="B150">
        <v>41369</v>
      </c>
    </row>
    <row r="151" spans="1:2" x14ac:dyDescent="0.35">
      <c r="A151" s="1">
        <v>38504</v>
      </c>
      <c r="B151">
        <v>41684</v>
      </c>
    </row>
    <row r="152" spans="1:2" x14ac:dyDescent="0.35">
      <c r="A152" s="1">
        <v>38534</v>
      </c>
      <c r="B152">
        <v>41539</v>
      </c>
    </row>
    <row r="153" spans="1:2" x14ac:dyDescent="0.35">
      <c r="A153" s="1">
        <v>38565</v>
      </c>
      <c r="B153">
        <v>41818</v>
      </c>
    </row>
    <row r="154" spans="1:2" x14ac:dyDescent="0.35">
      <c r="A154" s="1">
        <v>38596</v>
      </c>
      <c r="B154">
        <v>42249</v>
      </c>
    </row>
    <row r="155" spans="1:2" x14ac:dyDescent="0.35">
      <c r="A155" s="1">
        <v>38626</v>
      </c>
      <c r="B155">
        <v>42120</v>
      </c>
    </row>
    <row r="156" spans="1:2" x14ac:dyDescent="0.35">
      <c r="A156" s="1">
        <v>38657</v>
      </c>
      <c r="B156">
        <v>42123</v>
      </c>
    </row>
    <row r="157" spans="1:2" x14ac:dyDescent="0.35">
      <c r="A157" s="1">
        <v>38687</v>
      </c>
      <c r="B157">
        <v>42547</v>
      </c>
    </row>
    <row r="158" spans="1:2" x14ac:dyDescent="0.35">
      <c r="A158" s="1">
        <v>38718</v>
      </c>
      <c r="B158">
        <v>42023</v>
      </c>
    </row>
    <row r="159" spans="1:2" x14ac:dyDescent="0.35">
      <c r="A159" s="1">
        <v>38749</v>
      </c>
      <c r="B159">
        <v>42704</v>
      </c>
    </row>
    <row r="160" spans="1:2" x14ac:dyDescent="0.35">
      <c r="A160" s="1">
        <v>38777</v>
      </c>
      <c r="B160">
        <v>42590</v>
      </c>
    </row>
    <row r="161" spans="1:2" x14ac:dyDescent="0.35">
      <c r="A161" s="1">
        <v>38808</v>
      </c>
      <c r="B161">
        <v>42600</v>
      </c>
    </row>
    <row r="162" spans="1:2" x14ac:dyDescent="0.35">
      <c r="A162" s="1">
        <v>38838</v>
      </c>
      <c r="B162">
        <v>42981</v>
      </c>
    </row>
    <row r="163" spans="1:2" x14ac:dyDescent="0.35">
      <c r="A163" s="1">
        <v>38869</v>
      </c>
      <c r="B163">
        <v>43155</v>
      </c>
    </row>
    <row r="164" spans="1:2" x14ac:dyDescent="0.35">
      <c r="A164" s="1">
        <v>38899</v>
      </c>
      <c r="B164">
        <v>43114</v>
      </c>
    </row>
    <row r="165" spans="1:2" x14ac:dyDescent="0.35">
      <c r="A165" s="1">
        <v>38930</v>
      </c>
      <c r="B165">
        <v>43481</v>
      </c>
    </row>
    <row r="166" spans="1:2" x14ac:dyDescent="0.35">
      <c r="A166" s="1">
        <v>38961</v>
      </c>
      <c r="B166">
        <v>43252</v>
      </c>
    </row>
    <row r="167" spans="1:2" x14ac:dyDescent="0.35">
      <c r="A167" s="1">
        <v>38991</v>
      </c>
      <c r="B167">
        <v>43815</v>
      </c>
    </row>
    <row r="168" spans="1:2" x14ac:dyDescent="0.35">
      <c r="A168" s="1">
        <v>39022</v>
      </c>
      <c r="B168">
        <v>43855</v>
      </c>
    </row>
    <row r="169" spans="1:2" x14ac:dyDescent="0.35">
      <c r="A169" s="1">
        <v>39052</v>
      </c>
      <c r="B169">
        <v>44040</v>
      </c>
    </row>
    <row r="170" spans="1:2" x14ac:dyDescent="0.35">
      <c r="A170" s="1">
        <v>39083</v>
      </c>
      <c r="B170">
        <v>44130</v>
      </c>
    </row>
    <row r="171" spans="1:2" x14ac:dyDescent="0.35">
      <c r="A171" s="1">
        <v>39114</v>
      </c>
      <c r="B171">
        <v>44574</v>
      </c>
    </row>
    <row r="172" spans="1:2" x14ac:dyDescent="0.35">
      <c r="A172" s="1">
        <v>39142</v>
      </c>
      <c r="B172">
        <v>44615</v>
      </c>
    </row>
    <row r="173" spans="1:2" x14ac:dyDescent="0.35">
      <c r="A173" s="1">
        <v>39173</v>
      </c>
      <c r="B173">
        <v>44290</v>
      </c>
    </row>
    <row r="174" spans="1:2" x14ac:dyDescent="0.35">
      <c r="A174" s="1">
        <v>39203</v>
      </c>
      <c r="B174">
        <v>44741</v>
      </c>
    </row>
    <row r="175" spans="1:2" x14ac:dyDescent="0.35">
      <c r="A175" s="1">
        <v>39234</v>
      </c>
      <c r="B175">
        <v>44938</v>
      </c>
    </row>
    <row r="176" spans="1:2" x14ac:dyDescent="0.35">
      <c r="A176" s="1">
        <v>39264</v>
      </c>
      <c r="B176">
        <v>44990</v>
      </c>
    </row>
    <row r="177" spans="1:2" x14ac:dyDescent="0.35">
      <c r="A177" s="1">
        <v>39295</v>
      </c>
      <c r="B177">
        <v>44971</v>
      </c>
    </row>
    <row r="178" spans="1:2" x14ac:dyDescent="0.35">
      <c r="A178" s="1">
        <v>39326</v>
      </c>
      <c r="B178">
        <v>45156</v>
      </c>
    </row>
    <row r="179" spans="1:2" x14ac:dyDescent="0.35">
      <c r="A179" s="1">
        <v>39356</v>
      </c>
      <c r="B179">
        <v>45370</v>
      </c>
    </row>
    <row r="180" spans="1:2" x14ac:dyDescent="0.35">
      <c r="A180" s="1">
        <v>39387</v>
      </c>
      <c r="B180">
        <v>45875</v>
      </c>
    </row>
    <row r="181" spans="1:2" x14ac:dyDescent="0.35">
      <c r="A181" s="1">
        <v>39417</v>
      </c>
      <c r="B181">
        <v>46060</v>
      </c>
    </row>
    <row r="182" spans="1:2" x14ac:dyDescent="0.35">
      <c r="A182" s="1">
        <v>39448</v>
      </c>
      <c r="B182">
        <v>46162</v>
      </c>
    </row>
    <row r="183" spans="1:2" x14ac:dyDescent="0.35">
      <c r="A183" s="1">
        <v>39479</v>
      </c>
      <c r="B183">
        <v>46011</v>
      </c>
    </row>
    <row r="184" spans="1:2" x14ac:dyDescent="0.35">
      <c r="A184" s="1">
        <v>39508</v>
      </c>
      <c r="B184">
        <v>46181</v>
      </c>
    </row>
    <row r="185" spans="1:2" x14ac:dyDescent="0.35">
      <c r="A185" s="1">
        <v>39539</v>
      </c>
      <c r="B185">
        <v>46610</v>
      </c>
    </row>
    <row r="186" spans="1:2" x14ac:dyDescent="0.35">
      <c r="A186" s="1">
        <v>39569</v>
      </c>
      <c r="B186">
        <v>46742</v>
      </c>
    </row>
    <row r="187" spans="1:2" x14ac:dyDescent="0.35">
      <c r="A187" s="1">
        <v>39600</v>
      </c>
      <c r="B187">
        <v>46816</v>
      </c>
    </row>
    <row r="188" spans="1:2" x14ac:dyDescent="0.35">
      <c r="A188" s="1">
        <v>39630</v>
      </c>
      <c r="B188">
        <v>47139</v>
      </c>
    </row>
    <row r="189" spans="1:2" x14ac:dyDescent="0.35">
      <c r="A189" s="1">
        <v>39661</v>
      </c>
      <c r="B189">
        <v>47280</v>
      </c>
    </row>
    <row r="190" spans="1:2" x14ac:dyDescent="0.35">
      <c r="A190" s="1">
        <v>39692</v>
      </c>
      <c r="B190">
        <v>47072</v>
      </c>
    </row>
    <row r="191" spans="1:2" x14ac:dyDescent="0.35">
      <c r="A191" s="1">
        <v>39722</v>
      </c>
      <c r="B191">
        <v>47028</v>
      </c>
    </row>
    <row r="192" spans="1:2" x14ac:dyDescent="0.35">
      <c r="A192" s="1">
        <v>39753</v>
      </c>
      <c r="B192">
        <v>46756</v>
      </c>
    </row>
    <row r="193" spans="1:2" x14ac:dyDescent="0.35">
      <c r="A193" s="1">
        <v>39783</v>
      </c>
      <c r="B193">
        <v>46086</v>
      </c>
    </row>
    <row r="194" spans="1:2" x14ac:dyDescent="0.35">
      <c r="A194" s="1">
        <v>39814</v>
      </c>
      <c r="B194">
        <v>47023</v>
      </c>
    </row>
    <row r="195" spans="1:2" x14ac:dyDescent="0.35">
      <c r="A195" s="1">
        <v>39845</v>
      </c>
      <c r="B195">
        <v>46239</v>
      </c>
    </row>
    <row r="196" spans="1:2" x14ac:dyDescent="0.35">
      <c r="A196" s="1">
        <v>39873</v>
      </c>
      <c r="B196">
        <v>46182</v>
      </c>
    </row>
    <row r="197" spans="1:2" x14ac:dyDescent="0.35">
      <c r="A197" s="1">
        <v>39904</v>
      </c>
      <c r="B197">
        <v>46449</v>
      </c>
    </row>
    <row r="198" spans="1:2" x14ac:dyDescent="0.35">
      <c r="A198" s="1">
        <v>39934</v>
      </c>
      <c r="B198">
        <v>46558</v>
      </c>
    </row>
    <row r="199" spans="1:2" x14ac:dyDescent="0.35">
      <c r="A199" s="1">
        <v>39965</v>
      </c>
      <c r="B199">
        <v>46638</v>
      </c>
    </row>
    <row r="200" spans="1:2" x14ac:dyDescent="0.35">
      <c r="A200" s="1">
        <v>39995</v>
      </c>
      <c r="B200">
        <v>46644</v>
      </c>
    </row>
    <row r="201" spans="1:2" x14ac:dyDescent="0.35">
      <c r="A201" s="1">
        <v>40026</v>
      </c>
      <c r="B201">
        <v>46600</v>
      </c>
    </row>
    <row r="202" spans="1:2" x14ac:dyDescent="0.35">
      <c r="A202" s="1">
        <v>40057</v>
      </c>
      <c r="B202">
        <v>46859</v>
      </c>
    </row>
    <row r="203" spans="1:2" x14ac:dyDescent="0.35">
      <c r="A203" s="1">
        <v>40087</v>
      </c>
      <c r="B203">
        <v>46953</v>
      </c>
    </row>
    <row r="204" spans="1:2" x14ac:dyDescent="0.35">
      <c r="A204" s="1">
        <v>40118</v>
      </c>
      <c r="B204">
        <v>47049</v>
      </c>
    </row>
    <row r="205" spans="1:2" x14ac:dyDescent="0.35">
      <c r="A205" s="1">
        <v>40148</v>
      </c>
      <c r="B205">
        <v>47301</v>
      </c>
    </row>
    <row r="206" spans="1:2" x14ac:dyDescent="0.35">
      <c r="A206" s="1">
        <v>40179</v>
      </c>
      <c r="B206">
        <v>47197</v>
      </c>
    </row>
    <row r="207" spans="1:2" x14ac:dyDescent="0.35">
      <c r="A207" s="1">
        <v>40210</v>
      </c>
      <c r="B207">
        <v>48009</v>
      </c>
    </row>
    <row r="208" spans="1:2" x14ac:dyDescent="0.35">
      <c r="A208" s="1">
        <v>40238</v>
      </c>
      <c r="B208">
        <v>47578</v>
      </c>
    </row>
    <row r="209" spans="1:2" x14ac:dyDescent="0.35">
      <c r="A209" s="1">
        <v>40269</v>
      </c>
      <c r="B209">
        <v>47522</v>
      </c>
    </row>
    <row r="210" spans="1:2" x14ac:dyDescent="0.35">
      <c r="A210" s="1">
        <v>40299</v>
      </c>
      <c r="B210">
        <v>47511</v>
      </c>
    </row>
    <row r="211" spans="1:2" x14ac:dyDescent="0.35">
      <c r="A211" s="1">
        <v>40330</v>
      </c>
      <c r="B211">
        <v>47181</v>
      </c>
    </row>
    <row r="212" spans="1:2" x14ac:dyDescent="0.35">
      <c r="A212" s="1">
        <v>40360</v>
      </c>
      <c r="B212">
        <v>47289</v>
      </c>
    </row>
    <row r="213" spans="1:2" x14ac:dyDescent="0.35">
      <c r="A213" s="1">
        <v>40391</v>
      </c>
      <c r="B213">
        <v>47564</v>
      </c>
    </row>
    <row r="214" spans="1:2" x14ac:dyDescent="0.35">
      <c r="A214" s="1">
        <v>40422</v>
      </c>
      <c r="B214">
        <v>47989</v>
      </c>
    </row>
    <row r="215" spans="1:2" x14ac:dyDescent="0.35">
      <c r="A215" s="1">
        <v>40452</v>
      </c>
      <c r="B215">
        <v>47885</v>
      </c>
    </row>
    <row r="216" spans="1:2" x14ac:dyDescent="0.35">
      <c r="A216" s="1">
        <v>40483</v>
      </c>
      <c r="B216">
        <v>48457</v>
      </c>
    </row>
    <row r="217" spans="1:2" x14ac:dyDescent="0.35">
      <c r="A217" s="1">
        <v>40513</v>
      </c>
      <c r="B217">
        <v>48485</v>
      </c>
    </row>
    <row r="218" spans="1:2" x14ac:dyDescent="0.35">
      <c r="A218" s="1">
        <v>40544</v>
      </c>
      <c r="B218">
        <v>48973</v>
      </c>
    </row>
    <row r="219" spans="1:2" x14ac:dyDescent="0.35">
      <c r="A219" s="1">
        <v>40575</v>
      </c>
      <c r="B219">
        <v>49396</v>
      </c>
    </row>
    <row r="220" spans="1:2" x14ac:dyDescent="0.35">
      <c r="A220" s="1">
        <v>40603</v>
      </c>
      <c r="B220">
        <v>49413</v>
      </c>
    </row>
    <row r="221" spans="1:2" x14ac:dyDescent="0.35">
      <c r="A221" s="1">
        <v>40634</v>
      </c>
      <c r="B221">
        <v>50160</v>
      </c>
    </row>
    <row r="222" spans="1:2" x14ac:dyDescent="0.35">
      <c r="A222" s="1">
        <v>40664</v>
      </c>
      <c r="B222">
        <v>49743</v>
      </c>
    </row>
    <row r="223" spans="1:2" x14ac:dyDescent="0.35">
      <c r="A223" s="1">
        <v>40695</v>
      </c>
      <c r="B223">
        <v>50254</v>
      </c>
    </row>
    <row r="224" spans="1:2" x14ac:dyDescent="0.35">
      <c r="A224" s="1">
        <v>40725</v>
      </c>
      <c r="B224">
        <v>50300</v>
      </c>
    </row>
    <row r="225" spans="1:2" x14ac:dyDescent="0.35">
      <c r="A225" s="1">
        <v>40756</v>
      </c>
      <c r="B225">
        <v>50487</v>
      </c>
    </row>
    <row r="226" spans="1:2" x14ac:dyDescent="0.35">
      <c r="A226" s="1">
        <v>40787</v>
      </c>
      <c r="B226">
        <v>50463</v>
      </c>
    </row>
    <row r="227" spans="1:2" x14ac:dyDescent="0.35">
      <c r="A227" s="1">
        <v>40817</v>
      </c>
      <c r="B227">
        <v>50589</v>
      </c>
    </row>
    <row r="228" spans="1:2" x14ac:dyDescent="0.35">
      <c r="A228" s="1">
        <v>40848</v>
      </c>
      <c r="B228">
        <v>50686</v>
      </c>
    </row>
    <row r="229" spans="1:2" x14ac:dyDescent="0.35">
      <c r="A229" s="1">
        <v>40878</v>
      </c>
      <c r="B229">
        <v>50599</v>
      </c>
    </row>
    <row r="230" spans="1:2" x14ac:dyDescent="0.35">
      <c r="A230" s="1">
        <v>40909</v>
      </c>
      <c r="B230">
        <v>50854</v>
      </c>
    </row>
    <row r="231" spans="1:2" x14ac:dyDescent="0.35">
      <c r="A231" s="1">
        <v>40940</v>
      </c>
      <c r="B231">
        <v>50921</v>
      </c>
    </row>
    <row r="232" spans="1:2" x14ac:dyDescent="0.35">
      <c r="A232" s="1">
        <v>40969</v>
      </c>
      <c r="B232">
        <v>51455</v>
      </c>
    </row>
    <row r="233" spans="1:2" x14ac:dyDescent="0.35">
      <c r="A233" s="1">
        <v>41000</v>
      </c>
      <c r="B233">
        <v>51551</v>
      </c>
    </row>
    <row r="234" spans="1:2" x14ac:dyDescent="0.35">
      <c r="A234" s="1">
        <v>41030</v>
      </c>
      <c r="B234">
        <v>51577</v>
      </c>
    </row>
    <row r="235" spans="1:2" x14ac:dyDescent="0.35">
      <c r="A235" s="1">
        <v>41061</v>
      </c>
      <c r="B235">
        <v>51554</v>
      </c>
    </row>
    <row r="236" spans="1:2" x14ac:dyDescent="0.35">
      <c r="A236" s="1">
        <v>41091</v>
      </c>
      <c r="B236">
        <v>51588</v>
      </c>
    </row>
    <row r="237" spans="1:2" x14ac:dyDescent="0.35">
      <c r="A237" s="1">
        <v>41122</v>
      </c>
      <c r="B237">
        <v>51678</v>
      </c>
    </row>
    <row r="238" spans="1:2" x14ac:dyDescent="0.35">
      <c r="A238" s="1">
        <v>41153</v>
      </c>
      <c r="B238">
        <v>51813</v>
      </c>
    </row>
    <row r="239" spans="1:2" x14ac:dyDescent="0.35">
      <c r="A239" s="1">
        <v>41183</v>
      </c>
      <c r="B239">
        <v>52130</v>
      </c>
    </row>
    <row r="240" spans="1:2" x14ac:dyDescent="0.35">
      <c r="A240" s="1">
        <v>41214</v>
      </c>
      <c r="B240">
        <v>52030</v>
      </c>
    </row>
    <row r="241" spans="1:2" x14ac:dyDescent="0.35">
      <c r="A241" s="1">
        <v>41244</v>
      </c>
      <c r="B241">
        <v>52059</v>
      </c>
    </row>
    <row r="242" spans="1:2" x14ac:dyDescent="0.35">
      <c r="A242" s="1">
        <v>41275</v>
      </c>
      <c r="B242">
        <v>52021</v>
      </c>
    </row>
    <row r="243" spans="1:2" x14ac:dyDescent="0.35">
      <c r="A243" s="1">
        <v>41306</v>
      </c>
      <c r="B243">
        <v>52625</v>
      </c>
    </row>
    <row r="244" spans="1:2" x14ac:dyDescent="0.35">
      <c r="A244" s="1">
        <v>41334</v>
      </c>
      <c r="B244">
        <v>52494</v>
      </c>
    </row>
    <row r="245" spans="1:2" x14ac:dyDescent="0.35">
      <c r="A245" s="1">
        <v>41365</v>
      </c>
      <c r="B245">
        <v>52022</v>
      </c>
    </row>
    <row r="246" spans="1:2" x14ac:dyDescent="0.35">
      <c r="A246" s="1">
        <v>41395</v>
      </c>
      <c r="B246">
        <v>52596</v>
      </c>
    </row>
    <row r="247" spans="1:2" x14ac:dyDescent="0.35">
      <c r="A247" s="1">
        <v>41426</v>
      </c>
      <c r="B247">
        <v>52550</v>
      </c>
    </row>
    <row r="248" spans="1:2" x14ac:dyDescent="0.35">
      <c r="A248" s="1">
        <v>41456</v>
      </c>
      <c r="B248">
        <v>52899</v>
      </c>
    </row>
    <row r="249" spans="1:2" x14ac:dyDescent="0.35">
      <c r="A249" s="1">
        <v>41487</v>
      </c>
      <c r="B249">
        <v>53114</v>
      </c>
    </row>
    <row r="250" spans="1:2" x14ac:dyDescent="0.35">
      <c r="A250" s="1">
        <v>41518</v>
      </c>
      <c r="B250">
        <v>53134</v>
      </c>
    </row>
    <row r="251" spans="1:2" x14ac:dyDescent="0.35">
      <c r="A251" s="1">
        <v>41548</v>
      </c>
      <c r="B251">
        <v>53282</v>
      </c>
    </row>
    <row r="252" spans="1:2" x14ac:dyDescent="0.35">
      <c r="A252" s="1">
        <v>41579</v>
      </c>
      <c r="B252">
        <v>53411</v>
      </c>
    </row>
    <row r="253" spans="1:2" x14ac:dyDescent="0.35">
      <c r="A253" s="1">
        <v>41609</v>
      </c>
      <c r="B253">
        <v>53873</v>
      </c>
    </row>
    <row r="254" spans="1:2" x14ac:dyDescent="0.35">
      <c r="A254" s="1">
        <v>41640</v>
      </c>
      <c r="B254">
        <v>54153</v>
      </c>
    </row>
    <row r="255" spans="1:2" x14ac:dyDescent="0.35">
      <c r="A255" s="1">
        <v>41671</v>
      </c>
      <c r="B255">
        <v>54102</v>
      </c>
    </row>
    <row r="256" spans="1:2" x14ac:dyDescent="0.35">
      <c r="A256" s="1">
        <v>41699</v>
      </c>
      <c r="B256">
        <v>54177</v>
      </c>
    </row>
    <row r="257" spans="1:2" x14ac:dyDescent="0.35">
      <c r="A257" s="1">
        <v>41730</v>
      </c>
      <c r="B257">
        <v>54557</v>
      </c>
    </row>
    <row r="258" spans="1:2" x14ac:dyDescent="0.35">
      <c r="A258" s="1">
        <v>41760</v>
      </c>
      <c r="B258">
        <v>54837</v>
      </c>
    </row>
    <row r="259" spans="1:2" x14ac:dyDescent="0.35">
      <c r="A259" s="1">
        <v>41791</v>
      </c>
      <c r="B259">
        <v>55269</v>
      </c>
    </row>
    <row r="260" spans="1:2" x14ac:dyDescent="0.35">
      <c r="A260" s="1">
        <v>41821</v>
      </c>
      <c r="B260">
        <v>55461</v>
      </c>
    </row>
    <row r="261" spans="1:2" x14ac:dyDescent="0.35">
      <c r="A261" s="1">
        <v>41852</v>
      </c>
      <c r="B261">
        <v>55669</v>
      </c>
    </row>
    <row r="262" spans="1:2" x14ac:dyDescent="0.35">
      <c r="A262" s="1">
        <v>41883</v>
      </c>
      <c r="B262">
        <v>55786</v>
      </c>
    </row>
    <row r="263" spans="1:2" x14ac:dyDescent="0.35">
      <c r="A263" s="1">
        <v>41913</v>
      </c>
      <c r="B263">
        <v>56103</v>
      </c>
    </row>
    <row r="264" spans="1:2" x14ac:dyDescent="0.35">
      <c r="A264" s="1">
        <v>41944</v>
      </c>
      <c r="B264">
        <v>56093</v>
      </c>
    </row>
    <row r="265" spans="1:2" x14ac:dyDescent="0.35">
      <c r="A265" s="1">
        <v>41974</v>
      </c>
      <c r="B265">
        <v>56343</v>
      </c>
    </row>
    <row r="266" spans="1:2" x14ac:dyDescent="0.35">
      <c r="A266" s="1">
        <v>42005</v>
      </c>
      <c r="B266">
        <v>56455</v>
      </c>
    </row>
    <row r="267" spans="1:2" x14ac:dyDescent="0.35">
      <c r="A267" s="1">
        <v>42036</v>
      </c>
      <c r="B267">
        <v>56523</v>
      </c>
    </row>
    <row r="268" spans="1:2" x14ac:dyDescent="0.35">
      <c r="A268" s="1">
        <v>42064</v>
      </c>
      <c r="B268">
        <v>56498</v>
      </c>
    </row>
    <row r="269" spans="1:2" x14ac:dyDescent="0.35">
      <c r="A269" s="1">
        <v>42095</v>
      </c>
      <c r="B269">
        <v>56410</v>
      </c>
    </row>
    <row r="270" spans="1:2" x14ac:dyDescent="0.35">
      <c r="A270" s="1">
        <v>42125</v>
      </c>
      <c r="B270">
        <v>56471</v>
      </c>
    </row>
    <row r="271" spans="1:2" x14ac:dyDescent="0.35">
      <c r="A271" s="1">
        <v>42156</v>
      </c>
      <c r="B271">
        <v>56703</v>
      </c>
    </row>
    <row r="272" spans="1:2" x14ac:dyDescent="0.35">
      <c r="A272" s="1">
        <v>42186</v>
      </c>
      <c r="B272">
        <v>56926</v>
      </c>
    </row>
    <row r="273" spans="1:2" x14ac:dyDescent="0.35">
      <c r="A273" s="1">
        <v>42217</v>
      </c>
      <c r="B273">
        <v>56841</v>
      </c>
    </row>
    <row r="274" spans="1:2" x14ac:dyDescent="0.35">
      <c r="A274" s="1">
        <v>42248</v>
      </c>
      <c r="B274">
        <v>56710</v>
      </c>
    </row>
    <row r="275" spans="1:2" x14ac:dyDescent="0.35">
      <c r="A275" s="1">
        <v>42278</v>
      </c>
      <c r="B275">
        <v>56531</v>
      </c>
    </row>
    <row r="276" spans="1:2" x14ac:dyDescent="0.35">
      <c r="A276" s="1">
        <v>42309</v>
      </c>
      <c r="B276">
        <v>56825</v>
      </c>
    </row>
    <row r="277" spans="1:2" x14ac:dyDescent="0.35">
      <c r="A277" s="1">
        <v>42339</v>
      </c>
      <c r="B277">
        <v>56717</v>
      </c>
    </row>
    <row r="278" spans="1:2" x14ac:dyDescent="0.35">
      <c r="A278" s="1">
        <v>42370</v>
      </c>
      <c r="B278">
        <v>56924</v>
      </c>
    </row>
    <row r="279" spans="1:2" x14ac:dyDescent="0.35">
      <c r="A279" s="1">
        <v>42401</v>
      </c>
      <c r="B279">
        <v>57023</v>
      </c>
    </row>
    <row r="280" spans="1:2" x14ac:dyDescent="0.35">
      <c r="A280" s="1">
        <v>42430</v>
      </c>
      <c r="B280">
        <v>56589</v>
      </c>
    </row>
    <row r="281" spans="1:2" x14ac:dyDescent="0.35">
      <c r="A281" s="1">
        <v>42461</v>
      </c>
      <c r="B281">
        <v>57213</v>
      </c>
    </row>
    <row r="282" spans="1:2" x14ac:dyDescent="0.35">
      <c r="A282" s="1">
        <v>42491</v>
      </c>
      <c r="B282">
        <v>57457</v>
      </c>
    </row>
    <row r="283" spans="1:2" x14ac:dyDescent="0.35">
      <c r="A283" s="1">
        <v>42522</v>
      </c>
      <c r="B283">
        <v>57815</v>
      </c>
    </row>
    <row r="284" spans="1:2" x14ac:dyDescent="0.35">
      <c r="A284" s="1">
        <v>42552</v>
      </c>
      <c r="B284">
        <v>57519</v>
      </c>
    </row>
    <row r="285" spans="1:2" x14ac:dyDescent="0.35">
      <c r="A285" s="1">
        <v>42583</v>
      </c>
      <c r="B285">
        <v>57747</v>
      </c>
    </row>
    <row r="286" spans="1:2" x14ac:dyDescent="0.35">
      <c r="A286" s="1">
        <v>42614</v>
      </c>
      <c r="B286">
        <v>58190</v>
      </c>
    </row>
    <row r="287" spans="1:2" x14ac:dyDescent="0.35">
      <c r="A287" s="1">
        <v>42644</v>
      </c>
      <c r="B287">
        <v>58433</v>
      </c>
    </row>
    <row r="288" spans="1:2" x14ac:dyDescent="0.35">
      <c r="A288" s="1">
        <v>42675</v>
      </c>
      <c r="B288">
        <v>58485</v>
      </c>
    </row>
    <row r="289" spans="1:2" x14ac:dyDescent="0.35">
      <c r="A289" s="1">
        <v>42705</v>
      </c>
      <c r="B289">
        <v>58787</v>
      </c>
    </row>
    <row r="290" spans="1:2" x14ac:dyDescent="0.35">
      <c r="A290" s="1">
        <v>42736</v>
      </c>
      <c r="B290">
        <v>58898</v>
      </c>
    </row>
    <row r="291" spans="1:2" x14ac:dyDescent="0.35">
      <c r="A291" s="1">
        <v>42767</v>
      </c>
      <c r="B291">
        <v>59290</v>
      </c>
    </row>
    <row r="292" spans="1:2" x14ac:dyDescent="0.35">
      <c r="A292" s="1">
        <v>42795</v>
      </c>
      <c r="B292">
        <v>59722</v>
      </c>
    </row>
    <row r="293" spans="1:2" x14ac:dyDescent="0.35">
      <c r="A293" s="1">
        <v>42826</v>
      </c>
      <c r="B293">
        <v>59909</v>
      </c>
    </row>
    <row r="294" spans="1:2" x14ac:dyDescent="0.35">
      <c r="A294" s="1">
        <v>42856</v>
      </c>
      <c r="B294">
        <v>59935</v>
      </c>
    </row>
    <row r="295" spans="1:2" x14ac:dyDescent="0.35">
      <c r="A295" s="1">
        <v>42887</v>
      </c>
      <c r="B295">
        <v>59797</v>
      </c>
    </row>
    <row r="296" spans="1:2" x14ac:dyDescent="0.35">
      <c r="A296" s="1">
        <v>42917</v>
      </c>
      <c r="B296">
        <v>59772</v>
      </c>
    </row>
    <row r="297" spans="1:2" x14ac:dyDescent="0.35">
      <c r="A297" s="1">
        <v>42948</v>
      </c>
      <c r="B297">
        <v>60129</v>
      </c>
    </row>
    <row r="298" spans="1:2" x14ac:dyDescent="0.35">
      <c r="A298" s="1">
        <v>42979</v>
      </c>
      <c r="B298">
        <v>60750</v>
      </c>
    </row>
    <row r="299" spans="1:2" x14ac:dyDescent="0.35">
      <c r="A299" s="1">
        <v>43009</v>
      </c>
      <c r="B299">
        <v>60973</v>
      </c>
    </row>
    <row r="300" spans="1:2" x14ac:dyDescent="0.35">
      <c r="A300" s="1">
        <v>43040</v>
      </c>
      <c r="B300">
        <v>61008</v>
      </c>
    </row>
    <row r="301" spans="1:2" x14ac:dyDescent="0.35">
      <c r="A301" s="1">
        <v>43070</v>
      </c>
      <c r="B301">
        <v>61701</v>
      </c>
    </row>
    <row r="302" spans="1:2" x14ac:dyDescent="0.35">
      <c r="A302" s="1">
        <v>43101</v>
      </c>
      <c r="B302">
        <v>61133</v>
      </c>
    </row>
    <row r="303" spans="1:2" x14ac:dyDescent="0.35">
      <c r="A303" s="1">
        <v>43132</v>
      </c>
      <c r="B303">
        <v>61438</v>
      </c>
    </row>
    <row r="304" spans="1:2" x14ac:dyDescent="0.35">
      <c r="A304" s="1">
        <v>43160</v>
      </c>
      <c r="B304">
        <v>61612</v>
      </c>
    </row>
    <row r="305" spans="1:2" x14ac:dyDescent="0.35">
      <c r="A305" s="1">
        <v>43191</v>
      </c>
      <c r="B305">
        <v>61725</v>
      </c>
    </row>
    <row r="306" spans="1:2" x14ac:dyDescent="0.35">
      <c r="A306" s="1">
        <v>43221</v>
      </c>
      <c r="B306">
        <v>61824</v>
      </c>
    </row>
    <row r="307" spans="1:2" x14ac:dyDescent="0.35">
      <c r="A307" s="1">
        <v>43252</v>
      </c>
      <c r="B307">
        <v>61637</v>
      </c>
    </row>
    <row r="308" spans="1:2" x14ac:dyDescent="0.35">
      <c r="A308" s="1">
        <v>43282</v>
      </c>
      <c r="B308">
        <v>61984</v>
      </c>
    </row>
    <row r="309" spans="1:2" x14ac:dyDescent="0.35">
      <c r="A309" s="1">
        <v>43313</v>
      </c>
      <c r="B309">
        <v>61825</v>
      </c>
    </row>
    <row r="310" spans="1:2" x14ac:dyDescent="0.35">
      <c r="A310" s="1">
        <v>43344</v>
      </c>
      <c r="B310">
        <v>62220</v>
      </c>
    </row>
    <row r="311" spans="1:2" x14ac:dyDescent="0.35">
      <c r="A311" s="1">
        <v>43374</v>
      </c>
      <c r="B311">
        <v>62440</v>
      </c>
    </row>
    <row r="312" spans="1:2" x14ac:dyDescent="0.35">
      <c r="A312" s="1">
        <v>43405</v>
      </c>
      <c r="B312">
        <v>62620</v>
      </c>
    </row>
    <row r="313" spans="1:2" x14ac:dyDescent="0.35">
      <c r="A313" s="1">
        <v>43435</v>
      </c>
      <c r="B313">
        <v>62625</v>
      </c>
    </row>
    <row r="314" spans="1:2" x14ac:dyDescent="0.35">
      <c r="A314" s="1">
        <v>43466</v>
      </c>
      <c r="B314">
        <v>63542</v>
      </c>
    </row>
    <row r="315" spans="1:2" x14ac:dyDescent="0.35">
      <c r="A315" s="1">
        <v>43497</v>
      </c>
      <c r="B315">
        <v>62322</v>
      </c>
    </row>
    <row r="316" spans="1:2" x14ac:dyDescent="0.35">
      <c r="A316" s="1">
        <v>43525</v>
      </c>
      <c r="B316">
        <v>63417</v>
      </c>
    </row>
    <row r="317" spans="1:2" x14ac:dyDescent="0.35">
      <c r="A317" s="1">
        <v>43556</v>
      </c>
      <c r="B317">
        <v>63689</v>
      </c>
    </row>
    <row r="318" spans="1:2" x14ac:dyDescent="0.35">
      <c r="A318" s="1">
        <v>43586</v>
      </c>
      <c r="B318">
        <v>63678</v>
      </c>
    </row>
    <row r="319" spans="1:2" x14ac:dyDescent="0.35">
      <c r="A319" s="1">
        <v>43617</v>
      </c>
      <c r="B319">
        <v>64087</v>
      </c>
    </row>
    <row r="320" spans="1:2" x14ac:dyDescent="0.35">
      <c r="A320" s="1">
        <v>43647</v>
      </c>
      <c r="B320">
        <v>64700</v>
      </c>
    </row>
    <row r="321" spans="1:2" x14ac:dyDescent="0.35">
      <c r="A321" s="1">
        <v>43678</v>
      </c>
      <c r="B321">
        <v>64829</v>
      </c>
    </row>
    <row r="322" spans="1:2" x14ac:dyDescent="0.35">
      <c r="A322" s="1">
        <v>43709</v>
      </c>
      <c r="B322">
        <v>64250</v>
      </c>
    </row>
    <row r="323" spans="1:2" x14ac:dyDescent="0.35">
      <c r="A323" s="1">
        <v>43739</v>
      </c>
      <c r="B323">
        <v>64094</v>
      </c>
    </row>
    <row r="324" spans="1:2" x14ac:dyDescent="0.35">
      <c r="A324" s="1">
        <v>43770</v>
      </c>
      <c r="B324">
        <v>64286</v>
      </c>
    </row>
    <row r="325" spans="1:2" x14ac:dyDescent="0.35">
      <c r="A325" s="1">
        <v>43800</v>
      </c>
      <c r="B325">
        <v>64688</v>
      </c>
    </row>
    <row r="326" spans="1:2" x14ac:dyDescent="0.35">
      <c r="A326" s="1">
        <v>43831</v>
      </c>
      <c r="B326">
        <v>64016</v>
      </c>
    </row>
    <row r="327" spans="1:2" x14ac:dyDescent="0.35">
      <c r="A327" s="1">
        <v>43862</v>
      </c>
      <c r="B327">
        <v>64173</v>
      </c>
    </row>
    <row r="328" spans="1:2" x14ac:dyDescent="0.35">
      <c r="A328" s="1">
        <v>43891</v>
      </c>
      <c r="B328">
        <v>81129</v>
      </c>
    </row>
    <row r="329" spans="1:2" x14ac:dyDescent="0.35">
      <c r="A329" s="1">
        <v>43922</v>
      </c>
      <c r="B329">
        <v>70473</v>
      </c>
    </row>
    <row r="330" spans="1:2" x14ac:dyDescent="0.35">
      <c r="A330" s="1">
        <v>43952</v>
      </c>
      <c r="B330">
        <v>71627</v>
      </c>
    </row>
    <row r="331" spans="1:2" x14ac:dyDescent="0.35">
      <c r="A331" s="1">
        <v>43983</v>
      </c>
      <c r="B331">
        <v>70404</v>
      </c>
    </row>
    <row r="332" spans="1:2" x14ac:dyDescent="0.35">
      <c r="A332" s="1">
        <v>44013</v>
      </c>
      <c r="B332">
        <v>70602</v>
      </c>
    </row>
    <row r="333" spans="1:2" x14ac:dyDescent="0.35">
      <c r="A333" s="1">
        <v>44044</v>
      </c>
      <c r="B333">
        <v>69584</v>
      </c>
    </row>
    <row r="334" spans="1:2" x14ac:dyDescent="0.35">
      <c r="A334" s="1">
        <v>44075</v>
      </c>
      <c r="B334">
        <v>69533</v>
      </c>
    </row>
    <row r="335" spans="1:2" x14ac:dyDescent="0.35">
      <c r="A335" s="1">
        <v>44105</v>
      </c>
      <c r="B335">
        <v>69109</v>
      </c>
    </row>
    <row r="336" spans="1:2" x14ac:dyDescent="0.35">
      <c r="A336" s="1">
        <v>44136</v>
      </c>
      <c r="B336">
        <v>69946</v>
      </c>
    </row>
    <row r="337" spans="1:2" x14ac:dyDescent="0.35">
      <c r="A337" s="1">
        <v>44166</v>
      </c>
      <c r="B337">
        <v>69704</v>
      </c>
    </row>
    <row r="338" spans="1:2" x14ac:dyDescent="0.35">
      <c r="A338" s="1">
        <v>44197</v>
      </c>
      <c r="B338">
        <v>70898</v>
      </c>
    </row>
    <row r="339" spans="1:2" x14ac:dyDescent="0.35">
      <c r="A339" s="1">
        <v>44228</v>
      </c>
      <c r="B339">
        <v>71138</v>
      </c>
    </row>
    <row r="340" spans="1:2" x14ac:dyDescent="0.35">
      <c r="A340" s="1">
        <v>44256</v>
      </c>
      <c r="B340">
        <v>71566</v>
      </c>
    </row>
    <row r="341" spans="1:2" x14ac:dyDescent="0.35">
      <c r="A341" s="1">
        <v>44287</v>
      </c>
      <c r="B341">
        <v>72105</v>
      </c>
    </row>
    <row r="342" spans="1:2" x14ac:dyDescent="0.35">
      <c r="A342" s="1">
        <v>44317</v>
      </c>
      <c r="B342">
        <v>72713</v>
      </c>
    </row>
    <row r="343" spans="1:2" x14ac:dyDescent="0.35">
      <c r="A343" s="1">
        <v>44348</v>
      </c>
      <c r="B343">
        <v>73707</v>
      </c>
    </row>
    <row r="344" spans="1:2" x14ac:dyDescent="0.35">
      <c r="A344" s="1">
        <v>44378</v>
      </c>
      <c r="B344">
        <v>73162</v>
      </c>
    </row>
    <row r="345" spans="1:2" x14ac:dyDescent="0.35">
      <c r="A345" s="1">
        <v>44409</v>
      </c>
      <c r="B345">
        <v>74945</v>
      </c>
    </row>
    <row r="346" spans="1:2" x14ac:dyDescent="0.35">
      <c r="A346" s="1">
        <v>44440</v>
      </c>
      <c r="B346">
        <v>75106</v>
      </c>
    </row>
    <row r="347" spans="1:2" x14ac:dyDescent="0.35">
      <c r="A347" s="1">
        <v>44470</v>
      </c>
      <c r="B347">
        <v>75494</v>
      </c>
    </row>
    <row r="348" spans="1:2" x14ac:dyDescent="0.35">
      <c r="A348" s="1">
        <v>44501</v>
      </c>
      <c r="B348">
        <v>75718</v>
      </c>
    </row>
    <row r="349" spans="1:2" x14ac:dyDescent="0.35">
      <c r="A349" s="1">
        <v>44531</v>
      </c>
      <c r="B349">
        <v>76176</v>
      </c>
    </row>
    <row r="350" spans="1:2" x14ac:dyDescent="0.35">
      <c r="A350" s="1">
        <v>44562</v>
      </c>
      <c r="B350">
        <v>76736</v>
      </c>
    </row>
    <row r="351" spans="1:2" x14ac:dyDescent="0.35">
      <c r="A351" s="1">
        <v>44593</v>
      </c>
      <c r="B351">
        <v>76833</v>
      </c>
    </row>
    <row r="352" spans="1:2" x14ac:dyDescent="0.35">
      <c r="A352" s="1">
        <v>44621</v>
      </c>
      <c r="B352">
        <v>77639</v>
      </c>
    </row>
    <row r="353" spans="1:2" x14ac:dyDescent="0.35">
      <c r="A353" s="1">
        <v>44652</v>
      </c>
      <c r="B353">
        <v>77749</v>
      </c>
    </row>
    <row r="354" spans="1:2" x14ac:dyDescent="0.35">
      <c r="A354" s="1">
        <v>44682</v>
      </c>
      <c r="B354">
        <v>78595</v>
      </c>
    </row>
    <row r="355" spans="1:2" x14ac:dyDescent="0.35">
      <c r="A355" s="1">
        <v>44713</v>
      </c>
      <c r="B355">
        <v>79558</v>
      </c>
    </row>
    <row r="356" spans="1:2" x14ac:dyDescent="0.35">
      <c r="A356" s="1">
        <v>44743</v>
      </c>
      <c r="B356">
        <v>79013</v>
      </c>
    </row>
    <row r="357" spans="1:2" x14ac:dyDescent="0.35">
      <c r="A357" s="1">
        <v>44774</v>
      </c>
      <c r="B357">
        <v>79571</v>
      </c>
    </row>
    <row r="358" spans="1:2" x14ac:dyDescent="0.35">
      <c r="A358" s="1">
        <v>44805</v>
      </c>
      <c r="B358">
        <v>80001</v>
      </c>
    </row>
    <row r="359" spans="1:2" x14ac:dyDescent="0.35">
      <c r="A359" s="1">
        <v>44835</v>
      </c>
      <c r="B359">
        <v>80825</v>
      </c>
    </row>
    <row r="360" spans="1:2" x14ac:dyDescent="0.35">
      <c r="A360" s="1">
        <v>44866</v>
      </c>
      <c r="B360">
        <v>81086</v>
      </c>
    </row>
    <row r="361" spans="1:2" x14ac:dyDescent="0.35">
      <c r="A361" s="1">
        <v>44896</v>
      </c>
      <c r="B361">
        <v>80756</v>
      </c>
    </row>
    <row r="362" spans="1:2" x14ac:dyDescent="0.35">
      <c r="A362" s="1">
        <v>44927</v>
      </c>
      <c r="B362">
        <v>80632</v>
      </c>
    </row>
    <row r="363" spans="1:2" x14ac:dyDescent="0.35">
      <c r="A363" s="1">
        <v>44958</v>
      </c>
      <c r="B363">
        <v>81271</v>
      </c>
    </row>
    <row r="364" spans="1:2" x14ac:dyDescent="0.35">
      <c r="A364" s="1">
        <v>44986</v>
      </c>
      <c r="B364">
        <v>80761</v>
      </c>
    </row>
    <row r="365" spans="1:2" x14ac:dyDescent="0.35">
      <c r="A365" s="1">
        <v>45017</v>
      </c>
      <c r="B365">
        <v>80500</v>
      </c>
    </row>
    <row r="366" spans="1:2" x14ac:dyDescent="0.35">
      <c r="A366" s="1">
        <v>45047</v>
      </c>
      <c r="B366">
        <v>80658</v>
      </c>
    </row>
    <row r="367" spans="1:2" x14ac:dyDescent="0.35">
      <c r="A367" s="1">
        <v>45078</v>
      </c>
      <c r="B367">
        <v>80470</v>
      </c>
    </row>
    <row r="368" spans="1:2" x14ac:dyDescent="0.35">
      <c r="A368" s="1">
        <v>45108</v>
      </c>
      <c r="B368">
        <v>80666</v>
      </c>
    </row>
    <row r="369" spans="1:2" x14ac:dyDescent="0.35">
      <c r="A369" s="1">
        <v>45139</v>
      </c>
      <c r="B369">
        <v>81199</v>
      </c>
    </row>
    <row r="370" spans="1:2" x14ac:dyDescent="0.35">
      <c r="A370" s="1">
        <v>45170</v>
      </c>
      <c r="B370">
        <v>81235</v>
      </c>
    </row>
    <row r="371" spans="1:2" x14ac:dyDescent="0.35">
      <c r="A371" s="1">
        <v>45200</v>
      </c>
      <c r="B371">
        <v>81323</v>
      </c>
    </row>
    <row r="372" spans="1:2" x14ac:dyDescent="0.35">
      <c r="A372" s="1">
        <v>45231</v>
      </c>
      <c r="B372">
        <v>81530</v>
      </c>
    </row>
    <row r="373" spans="1:2" x14ac:dyDescent="0.35">
      <c r="A373" s="1">
        <v>45261</v>
      </c>
      <c r="B373">
        <v>81272</v>
      </c>
    </row>
    <row r="374" spans="1:2" x14ac:dyDescent="0.35">
      <c r="A374" s="1">
        <v>45292</v>
      </c>
      <c r="B374">
        <v>81086</v>
      </c>
    </row>
    <row r="375" spans="1:2" x14ac:dyDescent="0.35">
      <c r="A375" s="1">
        <v>45323</v>
      </c>
      <c r="B375">
        <v>81149</v>
      </c>
    </row>
    <row r="376" spans="1:2" x14ac:dyDescent="0.35">
      <c r="A376" s="1">
        <v>45352</v>
      </c>
      <c r="B376">
        <v>81569</v>
      </c>
    </row>
    <row r="377" spans="1:2" x14ac:dyDescent="0.35">
      <c r="A377" s="1">
        <v>45383</v>
      </c>
      <c r="B377">
        <v>82119</v>
      </c>
    </row>
    <row r="378" spans="1:2" x14ac:dyDescent="0.35">
      <c r="A378" s="1">
        <v>45413</v>
      </c>
      <c r="B378">
        <v>82078</v>
      </c>
    </row>
    <row r="379" spans="1:2" x14ac:dyDescent="0.35">
      <c r="A379" s="1">
        <v>45444</v>
      </c>
      <c r="B379">
        <v>82336</v>
      </c>
    </row>
    <row r="380" spans="1:2" x14ac:dyDescent="0.35">
      <c r="A380" s="1">
        <v>45474</v>
      </c>
      <c r="B380">
        <v>82951</v>
      </c>
    </row>
    <row r="381" spans="1:2" x14ac:dyDescent="0.35">
      <c r="A381" s="1">
        <v>45505</v>
      </c>
      <c r="B381">
        <v>82542</v>
      </c>
    </row>
    <row r="382" spans="1:2" x14ac:dyDescent="0.35">
      <c r="A382" s="1">
        <v>45536</v>
      </c>
      <c r="B382">
        <v>83321</v>
      </c>
    </row>
    <row r="383" spans="1:2" x14ac:dyDescent="0.35">
      <c r="A383" s="1">
        <v>45566</v>
      </c>
      <c r="B383">
        <v>83526</v>
      </c>
    </row>
    <row r="384" spans="1:2" x14ac:dyDescent="0.35">
      <c r="A384" s="1">
        <v>45597</v>
      </c>
      <c r="B384">
        <v>83322</v>
      </c>
    </row>
    <row r="385" spans="1:5" x14ac:dyDescent="0.35">
      <c r="A385" s="1">
        <v>45627</v>
      </c>
      <c r="B385">
        <v>84099</v>
      </c>
      <c r="C385">
        <v>84099</v>
      </c>
      <c r="D385" s="6">
        <v>84099</v>
      </c>
      <c r="E385" s="6">
        <v>84099</v>
      </c>
    </row>
    <row r="386" spans="1:5" x14ac:dyDescent="0.35">
      <c r="A386" s="1">
        <v>45658</v>
      </c>
      <c r="C386">
        <f t="shared" ref="C386:C409" si="0">_xlfn.FORECAST.ETS(A386,$B$2:$B$385,$A$2:$A$385,1,1)</f>
        <v>84231.256796035232</v>
      </c>
      <c r="D386" s="6">
        <f t="shared" ref="D386:D409" si="1">C386-_xlfn.FORECAST.ETS.CONFINT(A386,$B$2:$B$385,$A$2:$A$385,0.95,1,1)</f>
        <v>80826.500687573076</v>
      </c>
      <c r="E386" s="6">
        <f t="shared" ref="E386:E409" si="2">C386+_xlfn.FORECAST.ETS.CONFINT(A386,$B$2:$B$385,$A$2:$A$385,0.95,1,1)</f>
        <v>87636.012904497387</v>
      </c>
    </row>
    <row r="387" spans="1:5" x14ac:dyDescent="0.35">
      <c r="A387" s="1">
        <v>45689</v>
      </c>
      <c r="C387">
        <f t="shared" si="0"/>
        <v>84363.513592070463</v>
      </c>
      <c r="D387" s="6">
        <f t="shared" si="1"/>
        <v>79550.868250860643</v>
      </c>
      <c r="E387" s="6">
        <f t="shared" si="2"/>
        <v>89176.158933280283</v>
      </c>
    </row>
    <row r="388" spans="1:5" x14ac:dyDescent="0.35">
      <c r="A388" s="1">
        <v>45717</v>
      </c>
      <c r="C388">
        <f t="shared" si="0"/>
        <v>84495.770388105695</v>
      </c>
      <c r="D388" s="6">
        <f t="shared" si="1"/>
        <v>78600.524902260426</v>
      </c>
      <c r="E388" s="6">
        <f t="shared" si="2"/>
        <v>90391.015873950964</v>
      </c>
    </row>
    <row r="389" spans="1:5" x14ac:dyDescent="0.35">
      <c r="A389" s="1">
        <v>45748</v>
      </c>
      <c r="C389">
        <f t="shared" si="0"/>
        <v>84628.027184140927</v>
      </c>
      <c r="D389" s="6">
        <f t="shared" si="1"/>
        <v>77818.513264838781</v>
      </c>
      <c r="E389" s="6">
        <f t="shared" si="2"/>
        <v>91437.541103443073</v>
      </c>
    </row>
    <row r="390" spans="1:5" x14ac:dyDescent="0.35">
      <c r="A390" s="1">
        <v>45778</v>
      </c>
      <c r="C390">
        <f t="shared" si="0"/>
        <v>84760.283980176158</v>
      </c>
      <c r="D390" s="6">
        <f t="shared" si="1"/>
        <v>77143.96861109059</v>
      </c>
      <c r="E390" s="6">
        <f t="shared" si="2"/>
        <v>92376.599349261727</v>
      </c>
    </row>
    <row r="391" spans="1:5" x14ac:dyDescent="0.35">
      <c r="A391" s="1">
        <v>45809</v>
      </c>
      <c r="C391">
        <f t="shared" si="0"/>
        <v>84892.54077621139</v>
      </c>
      <c r="D391" s="6">
        <f t="shared" si="1"/>
        <v>76545.668159733672</v>
      </c>
      <c r="E391" s="6">
        <f t="shared" si="2"/>
        <v>93239.413392689108</v>
      </c>
    </row>
    <row r="392" spans="1:5" x14ac:dyDescent="0.35">
      <c r="A392" s="1">
        <v>45839</v>
      </c>
      <c r="C392">
        <f t="shared" si="0"/>
        <v>85024.797572246622</v>
      </c>
      <c r="D392" s="6">
        <f t="shared" si="1"/>
        <v>76005.065257764814</v>
      </c>
      <c r="E392" s="6">
        <f t="shared" si="2"/>
        <v>94044.529886728429</v>
      </c>
    </row>
    <row r="393" spans="1:5" x14ac:dyDescent="0.35">
      <c r="A393" s="1">
        <v>45870</v>
      </c>
      <c r="C393">
        <f t="shared" si="0"/>
        <v>85157.054368281853</v>
      </c>
      <c r="D393" s="6">
        <f t="shared" si="1"/>
        <v>75510.078228905186</v>
      </c>
      <c r="E393" s="6">
        <f t="shared" si="2"/>
        <v>94804.030507658521</v>
      </c>
    </row>
    <row r="394" spans="1:5" x14ac:dyDescent="0.35">
      <c r="A394" s="1">
        <v>45901</v>
      </c>
      <c r="C394">
        <f t="shared" si="0"/>
        <v>85289.311164317085</v>
      </c>
      <c r="D394" s="6">
        <f t="shared" si="1"/>
        <v>75052.31753890049</v>
      </c>
      <c r="E394" s="6">
        <f t="shared" si="2"/>
        <v>95526.30478973368</v>
      </c>
    </row>
    <row r="395" spans="1:5" x14ac:dyDescent="0.35">
      <c r="A395" s="1">
        <v>45931</v>
      </c>
      <c r="C395">
        <f t="shared" si="0"/>
        <v>85421.567960352317</v>
      </c>
      <c r="D395" s="6">
        <f t="shared" si="1"/>
        <v>74625.676900833991</v>
      </c>
      <c r="E395" s="6">
        <f t="shared" si="2"/>
        <v>96217.459019870643</v>
      </c>
    </row>
    <row r="396" spans="1:5" x14ac:dyDescent="0.35">
      <c r="A396" s="1">
        <v>45962</v>
      </c>
      <c r="C396">
        <f t="shared" si="0"/>
        <v>85553.824756387548</v>
      </c>
      <c r="D396" s="6">
        <f t="shared" si="1"/>
        <v>74225.54829149961</v>
      </c>
      <c r="E396" s="6">
        <f t="shared" si="2"/>
        <v>96882.101221275487</v>
      </c>
    </row>
    <row r="397" spans="1:5" x14ac:dyDescent="0.35">
      <c r="A397" s="1">
        <v>45992</v>
      </c>
      <c r="C397">
        <f t="shared" si="0"/>
        <v>85686.08155242278</v>
      </c>
      <c r="D397" s="6">
        <f t="shared" si="1"/>
        <v>73848.353165633918</v>
      </c>
      <c r="E397" s="6">
        <f t="shared" si="2"/>
        <v>97523.809939211642</v>
      </c>
    </row>
    <row r="398" spans="1:5" x14ac:dyDescent="0.35">
      <c r="A398" s="1">
        <v>46023</v>
      </c>
      <c r="C398">
        <f t="shared" si="0"/>
        <v>85818.338348457997</v>
      </c>
      <c r="D398" s="6">
        <f t="shared" si="1"/>
        <v>73491.246881405634</v>
      </c>
      <c r="E398" s="6">
        <f t="shared" si="2"/>
        <v>98145.429815510361</v>
      </c>
    </row>
    <row r="399" spans="1:5" x14ac:dyDescent="0.35">
      <c r="A399" s="1">
        <v>46054</v>
      </c>
      <c r="C399">
        <f t="shared" si="0"/>
        <v>85950.595144493229</v>
      </c>
      <c r="D399" s="6">
        <f t="shared" si="1"/>
        <v>73151.92400711622</v>
      </c>
      <c r="E399" s="6">
        <f t="shared" si="2"/>
        <v>98749.266281870237</v>
      </c>
    </row>
    <row r="400" spans="1:5" x14ac:dyDescent="0.35">
      <c r="A400" s="1">
        <v>46082</v>
      </c>
      <c r="C400">
        <f t="shared" si="0"/>
        <v>86082.851940528461</v>
      </c>
      <c r="D400" s="6">
        <f t="shared" si="1"/>
        <v>72828.485373956108</v>
      </c>
      <c r="E400" s="6">
        <f t="shared" si="2"/>
        <v>99337.218507100813</v>
      </c>
    </row>
    <row r="401" spans="1:5" x14ac:dyDescent="0.35">
      <c r="A401" s="1">
        <v>46113</v>
      </c>
      <c r="C401">
        <f t="shared" si="0"/>
        <v>86215.108736563692</v>
      </c>
      <c r="D401" s="6">
        <f t="shared" si="1"/>
        <v>72519.344507546208</v>
      </c>
      <c r="E401" s="6">
        <f t="shared" si="2"/>
        <v>99910.872965581177</v>
      </c>
    </row>
    <row r="402" spans="1:5" x14ac:dyDescent="0.35">
      <c r="A402" s="1">
        <v>46143</v>
      </c>
      <c r="C402">
        <f t="shared" si="0"/>
        <v>86347.365532598924</v>
      </c>
      <c r="D402" s="6">
        <f t="shared" si="1"/>
        <v>72223.16005849358</v>
      </c>
      <c r="E402" s="6">
        <f t="shared" si="2"/>
        <v>100471.57100670427</v>
      </c>
    </row>
    <row r="403" spans="1:5" x14ac:dyDescent="0.35">
      <c r="A403" s="1">
        <v>46174</v>
      </c>
      <c r="C403">
        <f t="shared" si="0"/>
        <v>86479.622328634156</v>
      </c>
      <c r="D403" s="6">
        <f t="shared" si="1"/>
        <v>71938.785913917964</v>
      </c>
      <c r="E403" s="6">
        <f t="shared" si="2"/>
        <v>101020.45874335035</v>
      </c>
    </row>
    <row r="404" spans="1:5" x14ac:dyDescent="0.35">
      <c r="A404" s="1">
        <v>46204</v>
      </c>
      <c r="C404">
        <f t="shared" si="0"/>
        <v>86611.879124669387</v>
      </c>
      <c r="D404" s="6">
        <f t="shared" si="1"/>
        <v>71665.233644966225</v>
      </c>
      <c r="E404" s="6">
        <f t="shared" si="2"/>
        <v>101558.52460437255</v>
      </c>
    </row>
    <row r="405" spans="1:5" x14ac:dyDescent="0.35">
      <c r="A405" s="1">
        <v>46235</v>
      </c>
      <c r="C405">
        <f t="shared" si="0"/>
        <v>86744.135920704619</v>
      </c>
      <c r="D405" s="6">
        <f t="shared" si="1"/>
        <v>71401.643755848912</v>
      </c>
      <c r="E405" s="6">
        <f t="shared" si="2"/>
        <v>102086.62808556033</v>
      </c>
    </row>
    <row r="406" spans="1:5" x14ac:dyDescent="0.35">
      <c r="A406" s="1">
        <v>46266</v>
      </c>
      <c r="C406">
        <f t="shared" si="0"/>
        <v>86876.392716739851</v>
      </c>
      <c r="D406" s="6">
        <f t="shared" si="1"/>
        <v>71147.263337704018</v>
      </c>
      <c r="E406" s="6">
        <f t="shared" si="2"/>
        <v>102605.52209577568</v>
      </c>
    </row>
    <row r="407" spans="1:5" x14ac:dyDescent="0.35">
      <c r="A407" s="1">
        <v>46296</v>
      </c>
      <c r="C407">
        <f t="shared" si="0"/>
        <v>87008.649512775082</v>
      </c>
      <c r="D407" s="6">
        <f t="shared" si="1"/>
        <v>70901.428465616511</v>
      </c>
      <c r="E407" s="6">
        <f t="shared" si="2"/>
        <v>103115.87055993365</v>
      </c>
    </row>
    <row r="408" spans="1:5" x14ac:dyDescent="0.35">
      <c r="A408" s="1">
        <v>46327</v>
      </c>
      <c r="C408">
        <f t="shared" si="0"/>
        <v>87140.906308810314</v>
      </c>
      <c r="D408" s="6">
        <f t="shared" si="1"/>
        <v>70663.550163720603</v>
      </c>
      <c r="E408" s="6">
        <f t="shared" si="2"/>
        <v>103618.26245390002</v>
      </c>
    </row>
    <row r="409" spans="1:5" x14ac:dyDescent="0.35">
      <c r="A409" s="1">
        <v>46357</v>
      </c>
      <c r="C409">
        <f t="shared" si="0"/>
        <v>87273.163104845546</v>
      </c>
      <c r="D409" s="6">
        <f t="shared" si="1"/>
        <v>70433.10309255727</v>
      </c>
      <c r="E409" s="6">
        <f t="shared" si="2"/>
        <v>104113.22311713382</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500E4-47C6-4AC8-8D05-33321C5E22FD}">
  <dimension ref="A1:E409"/>
  <sheetViews>
    <sheetView workbookViewId="0">
      <selection activeCell="C4" sqref="C4"/>
    </sheetView>
  </sheetViews>
  <sheetFormatPr defaultRowHeight="14.5" x14ac:dyDescent="0.35"/>
  <cols>
    <col min="1" max="1" width="9.453125" bestFit="1" customWidth="1"/>
    <col min="2" max="2" width="24.81640625" customWidth="1"/>
    <col min="3" max="3" width="34" customWidth="1"/>
    <col min="4" max="5" width="48.81640625" customWidth="1"/>
  </cols>
  <sheetData>
    <row r="1" spans="1:5" x14ac:dyDescent="0.35">
      <c r="A1" t="s">
        <v>24</v>
      </c>
      <c r="B1" t="s">
        <v>9</v>
      </c>
      <c r="C1" t="s">
        <v>479</v>
      </c>
      <c r="D1" t="s">
        <v>474</v>
      </c>
      <c r="E1" t="s">
        <v>475</v>
      </c>
    </row>
    <row r="2" spans="1:5" x14ac:dyDescent="0.35">
      <c r="A2" s="1">
        <v>33970</v>
      </c>
      <c r="B2">
        <v>30313</v>
      </c>
    </row>
    <row r="3" spans="1:5" x14ac:dyDescent="0.35">
      <c r="A3" s="1">
        <v>34001</v>
      </c>
      <c r="B3">
        <v>30549</v>
      </c>
    </row>
    <row r="4" spans="1:5" x14ac:dyDescent="0.35">
      <c r="A4" s="1">
        <v>34029</v>
      </c>
      <c r="B4">
        <v>30382</v>
      </c>
    </row>
    <row r="5" spans="1:5" x14ac:dyDescent="0.35">
      <c r="A5" s="1">
        <v>34060</v>
      </c>
      <c r="B5">
        <v>30543</v>
      </c>
    </row>
    <row r="6" spans="1:5" x14ac:dyDescent="0.35">
      <c r="A6" s="1">
        <v>34090</v>
      </c>
      <c r="B6">
        <v>30545</v>
      </c>
    </row>
    <row r="7" spans="1:5" x14ac:dyDescent="0.35">
      <c r="A7" s="1">
        <v>34121</v>
      </c>
      <c r="B7">
        <v>30435</v>
      </c>
    </row>
    <row r="8" spans="1:5" x14ac:dyDescent="0.35">
      <c r="A8" s="1">
        <v>34151</v>
      </c>
      <c r="B8">
        <v>30905</v>
      </c>
    </row>
    <row r="9" spans="1:5" x14ac:dyDescent="0.35">
      <c r="A9" s="1">
        <v>34182</v>
      </c>
      <c r="B9">
        <v>30371</v>
      </c>
    </row>
    <row r="10" spans="1:5" x14ac:dyDescent="0.35">
      <c r="A10" s="1">
        <v>34213</v>
      </c>
      <c r="B10">
        <v>30595</v>
      </c>
    </row>
    <row r="11" spans="1:5" x14ac:dyDescent="0.35">
      <c r="A11" s="1">
        <v>34243</v>
      </c>
      <c r="B11">
        <v>30714</v>
      </c>
    </row>
    <row r="12" spans="1:5" x14ac:dyDescent="0.35">
      <c r="A12" s="1">
        <v>34274</v>
      </c>
      <c r="B12">
        <v>30752</v>
      </c>
    </row>
    <row r="13" spans="1:5" x14ac:dyDescent="0.35">
      <c r="A13" s="1">
        <v>34304</v>
      </c>
      <c r="B13">
        <v>30838</v>
      </c>
    </row>
    <row r="14" spans="1:5" x14ac:dyDescent="0.35">
      <c r="A14" s="1">
        <v>34335</v>
      </c>
      <c r="B14">
        <v>30766</v>
      </c>
    </row>
    <row r="15" spans="1:5" x14ac:dyDescent="0.35">
      <c r="A15" s="1">
        <v>34366</v>
      </c>
      <c r="B15">
        <v>31016</v>
      </c>
    </row>
    <row r="16" spans="1:5" x14ac:dyDescent="0.35">
      <c r="A16" s="1">
        <v>34394</v>
      </c>
      <c r="B16">
        <v>31143</v>
      </c>
    </row>
    <row r="17" spans="1:2" x14ac:dyDescent="0.35">
      <c r="A17" s="1">
        <v>34425</v>
      </c>
      <c r="B17">
        <v>31293</v>
      </c>
    </row>
    <row r="18" spans="1:2" x14ac:dyDescent="0.35">
      <c r="A18" s="1">
        <v>34455</v>
      </c>
      <c r="B18">
        <v>31125</v>
      </c>
    </row>
    <row r="19" spans="1:2" x14ac:dyDescent="0.35">
      <c r="A19" s="1">
        <v>34486</v>
      </c>
      <c r="B19">
        <v>31509</v>
      </c>
    </row>
    <row r="20" spans="1:2" x14ac:dyDescent="0.35">
      <c r="A20" s="1">
        <v>34516</v>
      </c>
      <c r="B20">
        <v>31329</v>
      </c>
    </row>
    <row r="21" spans="1:2" x14ac:dyDescent="0.35">
      <c r="A21" s="1">
        <v>34547</v>
      </c>
      <c r="B21">
        <v>31545</v>
      </c>
    </row>
    <row r="22" spans="1:2" x14ac:dyDescent="0.35">
      <c r="A22" s="1">
        <v>34578</v>
      </c>
      <c r="B22">
        <v>31850</v>
      </c>
    </row>
    <row r="23" spans="1:2" x14ac:dyDescent="0.35">
      <c r="A23" s="1">
        <v>34608</v>
      </c>
      <c r="B23">
        <v>31606</v>
      </c>
    </row>
    <row r="24" spans="1:2" x14ac:dyDescent="0.35">
      <c r="A24" s="1">
        <v>34639</v>
      </c>
      <c r="B24">
        <v>31624</v>
      </c>
    </row>
    <row r="25" spans="1:2" x14ac:dyDescent="0.35">
      <c r="A25" s="1">
        <v>34669</v>
      </c>
      <c r="B25">
        <v>31789</v>
      </c>
    </row>
    <row r="26" spans="1:2" x14ac:dyDescent="0.35">
      <c r="A26" s="1">
        <v>34700</v>
      </c>
      <c r="B26">
        <v>31844</v>
      </c>
    </row>
    <row r="27" spans="1:2" x14ac:dyDescent="0.35">
      <c r="A27" s="1">
        <v>34731</v>
      </c>
      <c r="B27">
        <v>31725</v>
      </c>
    </row>
    <row r="28" spans="1:2" x14ac:dyDescent="0.35">
      <c r="A28" s="1">
        <v>34759</v>
      </c>
      <c r="B28">
        <v>31850</v>
      </c>
    </row>
    <row r="29" spans="1:2" x14ac:dyDescent="0.35">
      <c r="A29" s="1">
        <v>34790</v>
      </c>
      <c r="B29">
        <v>31642</v>
      </c>
    </row>
    <row r="30" spans="1:2" x14ac:dyDescent="0.35">
      <c r="A30" s="1">
        <v>34820</v>
      </c>
      <c r="B30">
        <v>31873</v>
      </c>
    </row>
    <row r="31" spans="1:2" x14ac:dyDescent="0.35">
      <c r="A31" s="1">
        <v>34851</v>
      </c>
      <c r="B31">
        <v>32052</v>
      </c>
    </row>
    <row r="32" spans="1:2" x14ac:dyDescent="0.35">
      <c r="A32" s="1">
        <v>34881</v>
      </c>
      <c r="B32">
        <v>31828</v>
      </c>
    </row>
    <row r="33" spans="1:2" x14ac:dyDescent="0.35">
      <c r="A33" s="1">
        <v>34912</v>
      </c>
      <c r="B33">
        <v>31930</v>
      </c>
    </row>
    <row r="34" spans="1:2" x14ac:dyDescent="0.35">
      <c r="A34" s="1">
        <v>34943</v>
      </c>
      <c r="B34">
        <v>32018</v>
      </c>
    </row>
    <row r="35" spans="1:2" x14ac:dyDescent="0.35">
      <c r="A35" s="1">
        <v>34973</v>
      </c>
      <c r="B35">
        <v>31830</v>
      </c>
    </row>
    <row r="36" spans="1:2" x14ac:dyDescent="0.35">
      <c r="A36" s="1">
        <v>35004</v>
      </c>
      <c r="B36">
        <v>32087</v>
      </c>
    </row>
    <row r="37" spans="1:2" x14ac:dyDescent="0.35">
      <c r="A37" s="1">
        <v>35034</v>
      </c>
      <c r="B37">
        <v>32236</v>
      </c>
    </row>
    <row r="38" spans="1:2" x14ac:dyDescent="0.35">
      <c r="A38" s="1">
        <v>35065</v>
      </c>
      <c r="B38">
        <v>32352</v>
      </c>
    </row>
    <row r="39" spans="1:2" x14ac:dyDescent="0.35">
      <c r="A39" s="1">
        <v>35096</v>
      </c>
      <c r="B39">
        <v>32338</v>
      </c>
    </row>
    <row r="40" spans="1:2" x14ac:dyDescent="0.35">
      <c r="A40" s="1">
        <v>35125</v>
      </c>
      <c r="B40">
        <v>32389</v>
      </c>
    </row>
    <row r="41" spans="1:2" x14ac:dyDescent="0.35">
      <c r="A41" s="1">
        <v>35156</v>
      </c>
      <c r="B41">
        <v>32542</v>
      </c>
    </row>
    <row r="42" spans="1:2" x14ac:dyDescent="0.35">
      <c r="A42" s="1">
        <v>35186</v>
      </c>
      <c r="B42">
        <v>32567</v>
      </c>
    </row>
    <row r="43" spans="1:2" x14ac:dyDescent="0.35">
      <c r="A43" s="1">
        <v>35217</v>
      </c>
      <c r="B43">
        <v>32555</v>
      </c>
    </row>
    <row r="44" spans="1:2" x14ac:dyDescent="0.35">
      <c r="A44" s="1">
        <v>35247</v>
      </c>
      <c r="B44">
        <v>32776</v>
      </c>
    </row>
    <row r="45" spans="1:2" x14ac:dyDescent="0.35">
      <c r="A45" s="1">
        <v>35278</v>
      </c>
      <c r="B45">
        <v>33105</v>
      </c>
    </row>
    <row r="46" spans="1:2" x14ac:dyDescent="0.35">
      <c r="A46" s="1">
        <v>35309</v>
      </c>
      <c r="B46">
        <v>32717</v>
      </c>
    </row>
    <row r="47" spans="1:2" x14ac:dyDescent="0.35">
      <c r="A47" s="1">
        <v>35339</v>
      </c>
      <c r="B47">
        <v>33112</v>
      </c>
    </row>
    <row r="48" spans="1:2" x14ac:dyDescent="0.35">
      <c r="A48" s="1">
        <v>35370</v>
      </c>
      <c r="B48">
        <v>33283</v>
      </c>
    </row>
    <row r="49" spans="1:2" x14ac:dyDescent="0.35">
      <c r="A49" s="1">
        <v>35400</v>
      </c>
      <c r="B49">
        <v>32884</v>
      </c>
    </row>
    <row r="50" spans="1:2" x14ac:dyDescent="0.35">
      <c r="A50" s="1">
        <v>35431</v>
      </c>
      <c r="B50">
        <v>33435</v>
      </c>
    </row>
    <row r="51" spans="1:2" x14ac:dyDescent="0.35">
      <c r="A51" s="1">
        <v>35462</v>
      </c>
      <c r="B51">
        <v>33312</v>
      </c>
    </row>
    <row r="52" spans="1:2" x14ac:dyDescent="0.35">
      <c r="A52" s="1">
        <v>35490</v>
      </c>
      <c r="B52">
        <v>33564</v>
      </c>
    </row>
    <row r="53" spans="1:2" x14ac:dyDescent="0.35">
      <c r="A53" s="1">
        <v>35521</v>
      </c>
      <c r="B53">
        <v>33334</v>
      </c>
    </row>
    <row r="54" spans="1:2" x14ac:dyDescent="0.35">
      <c r="A54" s="1">
        <v>35551</v>
      </c>
      <c r="B54">
        <v>33510</v>
      </c>
    </row>
    <row r="55" spans="1:2" x14ac:dyDescent="0.35">
      <c r="A55" s="1">
        <v>35582</v>
      </c>
      <c r="B55">
        <v>33162</v>
      </c>
    </row>
    <row r="56" spans="1:2" x14ac:dyDescent="0.35">
      <c r="A56" s="1">
        <v>35612</v>
      </c>
      <c r="B56">
        <v>33498</v>
      </c>
    </row>
    <row r="57" spans="1:2" x14ac:dyDescent="0.35">
      <c r="A57" s="1">
        <v>35643</v>
      </c>
      <c r="B57">
        <v>33654</v>
      </c>
    </row>
    <row r="58" spans="1:2" x14ac:dyDescent="0.35">
      <c r="A58" s="1">
        <v>35674</v>
      </c>
      <c r="B58">
        <v>33580</v>
      </c>
    </row>
    <row r="59" spans="1:2" x14ac:dyDescent="0.35">
      <c r="A59" s="1">
        <v>35704</v>
      </c>
      <c r="B59">
        <v>33789</v>
      </c>
    </row>
    <row r="60" spans="1:2" x14ac:dyDescent="0.35">
      <c r="A60" s="1">
        <v>35735</v>
      </c>
      <c r="B60">
        <v>33641</v>
      </c>
    </row>
    <row r="61" spans="1:2" x14ac:dyDescent="0.35">
      <c r="A61" s="1">
        <v>35765</v>
      </c>
      <c r="B61">
        <v>33408</v>
      </c>
    </row>
    <row r="62" spans="1:2" x14ac:dyDescent="0.35">
      <c r="A62" s="1">
        <v>35796</v>
      </c>
      <c r="B62">
        <v>33630</v>
      </c>
    </row>
    <row r="63" spans="1:2" x14ac:dyDescent="0.35">
      <c r="A63" s="1">
        <v>35827</v>
      </c>
      <c r="B63">
        <v>33435</v>
      </c>
    </row>
    <row r="64" spans="1:2" x14ac:dyDescent="0.35">
      <c r="A64" s="1">
        <v>35855</v>
      </c>
      <c r="B64">
        <v>33543</v>
      </c>
    </row>
    <row r="65" spans="1:2" x14ac:dyDescent="0.35">
      <c r="A65" s="1">
        <v>35886</v>
      </c>
      <c r="B65">
        <v>33811</v>
      </c>
    </row>
    <row r="66" spans="1:2" x14ac:dyDescent="0.35">
      <c r="A66" s="1">
        <v>35916</v>
      </c>
      <c r="B66">
        <v>33849</v>
      </c>
    </row>
    <row r="67" spans="1:2" x14ac:dyDescent="0.35">
      <c r="A67" s="1">
        <v>35947</v>
      </c>
      <c r="B67">
        <v>33977</v>
      </c>
    </row>
    <row r="68" spans="1:2" x14ac:dyDescent="0.35">
      <c r="A68" s="1">
        <v>35977</v>
      </c>
      <c r="B68">
        <v>34262</v>
      </c>
    </row>
    <row r="69" spans="1:2" x14ac:dyDescent="0.35">
      <c r="A69" s="1">
        <v>36008</v>
      </c>
      <c r="B69">
        <v>34246</v>
      </c>
    </row>
    <row r="70" spans="1:2" x14ac:dyDescent="0.35">
      <c r="A70" s="1">
        <v>36039</v>
      </c>
      <c r="B70">
        <v>34307</v>
      </c>
    </row>
    <row r="71" spans="1:2" x14ac:dyDescent="0.35">
      <c r="A71" s="1">
        <v>36069</v>
      </c>
      <c r="B71">
        <v>34617</v>
      </c>
    </row>
    <row r="72" spans="1:2" x14ac:dyDescent="0.35">
      <c r="A72" s="1">
        <v>36100</v>
      </c>
      <c r="B72">
        <v>34440</v>
      </c>
    </row>
    <row r="73" spans="1:2" x14ac:dyDescent="0.35">
      <c r="A73" s="1">
        <v>36130</v>
      </c>
      <c r="B73">
        <v>34874</v>
      </c>
    </row>
    <row r="74" spans="1:2" x14ac:dyDescent="0.35">
      <c r="A74" s="1">
        <v>36161</v>
      </c>
      <c r="B74">
        <v>34689</v>
      </c>
    </row>
    <row r="75" spans="1:2" x14ac:dyDescent="0.35">
      <c r="A75" s="1">
        <v>36192</v>
      </c>
      <c r="B75">
        <v>35071</v>
      </c>
    </row>
    <row r="76" spans="1:2" x14ac:dyDescent="0.35">
      <c r="A76" s="1">
        <v>36220</v>
      </c>
      <c r="B76">
        <v>35047</v>
      </c>
    </row>
    <row r="77" spans="1:2" x14ac:dyDescent="0.35">
      <c r="A77" s="1">
        <v>36251</v>
      </c>
      <c r="B77">
        <v>35435</v>
      </c>
    </row>
    <row r="78" spans="1:2" x14ac:dyDescent="0.35">
      <c r="A78" s="1">
        <v>36281</v>
      </c>
      <c r="B78">
        <v>35426</v>
      </c>
    </row>
    <row r="79" spans="1:2" x14ac:dyDescent="0.35">
      <c r="A79" s="1">
        <v>36312</v>
      </c>
      <c r="B79">
        <v>35176</v>
      </c>
    </row>
    <row r="80" spans="1:2" x14ac:dyDescent="0.35">
      <c r="A80" s="1">
        <v>36342</v>
      </c>
      <c r="B80">
        <v>35666</v>
      </c>
    </row>
    <row r="81" spans="1:2" x14ac:dyDescent="0.35">
      <c r="A81" s="1">
        <v>36373</v>
      </c>
      <c r="B81">
        <v>35315</v>
      </c>
    </row>
    <row r="82" spans="1:2" x14ac:dyDescent="0.35">
      <c r="A82" s="1">
        <v>36404</v>
      </c>
      <c r="B82">
        <v>35918</v>
      </c>
    </row>
    <row r="83" spans="1:2" x14ac:dyDescent="0.35">
      <c r="A83" s="1">
        <v>36434</v>
      </c>
      <c r="B83">
        <v>35577</v>
      </c>
    </row>
    <row r="84" spans="1:2" x14ac:dyDescent="0.35">
      <c r="A84" s="1">
        <v>36465</v>
      </c>
      <c r="B84">
        <v>35655</v>
      </c>
    </row>
    <row r="85" spans="1:2" x14ac:dyDescent="0.35">
      <c r="A85" s="1">
        <v>36495</v>
      </c>
      <c r="B85">
        <v>37044</v>
      </c>
    </row>
    <row r="86" spans="1:2" x14ac:dyDescent="0.35">
      <c r="A86" s="1">
        <v>36526</v>
      </c>
      <c r="B86">
        <v>34913</v>
      </c>
    </row>
    <row r="87" spans="1:2" x14ac:dyDescent="0.35">
      <c r="A87" s="1">
        <v>36557</v>
      </c>
      <c r="B87">
        <v>35305</v>
      </c>
    </row>
    <row r="88" spans="1:2" x14ac:dyDescent="0.35">
      <c r="A88" s="1">
        <v>36586</v>
      </c>
      <c r="B88">
        <v>36003</v>
      </c>
    </row>
    <row r="89" spans="1:2" x14ac:dyDescent="0.35">
      <c r="A89" s="1">
        <v>36617</v>
      </c>
      <c r="B89">
        <v>36297</v>
      </c>
    </row>
    <row r="90" spans="1:2" x14ac:dyDescent="0.35">
      <c r="A90" s="1">
        <v>36647</v>
      </c>
      <c r="B90">
        <v>36068</v>
      </c>
    </row>
    <row r="91" spans="1:2" x14ac:dyDescent="0.35">
      <c r="A91" s="1">
        <v>36678</v>
      </c>
      <c r="B91">
        <v>36679</v>
      </c>
    </row>
    <row r="92" spans="1:2" x14ac:dyDescent="0.35">
      <c r="A92" s="1">
        <v>36708</v>
      </c>
      <c r="B92">
        <v>36353</v>
      </c>
    </row>
    <row r="93" spans="1:2" x14ac:dyDescent="0.35">
      <c r="A93" s="1">
        <v>36739</v>
      </c>
      <c r="B93">
        <v>36537</v>
      </c>
    </row>
    <row r="94" spans="1:2" x14ac:dyDescent="0.35">
      <c r="A94" s="1">
        <v>36770</v>
      </c>
      <c r="B94">
        <v>36785</v>
      </c>
    </row>
    <row r="95" spans="1:2" x14ac:dyDescent="0.35">
      <c r="A95" s="1">
        <v>36800</v>
      </c>
      <c r="B95">
        <v>36727</v>
      </c>
    </row>
    <row r="96" spans="1:2" x14ac:dyDescent="0.35">
      <c r="A96" s="1">
        <v>36831</v>
      </c>
      <c r="B96">
        <v>37028</v>
      </c>
    </row>
    <row r="97" spans="1:2" x14ac:dyDescent="0.35">
      <c r="A97" s="1">
        <v>36861</v>
      </c>
      <c r="B97">
        <v>37391</v>
      </c>
    </row>
    <row r="98" spans="1:2" x14ac:dyDescent="0.35">
      <c r="A98" s="1">
        <v>36892</v>
      </c>
      <c r="B98">
        <v>37215</v>
      </c>
    </row>
    <row r="99" spans="1:2" x14ac:dyDescent="0.35">
      <c r="A99" s="1">
        <v>36923</v>
      </c>
      <c r="B99">
        <v>37628</v>
      </c>
    </row>
    <row r="100" spans="1:2" x14ac:dyDescent="0.35">
      <c r="A100" s="1">
        <v>36951</v>
      </c>
      <c r="B100">
        <v>37681</v>
      </c>
    </row>
    <row r="101" spans="1:2" x14ac:dyDescent="0.35">
      <c r="A101" s="1">
        <v>36982</v>
      </c>
      <c r="B101">
        <v>37595</v>
      </c>
    </row>
    <row r="102" spans="1:2" x14ac:dyDescent="0.35">
      <c r="A102" s="1">
        <v>37012</v>
      </c>
      <c r="B102">
        <v>37906</v>
      </c>
    </row>
    <row r="103" spans="1:2" x14ac:dyDescent="0.35">
      <c r="A103" s="1">
        <v>37043</v>
      </c>
      <c r="B103">
        <v>38005</v>
      </c>
    </row>
    <row r="104" spans="1:2" x14ac:dyDescent="0.35">
      <c r="A104" s="1">
        <v>37073</v>
      </c>
      <c r="B104">
        <v>37742</v>
      </c>
    </row>
    <row r="105" spans="1:2" x14ac:dyDescent="0.35">
      <c r="A105" s="1">
        <v>37104</v>
      </c>
      <c r="B105">
        <v>38209</v>
      </c>
    </row>
    <row r="106" spans="1:2" x14ac:dyDescent="0.35">
      <c r="A106" s="1">
        <v>37135</v>
      </c>
      <c r="B106">
        <v>38154</v>
      </c>
    </row>
    <row r="107" spans="1:2" x14ac:dyDescent="0.35">
      <c r="A107" s="1">
        <v>37165</v>
      </c>
      <c r="B107">
        <v>38291</v>
      </c>
    </row>
    <row r="108" spans="1:2" x14ac:dyDescent="0.35">
      <c r="A108" s="1">
        <v>37196</v>
      </c>
      <c r="B108">
        <v>38442</v>
      </c>
    </row>
    <row r="109" spans="1:2" x14ac:dyDescent="0.35">
      <c r="A109" s="1">
        <v>37226</v>
      </c>
      <c r="B109">
        <v>38416</v>
      </c>
    </row>
    <row r="110" spans="1:2" x14ac:dyDescent="0.35">
      <c r="A110" s="1">
        <v>37257</v>
      </c>
      <c r="B110">
        <v>38205</v>
      </c>
    </row>
    <row r="111" spans="1:2" x14ac:dyDescent="0.35">
      <c r="A111" s="1">
        <v>37288</v>
      </c>
      <c r="B111">
        <v>38282</v>
      </c>
    </row>
    <row r="112" spans="1:2" x14ac:dyDescent="0.35">
      <c r="A112" s="1">
        <v>37316</v>
      </c>
      <c r="B112">
        <v>38237</v>
      </c>
    </row>
    <row r="113" spans="1:2" x14ac:dyDescent="0.35">
      <c r="A113" s="1">
        <v>37347</v>
      </c>
      <c r="B113">
        <v>37836</v>
      </c>
    </row>
    <row r="114" spans="1:2" x14ac:dyDescent="0.35">
      <c r="A114" s="1">
        <v>37377</v>
      </c>
      <c r="B114">
        <v>38198</v>
      </c>
    </row>
    <row r="115" spans="1:2" x14ac:dyDescent="0.35">
      <c r="A115" s="1">
        <v>37408</v>
      </c>
      <c r="B115">
        <v>38006</v>
      </c>
    </row>
    <row r="116" spans="1:2" x14ac:dyDescent="0.35">
      <c r="A116" s="1">
        <v>37438</v>
      </c>
      <c r="B116">
        <v>38117</v>
      </c>
    </row>
    <row r="117" spans="1:2" x14ac:dyDescent="0.35">
      <c r="A117" s="1">
        <v>37469</v>
      </c>
      <c r="B117">
        <v>38224</v>
      </c>
    </row>
    <row r="118" spans="1:2" x14ac:dyDescent="0.35">
      <c r="A118" s="1">
        <v>37500</v>
      </c>
      <c r="B118">
        <v>37783</v>
      </c>
    </row>
    <row r="119" spans="1:2" x14ac:dyDescent="0.35">
      <c r="A119" s="1">
        <v>37530</v>
      </c>
      <c r="B119">
        <v>38127</v>
      </c>
    </row>
    <row r="120" spans="1:2" x14ac:dyDescent="0.35">
      <c r="A120" s="1">
        <v>37561</v>
      </c>
      <c r="B120">
        <v>38431</v>
      </c>
    </row>
    <row r="121" spans="1:2" x14ac:dyDescent="0.35">
      <c r="A121" s="1">
        <v>37591</v>
      </c>
      <c r="B121">
        <v>38001</v>
      </c>
    </row>
    <row r="122" spans="1:2" x14ac:dyDescent="0.35">
      <c r="A122" s="1">
        <v>37622</v>
      </c>
      <c r="B122">
        <v>38763</v>
      </c>
    </row>
    <row r="123" spans="1:2" x14ac:dyDescent="0.35">
      <c r="A123" s="1">
        <v>37653</v>
      </c>
      <c r="B123">
        <v>38621</v>
      </c>
    </row>
    <row r="124" spans="1:2" x14ac:dyDescent="0.35">
      <c r="A124" s="1">
        <v>37681</v>
      </c>
      <c r="B124">
        <v>38571</v>
      </c>
    </row>
    <row r="125" spans="1:2" x14ac:dyDescent="0.35">
      <c r="A125" s="1">
        <v>37712</v>
      </c>
      <c r="B125">
        <v>38689</v>
      </c>
    </row>
    <row r="126" spans="1:2" x14ac:dyDescent="0.35">
      <c r="A126" s="1">
        <v>37742</v>
      </c>
      <c r="B126">
        <v>38599</v>
      </c>
    </row>
    <row r="127" spans="1:2" x14ac:dyDescent="0.35">
      <c r="A127" s="1">
        <v>37773</v>
      </c>
      <c r="B127">
        <v>38728</v>
      </c>
    </row>
    <row r="128" spans="1:2" x14ac:dyDescent="0.35">
      <c r="A128" s="1">
        <v>37803</v>
      </c>
      <c r="B128">
        <v>39167</v>
      </c>
    </row>
    <row r="129" spans="1:2" x14ac:dyDescent="0.35">
      <c r="A129" s="1">
        <v>37834</v>
      </c>
      <c r="B129">
        <v>39153</v>
      </c>
    </row>
    <row r="130" spans="1:2" x14ac:dyDescent="0.35">
      <c r="A130" s="1">
        <v>37865</v>
      </c>
      <c r="B130">
        <v>39149</v>
      </c>
    </row>
    <row r="131" spans="1:2" x14ac:dyDescent="0.35">
      <c r="A131" s="1">
        <v>37895</v>
      </c>
      <c r="B131">
        <v>39221</v>
      </c>
    </row>
    <row r="132" spans="1:2" x14ac:dyDescent="0.35">
      <c r="A132" s="1">
        <v>37926</v>
      </c>
      <c r="B132">
        <v>38989</v>
      </c>
    </row>
    <row r="133" spans="1:2" x14ac:dyDescent="0.35">
      <c r="A133" s="1">
        <v>37956</v>
      </c>
      <c r="B133">
        <v>38926</v>
      </c>
    </row>
    <row r="134" spans="1:2" x14ac:dyDescent="0.35">
      <c r="A134" s="1">
        <v>37987</v>
      </c>
      <c r="B134">
        <v>39900</v>
      </c>
    </row>
    <row r="135" spans="1:2" x14ac:dyDescent="0.35">
      <c r="A135" s="1">
        <v>38018</v>
      </c>
      <c r="B135">
        <v>39144</v>
      </c>
    </row>
    <row r="136" spans="1:2" x14ac:dyDescent="0.35">
      <c r="A136" s="1">
        <v>38047</v>
      </c>
      <c r="B136">
        <v>39674</v>
      </c>
    </row>
    <row r="137" spans="1:2" x14ac:dyDescent="0.35">
      <c r="A137" s="1">
        <v>38078</v>
      </c>
      <c r="B137">
        <v>39892</v>
      </c>
    </row>
    <row r="138" spans="1:2" x14ac:dyDescent="0.35">
      <c r="A138" s="1">
        <v>38108</v>
      </c>
      <c r="B138">
        <v>39995</v>
      </c>
    </row>
    <row r="139" spans="1:2" x14ac:dyDescent="0.35">
      <c r="A139" s="1">
        <v>38139</v>
      </c>
      <c r="B139">
        <v>39856</v>
      </c>
    </row>
    <row r="140" spans="1:2" x14ac:dyDescent="0.35">
      <c r="A140" s="1">
        <v>38169</v>
      </c>
      <c r="B140">
        <v>40148</v>
      </c>
    </row>
    <row r="141" spans="1:2" x14ac:dyDescent="0.35">
      <c r="A141" s="1">
        <v>38200</v>
      </c>
      <c r="B141">
        <v>39905</v>
      </c>
    </row>
    <row r="142" spans="1:2" x14ac:dyDescent="0.35">
      <c r="A142" s="1">
        <v>38231</v>
      </c>
      <c r="B142">
        <v>40571</v>
      </c>
    </row>
    <row r="143" spans="1:2" x14ac:dyDescent="0.35">
      <c r="A143" s="1">
        <v>38261</v>
      </c>
      <c r="B143">
        <v>40448</v>
      </c>
    </row>
    <row r="144" spans="1:2" x14ac:dyDescent="0.35">
      <c r="A144" s="1">
        <v>38292</v>
      </c>
      <c r="B144">
        <v>40704</v>
      </c>
    </row>
    <row r="145" spans="1:2" x14ac:dyDescent="0.35">
      <c r="A145" s="1">
        <v>38322</v>
      </c>
      <c r="B145">
        <v>40893</v>
      </c>
    </row>
    <row r="146" spans="1:2" x14ac:dyDescent="0.35">
      <c r="A146" s="1">
        <v>38353</v>
      </c>
      <c r="B146">
        <v>40993</v>
      </c>
    </row>
    <row r="147" spans="1:2" x14ac:dyDescent="0.35">
      <c r="A147" s="1">
        <v>38384</v>
      </c>
      <c r="B147">
        <v>41081</v>
      </c>
    </row>
    <row r="148" spans="1:2" x14ac:dyDescent="0.35">
      <c r="A148" s="1">
        <v>38412</v>
      </c>
      <c r="B148">
        <v>41167</v>
      </c>
    </row>
    <row r="149" spans="1:2" x14ac:dyDescent="0.35">
      <c r="A149" s="1">
        <v>38443</v>
      </c>
      <c r="B149">
        <v>41568</v>
      </c>
    </row>
    <row r="150" spans="1:2" x14ac:dyDescent="0.35">
      <c r="A150" s="1">
        <v>38473</v>
      </c>
      <c r="B150">
        <v>41369</v>
      </c>
    </row>
    <row r="151" spans="1:2" x14ac:dyDescent="0.35">
      <c r="A151" s="1">
        <v>38504</v>
      </c>
      <c r="B151">
        <v>41684</v>
      </c>
    </row>
    <row r="152" spans="1:2" x14ac:dyDescent="0.35">
      <c r="A152" s="1">
        <v>38534</v>
      </c>
      <c r="B152">
        <v>41539</v>
      </c>
    </row>
    <row r="153" spans="1:2" x14ac:dyDescent="0.35">
      <c r="A153" s="1">
        <v>38565</v>
      </c>
      <c r="B153">
        <v>41818</v>
      </c>
    </row>
    <row r="154" spans="1:2" x14ac:dyDescent="0.35">
      <c r="A154" s="1">
        <v>38596</v>
      </c>
      <c r="B154">
        <v>42249</v>
      </c>
    </row>
    <row r="155" spans="1:2" x14ac:dyDescent="0.35">
      <c r="A155" s="1">
        <v>38626</v>
      </c>
      <c r="B155">
        <v>42120</v>
      </c>
    </row>
    <row r="156" spans="1:2" x14ac:dyDescent="0.35">
      <c r="A156" s="1">
        <v>38657</v>
      </c>
      <c r="B156">
        <v>42123</v>
      </c>
    </row>
    <row r="157" spans="1:2" x14ac:dyDescent="0.35">
      <c r="A157" s="1">
        <v>38687</v>
      </c>
      <c r="B157">
        <v>42547</v>
      </c>
    </row>
    <row r="158" spans="1:2" x14ac:dyDescent="0.35">
      <c r="A158" s="1">
        <v>38718</v>
      </c>
      <c r="B158">
        <v>42023</v>
      </c>
    </row>
    <row r="159" spans="1:2" x14ac:dyDescent="0.35">
      <c r="A159" s="1">
        <v>38749</v>
      </c>
      <c r="B159">
        <v>42704</v>
      </c>
    </row>
    <row r="160" spans="1:2" x14ac:dyDescent="0.35">
      <c r="A160" s="1">
        <v>38777</v>
      </c>
      <c r="B160">
        <v>42590</v>
      </c>
    </row>
    <row r="161" spans="1:2" x14ac:dyDescent="0.35">
      <c r="A161" s="1">
        <v>38808</v>
      </c>
      <c r="B161">
        <v>42600</v>
      </c>
    </row>
    <row r="162" spans="1:2" x14ac:dyDescent="0.35">
      <c r="A162" s="1">
        <v>38838</v>
      </c>
      <c r="B162">
        <v>42981</v>
      </c>
    </row>
    <row r="163" spans="1:2" x14ac:dyDescent="0.35">
      <c r="A163" s="1">
        <v>38869</v>
      </c>
      <c r="B163">
        <v>43155</v>
      </c>
    </row>
    <row r="164" spans="1:2" x14ac:dyDescent="0.35">
      <c r="A164" s="1">
        <v>38899</v>
      </c>
      <c r="B164">
        <v>43114</v>
      </c>
    </row>
    <row r="165" spans="1:2" x14ac:dyDescent="0.35">
      <c r="A165" s="1">
        <v>38930</v>
      </c>
      <c r="B165">
        <v>43481</v>
      </c>
    </row>
    <row r="166" spans="1:2" x14ac:dyDescent="0.35">
      <c r="A166" s="1">
        <v>38961</v>
      </c>
      <c r="B166">
        <v>43252</v>
      </c>
    </row>
    <row r="167" spans="1:2" x14ac:dyDescent="0.35">
      <c r="A167" s="1">
        <v>38991</v>
      </c>
      <c r="B167">
        <v>43815</v>
      </c>
    </row>
    <row r="168" spans="1:2" x14ac:dyDescent="0.35">
      <c r="A168" s="1">
        <v>39022</v>
      </c>
      <c r="B168">
        <v>43855</v>
      </c>
    </row>
    <row r="169" spans="1:2" x14ac:dyDescent="0.35">
      <c r="A169" s="1">
        <v>39052</v>
      </c>
      <c r="B169">
        <v>44040</v>
      </c>
    </row>
    <row r="170" spans="1:2" x14ac:dyDescent="0.35">
      <c r="A170" s="1">
        <v>39083</v>
      </c>
      <c r="B170">
        <v>44130</v>
      </c>
    </row>
    <row r="171" spans="1:2" x14ac:dyDescent="0.35">
      <c r="A171" s="1">
        <v>39114</v>
      </c>
      <c r="B171">
        <v>44574</v>
      </c>
    </row>
    <row r="172" spans="1:2" x14ac:dyDescent="0.35">
      <c r="A172" s="1">
        <v>39142</v>
      </c>
      <c r="B172">
        <v>44615</v>
      </c>
    </row>
    <row r="173" spans="1:2" x14ac:dyDescent="0.35">
      <c r="A173" s="1">
        <v>39173</v>
      </c>
      <c r="B173">
        <v>44290</v>
      </c>
    </row>
    <row r="174" spans="1:2" x14ac:dyDescent="0.35">
      <c r="A174" s="1">
        <v>39203</v>
      </c>
      <c r="B174">
        <v>44741</v>
      </c>
    </row>
    <row r="175" spans="1:2" x14ac:dyDescent="0.35">
      <c r="A175" s="1">
        <v>39234</v>
      </c>
      <c r="B175">
        <v>44938</v>
      </c>
    </row>
    <row r="176" spans="1:2" x14ac:dyDescent="0.35">
      <c r="A176" s="1">
        <v>39264</v>
      </c>
      <c r="B176">
        <v>44990</v>
      </c>
    </row>
    <row r="177" spans="1:2" x14ac:dyDescent="0.35">
      <c r="A177" s="1">
        <v>39295</v>
      </c>
      <c r="B177">
        <v>44971</v>
      </c>
    </row>
    <row r="178" spans="1:2" x14ac:dyDescent="0.35">
      <c r="A178" s="1">
        <v>39326</v>
      </c>
      <c r="B178">
        <v>45156</v>
      </c>
    </row>
    <row r="179" spans="1:2" x14ac:dyDescent="0.35">
      <c r="A179" s="1">
        <v>39356</v>
      </c>
      <c r="B179">
        <v>45370</v>
      </c>
    </row>
    <row r="180" spans="1:2" x14ac:dyDescent="0.35">
      <c r="A180" s="1">
        <v>39387</v>
      </c>
      <c r="B180">
        <v>45875</v>
      </c>
    </row>
    <row r="181" spans="1:2" x14ac:dyDescent="0.35">
      <c r="A181" s="1">
        <v>39417</v>
      </c>
      <c r="B181">
        <v>46060</v>
      </c>
    </row>
    <row r="182" spans="1:2" x14ac:dyDescent="0.35">
      <c r="A182" s="1">
        <v>39448</v>
      </c>
      <c r="B182">
        <v>46162</v>
      </c>
    </row>
    <row r="183" spans="1:2" x14ac:dyDescent="0.35">
      <c r="A183" s="1">
        <v>39479</v>
      </c>
      <c r="B183">
        <v>46011</v>
      </c>
    </row>
    <row r="184" spans="1:2" x14ac:dyDescent="0.35">
      <c r="A184" s="1">
        <v>39508</v>
      </c>
      <c r="B184">
        <v>46181</v>
      </c>
    </row>
    <row r="185" spans="1:2" x14ac:dyDescent="0.35">
      <c r="A185" s="1">
        <v>39539</v>
      </c>
      <c r="B185">
        <v>46610</v>
      </c>
    </row>
    <row r="186" spans="1:2" x14ac:dyDescent="0.35">
      <c r="A186" s="1">
        <v>39569</v>
      </c>
      <c r="B186">
        <v>46742</v>
      </c>
    </row>
    <row r="187" spans="1:2" x14ac:dyDescent="0.35">
      <c r="A187" s="1">
        <v>39600</v>
      </c>
      <c r="B187">
        <v>46816</v>
      </c>
    </row>
    <row r="188" spans="1:2" x14ac:dyDescent="0.35">
      <c r="A188" s="1">
        <v>39630</v>
      </c>
      <c r="B188">
        <v>47139</v>
      </c>
    </row>
    <row r="189" spans="1:2" x14ac:dyDescent="0.35">
      <c r="A189" s="1">
        <v>39661</v>
      </c>
      <c r="B189">
        <v>47280</v>
      </c>
    </row>
    <row r="190" spans="1:2" x14ac:dyDescent="0.35">
      <c r="A190" s="1">
        <v>39692</v>
      </c>
      <c r="B190">
        <v>47072</v>
      </c>
    </row>
    <row r="191" spans="1:2" x14ac:dyDescent="0.35">
      <c r="A191" s="1">
        <v>39722</v>
      </c>
      <c r="B191">
        <v>47028</v>
      </c>
    </row>
    <row r="192" spans="1:2" x14ac:dyDescent="0.35">
      <c r="A192" s="1">
        <v>39753</v>
      </c>
      <c r="B192">
        <v>46756</v>
      </c>
    </row>
    <row r="193" spans="1:2" x14ac:dyDescent="0.35">
      <c r="A193" s="1">
        <v>39783</v>
      </c>
      <c r="B193">
        <v>46086</v>
      </c>
    </row>
    <row r="194" spans="1:2" x14ac:dyDescent="0.35">
      <c r="A194" s="1">
        <v>39814</v>
      </c>
      <c r="B194">
        <v>47023</v>
      </c>
    </row>
    <row r="195" spans="1:2" x14ac:dyDescent="0.35">
      <c r="A195" s="1">
        <v>39845</v>
      </c>
      <c r="B195">
        <v>46239</v>
      </c>
    </row>
    <row r="196" spans="1:2" x14ac:dyDescent="0.35">
      <c r="A196" s="1">
        <v>39873</v>
      </c>
      <c r="B196">
        <v>46182</v>
      </c>
    </row>
    <row r="197" spans="1:2" x14ac:dyDescent="0.35">
      <c r="A197" s="1">
        <v>39904</v>
      </c>
      <c r="B197">
        <v>46449</v>
      </c>
    </row>
    <row r="198" spans="1:2" x14ac:dyDescent="0.35">
      <c r="A198" s="1">
        <v>39934</v>
      </c>
      <c r="B198">
        <v>46558</v>
      </c>
    </row>
    <row r="199" spans="1:2" x14ac:dyDescent="0.35">
      <c r="A199" s="1">
        <v>39965</v>
      </c>
      <c r="B199">
        <v>46638</v>
      </c>
    </row>
    <row r="200" spans="1:2" x14ac:dyDescent="0.35">
      <c r="A200" s="1">
        <v>39995</v>
      </c>
      <c r="B200">
        <v>46644</v>
      </c>
    </row>
    <row r="201" spans="1:2" x14ac:dyDescent="0.35">
      <c r="A201" s="1">
        <v>40026</v>
      </c>
      <c r="B201">
        <v>46600</v>
      </c>
    </row>
    <row r="202" spans="1:2" x14ac:dyDescent="0.35">
      <c r="A202" s="1">
        <v>40057</v>
      </c>
      <c r="B202">
        <v>46859</v>
      </c>
    </row>
    <row r="203" spans="1:2" x14ac:dyDescent="0.35">
      <c r="A203" s="1">
        <v>40087</v>
      </c>
      <c r="B203">
        <v>46953</v>
      </c>
    </row>
    <row r="204" spans="1:2" x14ac:dyDescent="0.35">
      <c r="A204" s="1">
        <v>40118</v>
      </c>
      <c r="B204">
        <v>47049</v>
      </c>
    </row>
    <row r="205" spans="1:2" x14ac:dyDescent="0.35">
      <c r="A205" s="1">
        <v>40148</v>
      </c>
      <c r="B205">
        <v>47301</v>
      </c>
    </row>
    <row r="206" spans="1:2" x14ac:dyDescent="0.35">
      <c r="A206" s="1">
        <v>40179</v>
      </c>
      <c r="B206">
        <v>47197</v>
      </c>
    </row>
    <row r="207" spans="1:2" x14ac:dyDescent="0.35">
      <c r="A207" s="1">
        <v>40210</v>
      </c>
      <c r="B207">
        <v>48009</v>
      </c>
    </row>
    <row r="208" spans="1:2" x14ac:dyDescent="0.35">
      <c r="A208" s="1">
        <v>40238</v>
      </c>
      <c r="B208">
        <v>47578</v>
      </c>
    </row>
    <row r="209" spans="1:2" x14ac:dyDescent="0.35">
      <c r="A209" s="1">
        <v>40269</v>
      </c>
      <c r="B209">
        <v>47522</v>
      </c>
    </row>
    <row r="210" spans="1:2" x14ac:dyDescent="0.35">
      <c r="A210" s="1">
        <v>40299</v>
      </c>
      <c r="B210">
        <v>47511</v>
      </c>
    </row>
    <row r="211" spans="1:2" x14ac:dyDescent="0.35">
      <c r="A211" s="1">
        <v>40330</v>
      </c>
      <c r="B211">
        <v>47181</v>
      </c>
    </row>
    <row r="212" spans="1:2" x14ac:dyDescent="0.35">
      <c r="A212" s="1">
        <v>40360</v>
      </c>
      <c r="B212">
        <v>47289</v>
      </c>
    </row>
    <row r="213" spans="1:2" x14ac:dyDescent="0.35">
      <c r="A213" s="1">
        <v>40391</v>
      </c>
      <c r="B213">
        <v>47564</v>
      </c>
    </row>
    <row r="214" spans="1:2" x14ac:dyDescent="0.35">
      <c r="A214" s="1">
        <v>40422</v>
      </c>
      <c r="B214">
        <v>47989</v>
      </c>
    </row>
    <row r="215" spans="1:2" x14ac:dyDescent="0.35">
      <c r="A215" s="1">
        <v>40452</v>
      </c>
      <c r="B215">
        <v>47885</v>
      </c>
    </row>
    <row r="216" spans="1:2" x14ac:dyDescent="0.35">
      <c r="A216" s="1">
        <v>40483</v>
      </c>
      <c r="B216">
        <v>48457</v>
      </c>
    </row>
    <row r="217" spans="1:2" x14ac:dyDescent="0.35">
      <c r="A217" s="1">
        <v>40513</v>
      </c>
      <c r="B217">
        <v>48485</v>
      </c>
    </row>
    <row r="218" spans="1:2" x14ac:dyDescent="0.35">
      <c r="A218" s="1">
        <v>40544</v>
      </c>
      <c r="B218">
        <v>48973</v>
      </c>
    </row>
    <row r="219" spans="1:2" x14ac:dyDescent="0.35">
      <c r="A219" s="1">
        <v>40575</v>
      </c>
      <c r="B219">
        <v>49396</v>
      </c>
    </row>
    <row r="220" spans="1:2" x14ac:dyDescent="0.35">
      <c r="A220" s="1">
        <v>40603</v>
      </c>
      <c r="B220">
        <v>49413</v>
      </c>
    </row>
    <row r="221" spans="1:2" x14ac:dyDescent="0.35">
      <c r="A221" s="1">
        <v>40634</v>
      </c>
      <c r="B221">
        <v>50160</v>
      </c>
    </row>
    <row r="222" spans="1:2" x14ac:dyDescent="0.35">
      <c r="A222" s="1">
        <v>40664</v>
      </c>
      <c r="B222">
        <v>49743</v>
      </c>
    </row>
    <row r="223" spans="1:2" x14ac:dyDescent="0.35">
      <c r="A223" s="1">
        <v>40695</v>
      </c>
      <c r="B223">
        <v>50254</v>
      </c>
    </row>
    <row r="224" spans="1:2" x14ac:dyDescent="0.35">
      <c r="A224" s="1">
        <v>40725</v>
      </c>
      <c r="B224">
        <v>50300</v>
      </c>
    </row>
    <row r="225" spans="1:2" x14ac:dyDescent="0.35">
      <c r="A225" s="1">
        <v>40756</v>
      </c>
      <c r="B225">
        <v>50487</v>
      </c>
    </row>
    <row r="226" spans="1:2" x14ac:dyDescent="0.35">
      <c r="A226" s="1">
        <v>40787</v>
      </c>
      <c r="B226">
        <v>50463</v>
      </c>
    </row>
    <row r="227" spans="1:2" x14ac:dyDescent="0.35">
      <c r="A227" s="1">
        <v>40817</v>
      </c>
      <c r="B227">
        <v>50589</v>
      </c>
    </row>
    <row r="228" spans="1:2" x14ac:dyDescent="0.35">
      <c r="A228" s="1">
        <v>40848</v>
      </c>
      <c r="B228">
        <v>50686</v>
      </c>
    </row>
    <row r="229" spans="1:2" x14ac:dyDescent="0.35">
      <c r="A229" s="1">
        <v>40878</v>
      </c>
      <c r="B229">
        <v>50599</v>
      </c>
    </row>
    <row r="230" spans="1:2" x14ac:dyDescent="0.35">
      <c r="A230" s="1">
        <v>40909</v>
      </c>
      <c r="B230">
        <v>50854</v>
      </c>
    </row>
    <row r="231" spans="1:2" x14ac:dyDescent="0.35">
      <c r="A231" s="1">
        <v>40940</v>
      </c>
      <c r="B231">
        <v>50921</v>
      </c>
    </row>
    <row r="232" spans="1:2" x14ac:dyDescent="0.35">
      <c r="A232" s="1">
        <v>40969</v>
      </c>
      <c r="B232">
        <v>51455</v>
      </c>
    </row>
    <row r="233" spans="1:2" x14ac:dyDescent="0.35">
      <c r="A233" s="1">
        <v>41000</v>
      </c>
      <c r="B233">
        <v>51551</v>
      </c>
    </row>
    <row r="234" spans="1:2" x14ac:dyDescent="0.35">
      <c r="A234" s="1">
        <v>41030</v>
      </c>
      <c r="B234">
        <v>51577</v>
      </c>
    </row>
    <row r="235" spans="1:2" x14ac:dyDescent="0.35">
      <c r="A235" s="1">
        <v>41061</v>
      </c>
      <c r="B235">
        <v>51554</v>
      </c>
    </row>
    <row r="236" spans="1:2" x14ac:dyDescent="0.35">
      <c r="A236" s="1">
        <v>41091</v>
      </c>
      <c r="B236">
        <v>51588</v>
      </c>
    </row>
    <row r="237" spans="1:2" x14ac:dyDescent="0.35">
      <c r="A237" s="1">
        <v>41122</v>
      </c>
      <c r="B237">
        <v>51678</v>
      </c>
    </row>
    <row r="238" spans="1:2" x14ac:dyDescent="0.35">
      <c r="A238" s="1">
        <v>41153</v>
      </c>
      <c r="B238">
        <v>51813</v>
      </c>
    </row>
    <row r="239" spans="1:2" x14ac:dyDescent="0.35">
      <c r="A239" s="1">
        <v>41183</v>
      </c>
      <c r="B239">
        <v>52130</v>
      </c>
    </row>
    <row r="240" spans="1:2" x14ac:dyDescent="0.35">
      <c r="A240" s="1">
        <v>41214</v>
      </c>
      <c r="B240">
        <v>52030</v>
      </c>
    </row>
    <row r="241" spans="1:2" x14ac:dyDescent="0.35">
      <c r="A241" s="1">
        <v>41244</v>
      </c>
      <c r="B241">
        <v>52059</v>
      </c>
    </row>
    <row r="242" spans="1:2" x14ac:dyDescent="0.35">
      <c r="A242" s="1">
        <v>41275</v>
      </c>
      <c r="B242">
        <v>52021</v>
      </c>
    </row>
    <row r="243" spans="1:2" x14ac:dyDescent="0.35">
      <c r="A243" s="1">
        <v>41306</v>
      </c>
      <c r="B243">
        <v>52625</v>
      </c>
    </row>
    <row r="244" spans="1:2" x14ac:dyDescent="0.35">
      <c r="A244" s="1">
        <v>41334</v>
      </c>
      <c r="B244">
        <v>52494</v>
      </c>
    </row>
    <row r="245" spans="1:2" x14ac:dyDescent="0.35">
      <c r="A245" s="1">
        <v>41365</v>
      </c>
      <c r="B245">
        <v>52022</v>
      </c>
    </row>
    <row r="246" spans="1:2" x14ac:dyDescent="0.35">
      <c r="A246" s="1">
        <v>41395</v>
      </c>
      <c r="B246">
        <v>52596</v>
      </c>
    </row>
    <row r="247" spans="1:2" x14ac:dyDescent="0.35">
      <c r="A247" s="1">
        <v>41426</v>
      </c>
      <c r="B247">
        <v>52550</v>
      </c>
    </row>
    <row r="248" spans="1:2" x14ac:dyDescent="0.35">
      <c r="A248" s="1">
        <v>41456</v>
      </c>
      <c r="B248">
        <v>52899</v>
      </c>
    </row>
    <row r="249" spans="1:2" x14ac:dyDescent="0.35">
      <c r="A249" s="1">
        <v>41487</v>
      </c>
      <c r="B249">
        <v>53114</v>
      </c>
    </row>
    <row r="250" spans="1:2" x14ac:dyDescent="0.35">
      <c r="A250" s="1">
        <v>41518</v>
      </c>
      <c r="B250">
        <v>53134</v>
      </c>
    </row>
    <row r="251" spans="1:2" x14ac:dyDescent="0.35">
      <c r="A251" s="1">
        <v>41548</v>
      </c>
      <c r="B251">
        <v>53282</v>
      </c>
    </row>
    <row r="252" spans="1:2" x14ac:dyDescent="0.35">
      <c r="A252" s="1">
        <v>41579</v>
      </c>
      <c r="B252">
        <v>53411</v>
      </c>
    </row>
    <row r="253" spans="1:2" x14ac:dyDescent="0.35">
      <c r="A253" s="1">
        <v>41609</v>
      </c>
      <c r="B253">
        <v>53873</v>
      </c>
    </row>
    <row r="254" spans="1:2" x14ac:dyDescent="0.35">
      <c r="A254" s="1">
        <v>41640</v>
      </c>
      <c r="B254">
        <v>54153</v>
      </c>
    </row>
    <row r="255" spans="1:2" x14ac:dyDescent="0.35">
      <c r="A255" s="1">
        <v>41671</v>
      </c>
      <c r="B255">
        <v>54102</v>
      </c>
    </row>
    <row r="256" spans="1:2" x14ac:dyDescent="0.35">
      <c r="A256" s="1">
        <v>41699</v>
      </c>
      <c r="B256">
        <v>54177</v>
      </c>
    </row>
    <row r="257" spans="1:2" x14ac:dyDescent="0.35">
      <c r="A257" s="1">
        <v>41730</v>
      </c>
      <c r="B257">
        <v>54557</v>
      </c>
    </row>
    <row r="258" spans="1:2" x14ac:dyDescent="0.35">
      <c r="A258" s="1">
        <v>41760</v>
      </c>
      <c r="B258">
        <v>54837</v>
      </c>
    </row>
    <row r="259" spans="1:2" x14ac:dyDescent="0.35">
      <c r="A259" s="1">
        <v>41791</v>
      </c>
      <c r="B259">
        <v>55269</v>
      </c>
    </row>
    <row r="260" spans="1:2" x14ac:dyDescent="0.35">
      <c r="A260" s="1">
        <v>41821</v>
      </c>
      <c r="B260">
        <v>55461</v>
      </c>
    </row>
    <row r="261" spans="1:2" x14ac:dyDescent="0.35">
      <c r="A261" s="1">
        <v>41852</v>
      </c>
      <c r="B261">
        <v>55669</v>
      </c>
    </row>
    <row r="262" spans="1:2" x14ac:dyDescent="0.35">
      <c r="A262" s="1">
        <v>41883</v>
      </c>
      <c r="B262">
        <v>55786</v>
      </c>
    </row>
    <row r="263" spans="1:2" x14ac:dyDescent="0.35">
      <c r="A263" s="1">
        <v>41913</v>
      </c>
      <c r="B263">
        <v>56103</v>
      </c>
    </row>
    <row r="264" spans="1:2" x14ac:dyDescent="0.35">
      <c r="A264" s="1">
        <v>41944</v>
      </c>
      <c r="B264">
        <v>56093</v>
      </c>
    </row>
    <row r="265" spans="1:2" x14ac:dyDescent="0.35">
      <c r="A265" s="1">
        <v>41974</v>
      </c>
      <c r="B265">
        <v>56343</v>
      </c>
    </row>
    <row r="266" spans="1:2" x14ac:dyDescent="0.35">
      <c r="A266" s="1">
        <v>42005</v>
      </c>
      <c r="B266">
        <v>56455</v>
      </c>
    </row>
    <row r="267" spans="1:2" x14ac:dyDescent="0.35">
      <c r="A267" s="1">
        <v>42036</v>
      </c>
      <c r="B267">
        <v>56523</v>
      </c>
    </row>
    <row r="268" spans="1:2" x14ac:dyDescent="0.35">
      <c r="A268" s="1">
        <v>42064</v>
      </c>
      <c r="B268">
        <v>56498</v>
      </c>
    </row>
    <row r="269" spans="1:2" x14ac:dyDescent="0.35">
      <c r="A269" s="1">
        <v>42095</v>
      </c>
      <c r="B269">
        <v>56410</v>
      </c>
    </row>
    <row r="270" spans="1:2" x14ac:dyDescent="0.35">
      <c r="A270" s="1">
        <v>42125</v>
      </c>
      <c r="B270">
        <v>56471</v>
      </c>
    </row>
    <row r="271" spans="1:2" x14ac:dyDescent="0.35">
      <c r="A271" s="1">
        <v>42156</v>
      </c>
      <c r="B271">
        <v>56703</v>
      </c>
    </row>
    <row r="272" spans="1:2" x14ac:dyDescent="0.35">
      <c r="A272" s="1">
        <v>42186</v>
      </c>
      <c r="B272">
        <v>56926</v>
      </c>
    </row>
    <row r="273" spans="1:2" x14ac:dyDescent="0.35">
      <c r="A273" s="1">
        <v>42217</v>
      </c>
      <c r="B273">
        <v>56841</v>
      </c>
    </row>
    <row r="274" spans="1:2" x14ac:dyDescent="0.35">
      <c r="A274" s="1">
        <v>42248</v>
      </c>
      <c r="B274">
        <v>56710</v>
      </c>
    </row>
    <row r="275" spans="1:2" x14ac:dyDescent="0.35">
      <c r="A275" s="1">
        <v>42278</v>
      </c>
      <c r="B275">
        <v>56531</v>
      </c>
    </row>
    <row r="276" spans="1:2" x14ac:dyDescent="0.35">
      <c r="A276" s="1">
        <v>42309</v>
      </c>
      <c r="B276">
        <v>56825</v>
      </c>
    </row>
    <row r="277" spans="1:2" x14ac:dyDescent="0.35">
      <c r="A277" s="1">
        <v>42339</v>
      </c>
      <c r="B277">
        <v>56717</v>
      </c>
    </row>
    <row r="278" spans="1:2" x14ac:dyDescent="0.35">
      <c r="A278" s="1">
        <v>42370</v>
      </c>
      <c r="B278">
        <v>56924</v>
      </c>
    </row>
    <row r="279" spans="1:2" x14ac:dyDescent="0.35">
      <c r="A279" s="1">
        <v>42401</v>
      </c>
      <c r="B279">
        <v>57023</v>
      </c>
    </row>
    <row r="280" spans="1:2" x14ac:dyDescent="0.35">
      <c r="A280" s="1">
        <v>42430</v>
      </c>
      <c r="B280">
        <v>56589</v>
      </c>
    </row>
    <row r="281" spans="1:2" x14ac:dyDescent="0.35">
      <c r="A281" s="1">
        <v>42461</v>
      </c>
      <c r="B281">
        <v>57213</v>
      </c>
    </row>
    <row r="282" spans="1:2" x14ac:dyDescent="0.35">
      <c r="A282" s="1">
        <v>42491</v>
      </c>
      <c r="B282">
        <v>57457</v>
      </c>
    </row>
    <row r="283" spans="1:2" x14ac:dyDescent="0.35">
      <c r="A283" s="1">
        <v>42522</v>
      </c>
      <c r="B283">
        <v>57815</v>
      </c>
    </row>
    <row r="284" spans="1:2" x14ac:dyDescent="0.35">
      <c r="A284" s="1">
        <v>42552</v>
      </c>
      <c r="B284">
        <v>57519</v>
      </c>
    </row>
    <row r="285" spans="1:2" x14ac:dyDescent="0.35">
      <c r="A285" s="1">
        <v>42583</v>
      </c>
      <c r="B285">
        <v>57747</v>
      </c>
    </row>
    <row r="286" spans="1:2" x14ac:dyDescent="0.35">
      <c r="A286" s="1">
        <v>42614</v>
      </c>
      <c r="B286">
        <v>58190</v>
      </c>
    </row>
    <row r="287" spans="1:2" x14ac:dyDescent="0.35">
      <c r="A287" s="1">
        <v>42644</v>
      </c>
      <c r="B287">
        <v>58433</v>
      </c>
    </row>
    <row r="288" spans="1:2" x14ac:dyDescent="0.35">
      <c r="A288" s="1">
        <v>42675</v>
      </c>
      <c r="B288">
        <v>58485</v>
      </c>
    </row>
    <row r="289" spans="1:2" x14ac:dyDescent="0.35">
      <c r="A289" s="1">
        <v>42705</v>
      </c>
      <c r="B289">
        <v>58787</v>
      </c>
    </row>
    <row r="290" spans="1:2" x14ac:dyDescent="0.35">
      <c r="A290" s="1">
        <v>42736</v>
      </c>
      <c r="B290">
        <v>58898</v>
      </c>
    </row>
    <row r="291" spans="1:2" x14ac:dyDescent="0.35">
      <c r="A291" s="1">
        <v>42767</v>
      </c>
      <c r="B291">
        <v>59290</v>
      </c>
    </row>
    <row r="292" spans="1:2" x14ac:dyDescent="0.35">
      <c r="A292" s="1">
        <v>42795</v>
      </c>
      <c r="B292">
        <v>59722</v>
      </c>
    </row>
    <row r="293" spans="1:2" x14ac:dyDescent="0.35">
      <c r="A293" s="1">
        <v>42826</v>
      </c>
      <c r="B293">
        <v>59909</v>
      </c>
    </row>
    <row r="294" spans="1:2" x14ac:dyDescent="0.35">
      <c r="A294" s="1">
        <v>42856</v>
      </c>
      <c r="B294">
        <v>59935</v>
      </c>
    </row>
    <row r="295" spans="1:2" x14ac:dyDescent="0.35">
      <c r="A295" s="1">
        <v>42887</v>
      </c>
      <c r="B295">
        <v>59797</v>
      </c>
    </row>
    <row r="296" spans="1:2" x14ac:dyDescent="0.35">
      <c r="A296" s="1">
        <v>42917</v>
      </c>
      <c r="B296">
        <v>59772</v>
      </c>
    </row>
    <row r="297" spans="1:2" x14ac:dyDescent="0.35">
      <c r="A297" s="1">
        <v>42948</v>
      </c>
      <c r="B297">
        <v>60129</v>
      </c>
    </row>
    <row r="298" spans="1:2" x14ac:dyDescent="0.35">
      <c r="A298" s="1">
        <v>42979</v>
      </c>
      <c r="B298">
        <v>60750</v>
      </c>
    </row>
    <row r="299" spans="1:2" x14ac:dyDescent="0.35">
      <c r="A299" s="1">
        <v>43009</v>
      </c>
      <c r="B299">
        <v>60973</v>
      </c>
    </row>
    <row r="300" spans="1:2" x14ac:dyDescent="0.35">
      <c r="A300" s="1">
        <v>43040</v>
      </c>
      <c r="B300">
        <v>61008</v>
      </c>
    </row>
    <row r="301" spans="1:2" x14ac:dyDescent="0.35">
      <c r="A301" s="1">
        <v>43070</v>
      </c>
      <c r="B301">
        <v>61701</v>
      </c>
    </row>
    <row r="302" spans="1:2" x14ac:dyDescent="0.35">
      <c r="A302" s="1">
        <v>43101</v>
      </c>
      <c r="B302">
        <v>61133</v>
      </c>
    </row>
    <row r="303" spans="1:2" x14ac:dyDescent="0.35">
      <c r="A303" s="1">
        <v>43132</v>
      </c>
      <c r="B303">
        <v>61438</v>
      </c>
    </row>
    <row r="304" spans="1:2" x14ac:dyDescent="0.35">
      <c r="A304" s="1">
        <v>43160</v>
      </c>
      <c r="B304">
        <v>61612</v>
      </c>
    </row>
    <row r="305" spans="1:2" x14ac:dyDescent="0.35">
      <c r="A305" s="1">
        <v>43191</v>
      </c>
      <c r="B305">
        <v>61725</v>
      </c>
    </row>
    <row r="306" spans="1:2" x14ac:dyDescent="0.35">
      <c r="A306" s="1">
        <v>43221</v>
      </c>
      <c r="B306">
        <v>61824</v>
      </c>
    </row>
    <row r="307" spans="1:2" x14ac:dyDescent="0.35">
      <c r="A307" s="1">
        <v>43252</v>
      </c>
      <c r="B307">
        <v>61637</v>
      </c>
    </row>
    <row r="308" spans="1:2" x14ac:dyDescent="0.35">
      <c r="A308" s="1">
        <v>43282</v>
      </c>
      <c r="B308">
        <v>61984</v>
      </c>
    </row>
    <row r="309" spans="1:2" x14ac:dyDescent="0.35">
      <c r="A309" s="1">
        <v>43313</v>
      </c>
      <c r="B309">
        <v>61825</v>
      </c>
    </row>
    <row r="310" spans="1:2" x14ac:dyDescent="0.35">
      <c r="A310" s="1">
        <v>43344</v>
      </c>
      <c r="B310">
        <v>62220</v>
      </c>
    </row>
    <row r="311" spans="1:2" x14ac:dyDescent="0.35">
      <c r="A311" s="1">
        <v>43374</v>
      </c>
      <c r="B311">
        <v>62440</v>
      </c>
    </row>
    <row r="312" spans="1:2" x14ac:dyDescent="0.35">
      <c r="A312" s="1">
        <v>43405</v>
      </c>
      <c r="B312">
        <v>62620</v>
      </c>
    </row>
    <row r="313" spans="1:2" x14ac:dyDescent="0.35">
      <c r="A313" s="1">
        <v>43435</v>
      </c>
      <c r="B313">
        <v>62625</v>
      </c>
    </row>
    <row r="314" spans="1:2" x14ac:dyDescent="0.35">
      <c r="A314" s="1">
        <v>43466</v>
      </c>
      <c r="B314">
        <v>63542</v>
      </c>
    </row>
    <row r="315" spans="1:2" x14ac:dyDescent="0.35">
      <c r="A315" s="1">
        <v>43497</v>
      </c>
      <c r="B315">
        <v>62322</v>
      </c>
    </row>
    <row r="316" spans="1:2" x14ac:dyDescent="0.35">
      <c r="A316" s="1">
        <v>43525</v>
      </c>
      <c r="B316">
        <v>63417</v>
      </c>
    </row>
    <row r="317" spans="1:2" x14ac:dyDescent="0.35">
      <c r="A317" s="1">
        <v>43556</v>
      </c>
      <c r="B317">
        <v>63689</v>
      </c>
    </row>
    <row r="318" spans="1:2" x14ac:dyDescent="0.35">
      <c r="A318" s="1">
        <v>43586</v>
      </c>
      <c r="B318">
        <v>63678</v>
      </c>
    </row>
    <row r="319" spans="1:2" x14ac:dyDescent="0.35">
      <c r="A319" s="1">
        <v>43617</v>
      </c>
      <c r="B319">
        <v>64087</v>
      </c>
    </row>
    <row r="320" spans="1:2" x14ac:dyDescent="0.35">
      <c r="A320" s="1">
        <v>43647</v>
      </c>
      <c r="B320">
        <v>64700</v>
      </c>
    </row>
    <row r="321" spans="1:2" x14ac:dyDescent="0.35">
      <c r="A321" s="1">
        <v>43678</v>
      </c>
      <c r="B321">
        <v>64829</v>
      </c>
    </row>
    <row r="322" spans="1:2" x14ac:dyDescent="0.35">
      <c r="A322" s="1">
        <v>43709</v>
      </c>
      <c r="B322">
        <v>64250</v>
      </c>
    </row>
    <row r="323" spans="1:2" x14ac:dyDescent="0.35">
      <c r="A323" s="1">
        <v>43739</v>
      </c>
      <c r="B323">
        <v>64094</v>
      </c>
    </row>
    <row r="324" spans="1:2" x14ac:dyDescent="0.35">
      <c r="A324" s="1">
        <v>43770</v>
      </c>
      <c r="B324">
        <v>64286</v>
      </c>
    </row>
    <row r="325" spans="1:2" x14ac:dyDescent="0.35">
      <c r="A325" s="1">
        <v>43800</v>
      </c>
      <c r="B325">
        <v>64688</v>
      </c>
    </row>
    <row r="326" spans="1:2" x14ac:dyDescent="0.35">
      <c r="A326" s="1">
        <v>43831</v>
      </c>
      <c r="B326">
        <v>64016</v>
      </c>
    </row>
    <row r="327" spans="1:2" x14ac:dyDescent="0.35">
      <c r="A327" s="1">
        <v>43862</v>
      </c>
      <c r="B327">
        <v>64173</v>
      </c>
    </row>
    <row r="328" spans="1:2" x14ac:dyDescent="0.35">
      <c r="A328" s="1">
        <v>43891</v>
      </c>
      <c r="B328">
        <v>67491.5</v>
      </c>
    </row>
    <row r="329" spans="1:2" x14ac:dyDescent="0.35">
      <c r="A329" s="1">
        <v>43922</v>
      </c>
      <c r="B329">
        <v>67897</v>
      </c>
    </row>
    <row r="330" spans="1:2" x14ac:dyDescent="0.35">
      <c r="A330" s="1">
        <v>43952</v>
      </c>
      <c r="B330">
        <v>68195.5</v>
      </c>
    </row>
    <row r="331" spans="1:2" x14ac:dyDescent="0.35">
      <c r="A331" s="1">
        <v>43983</v>
      </c>
      <c r="B331">
        <v>68897</v>
      </c>
    </row>
    <row r="332" spans="1:2" x14ac:dyDescent="0.35">
      <c r="A332" s="1">
        <v>44013</v>
      </c>
      <c r="B332">
        <v>68931</v>
      </c>
    </row>
    <row r="333" spans="1:2" x14ac:dyDescent="0.35">
      <c r="A333" s="1">
        <v>44044</v>
      </c>
      <c r="B333">
        <v>69887</v>
      </c>
    </row>
    <row r="334" spans="1:2" x14ac:dyDescent="0.35">
      <c r="A334" s="1">
        <v>44075</v>
      </c>
      <c r="B334">
        <v>69533</v>
      </c>
    </row>
    <row r="335" spans="1:2" x14ac:dyDescent="0.35">
      <c r="A335" s="1">
        <v>44105</v>
      </c>
      <c r="B335">
        <v>69109</v>
      </c>
    </row>
    <row r="336" spans="1:2" x14ac:dyDescent="0.35">
      <c r="A336" s="1">
        <v>44136</v>
      </c>
      <c r="B336">
        <v>69946</v>
      </c>
    </row>
    <row r="337" spans="1:2" x14ac:dyDescent="0.35">
      <c r="A337" s="1">
        <v>44166</v>
      </c>
      <c r="B337">
        <v>69704</v>
      </c>
    </row>
    <row r="338" spans="1:2" x14ac:dyDescent="0.35">
      <c r="A338" s="1">
        <v>44197</v>
      </c>
      <c r="B338">
        <v>70898</v>
      </c>
    </row>
    <row r="339" spans="1:2" x14ac:dyDescent="0.35">
      <c r="A339" s="1">
        <v>44228</v>
      </c>
      <c r="B339">
        <v>71138</v>
      </c>
    </row>
    <row r="340" spans="1:2" x14ac:dyDescent="0.35">
      <c r="A340" s="1">
        <v>44256</v>
      </c>
      <c r="B340">
        <v>71566</v>
      </c>
    </row>
    <row r="341" spans="1:2" x14ac:dyDescent="0.35">
      <c r="A341" s="1">
        <v>44287</v>
      </c>
      <c r="B341">
        <v>72105</v>
      </c>
    </row>
    <row r="342" spans="1:2" x14ac:dyDescent="0.35">
      <c r="A342" s="1">
        <v>44317</v>
      </c>
      <c r="B342">
        <v>72713</v>
      </c>
    </row>
    <row r="343" spans="1:2" x14ac:dyDescent="0.35">
      <c r="A343" s="1">
        <v>44348</v>
      </c>
      <c r="B343">
        <v>73707</v>
      </c>
    </row>
    <row r="344" spans="1:2" x14ac:dyDescent="0.35">
      <c r="A344" s="1">
        <v>44378</v>
      </c>
      <c r="B344">
        <v>73162</v>
      </c>
    </row>
    <row r="345" spans="1:2" x14ac:dyDescent="0.35">
      <c r="A345" s="1">
        <v>44409</v>
      </c>
      <c r="B345">
        <v>74945</v>
      </c>
    </row>
    <row r="346" spans="1:2" x14ac:dyDescent="0.35">
      <c r="A346" s="1">
        <v>44440</v>
      </c>
      <c r="B346">
        <v>75106</v>
      </c>
    </row>
    <row r="347" spans="1:2" x14ac:dyDescent="0.35">
      <c r="A347" s="1">
        <v>44470</v>
      </c>
      <c r="B347">
        <v>75494</v>
      </c>
    </row>
    <row r="348" spans="1:2" x14ac:dyDescent="0.35">
      <c r="A348" s="1">
        <v>44501</v>
      </c>
      <c r="B348">
        <v>75718</v>
      </c>
    </row>
    <row r="349" spans="1:2" x14ac:dyDescent="0.35">
      <c r="A349" s="1">
        <v>44531</v>
      </c>
      <c r="B349">
        <v>76176</v>
      </c>
    </row>
    <row r="350" spans="1:2" x14ac:dyDescent="0.35">
      <c r="A350" s="1">
        <v>44562</v>
      </c>
      <c r="B350">
        <v>76736</v>
      </c>
    </row>
    <row r="351" spans="1:2" x14ac:dyDescent="0.35">
      <c r="A351" s="1">
        <v>44593</v>
      </c>
      <c r="B351">
        <v>76833</v>
      </c>
    </row>
    <row r="352" spans="1:2" x14ac:dyDescent="0.35">
      <c r="A352" s="1">
        <v>44621</v>
      </c>
      <c r="B352">
        <v>77639</v>
      </c>
    </row>
    <row r="353" spans="1:2" x14ac:dyDescent="0.35">
      <c r="A353" s="1">
        <v>44652</v>
      </c>
      <c r="B353">
        <v>77749</v>
      </c>
    </row>
    <row r="354" spans="1:2" x14ac:dyDescent="0.35">
      <c r="A354" s="1">
        <v>44682</v>
      </c>
      <c r="B354">
        <v>78595</v>
      </c>
    </row>
    <row r="355" spans="1:2" x14ac:dyDescent="0.35">
      <c r="A355" s="1">
        <v>44713</v>
      </c>
      <c r="B355">
        <v>79558</v>
      </c>
    </row>
    <row r="356" spans="1:2" x14ac:dyDescent="0.35">
      <c r="A356" s="1">
        <v>44743</v>
      </c>
      <c r="B356">
        <v>79013</v>
      </c>
    </row>
    <row r="357" spans="1:2" x14ac:dyDescent="0.35">
      <c r="A357" s="1">
        <v>44774</v>
      </c>
      <c r="B357">
        <v>79571</v>
      </c>
    </row>
    <row r="358" spans="1:2" x14ac:dyDescent="0.35">
      <c r="A358" s="1">
        <v>44805</v>
      </c>
      <c r="B358">
        <v>80001</v>
      </c>
    </row>
    <row r="359" spans="1:2" x14ac:dyDescent="0.35">
      <c r="A359" s="1">
        <v>44835</v>
      </c>
      <c r="B359">
        <v>80825</v>
      </c>
    </row>
    <row r="360" spans="1:2" x14ac:dyDescent="0.35">
      <c r="A360" s="1">
        <v>44866</v>
      </c>
      <c r="B360">
        <v>81086</v>
      </c>
    </row>
    <row r="361" spans="1:2" x14ac:dyDescent="0.35">
      <c r="A361" s="1">
        <v>44896</v>
      </c>
      <c r="B361">
        <v>80756</v>
      </c>
    </row>
    <row r="362" spans="1:2" x14ac:dyDescent="0.35">
      <c r="A362" s="1">
        <v>44927</v>
      </c>
      <c r="B362">
        <v>80632</v>
      </c>
    </row>
    <row r="363" spans="1:2" x14ac:dyDescent="0.35">
      <c r="A363" s="1">
        <v>44958</v>
      </c>
      <c r="B363">
        <v>81271</v>
      </c>
    </row>
    <row r="364" spans="1:2" x14ac:dyDescent="0.35">
      <c r="A364" s="1">
        <v>44986</v>
      </c>
      <c r="B364">
        <v>80761</v>
      </c>
    </row>
    <row r="365" spans="1:2" x14ac:dyDescent="0.35">
      <c r="A365" s="1">
        <v>45017</v>
      </c>
      <c r="B365">
        <v>80500</v>
      </c>
    </row>
    <row r="366" spans="1:2" x14ac:dyDescent="0.35">
      <c r="A366" s="1">
        <v>45047</v>
      </c>
      <c r="B366">
        <v>80658</v>
      </c>
    </row>
    <row r="367" spans="1:2" x14ac:dyDescent="0.35">
      <c r="A367" s="1">
        <v>45078</v>
      </c>
      <c r="B367">
        <v>80470</v>
      </c>
    </row>
    <row r="368" spans="1:2" x14ac:dyDescent="0.35">
      <c r="A368" s="1">
        <v>45108</v>
      </c>
      <c r="B368">
        <v>80666</v>
      </c>
    </row>
    <row r="369" spans="1:2" x14ac:dyDescent="0.35">
      <c r="A369" s="1">
        <v>45139</v>
      </c>
      <c r="B369">
        <v>81199</v>
      </c>
    </row>
    <row r="370" spans="1:2" x14ac:dyDescent="0.35">
      <c r="A370" s="1">
        <v>45170</v>
      </c>
      <c r="B370">
        <v>81235</v>
      </c>
    </row>
    <row r="371" spans="1:2" x14ac:dyDescent="0.35">
      <c r="A371" s="1">
        <v>45200</v>
      </c>
      <c r="B371">
        <v>81323</v>
      </c>
    </row>
    <row r="372" spans="1:2" x14ac:dyDescent="0.35">
      <c r="A372" s="1">
        <v>45231</v>
      </c>
      <c r="B372">
        <v>81530</v>
      </c>
    </row>
    <row r="373" spans="1:2" x14ac:dyDescent="0.35">
      <c r="A373" s="1">
        <v>45261</v>
      </c>
      <c r="B373">
        <v>81272</v>
      </c>
    </row>
    <row r="374" spans="1:2" x14ac:dyDescent="0.35">
      <c r="A374" s="1">
        <v>45292</v>
      </c>
      <c r="B374">
        <v>81086</v>
      </c>
    </row>
    <row r="375" spans="1:2" x14ac:dyDescent="0.35">
      <c r="A375" s="1">
        <v>45323</v>
      </c>
      <c r="B375">
        <v>81149</v>
      </c>
    </row>
    <row r="376" spans="1:2" x14ac:dyDescent="0.35">
      <c r="A376" s="1">
        <v>45352</v>
      </c>
      <c r="B376">
        <v>81569</v>
      </c>
    </row>
    <row r="377" spans="1:2" x14ac:dyDescent="0.35">
      <c r="A377" s="1">
        <v>45383</v>
      </c>
      <c r="B377">
        <v>82119</v>
      </c>
    </row>
    <row r="378" spans="1:2" x14ac:dyDescent="0.35">
      <c r="A378" s="1">
        <v>45413</v>
      </c>
      <c r="B378">
        <v>82078</v>
      </c>
    </row>
    <row r="379" spans="1:2" x14ac:dyDescent="0.35">
      <c r="A379" s="1">
        <v>45444</v>
      </c>
      <c r="B379">
        <v>82336</v>
      </c>
    </row>
    <row r="380" spans="1:2" x14ac:dyDescent="0.35">
      <c r="A380" s="1">
        <v>45474</v>
      </c>
      <c r="B380">
        <v>82951</v>
      </c>
    </row>
    <row r="381" spans="1:2" x14ac:dyDescent="0.35">
      <c r="A381" s="1">
        <v>45505</v>
      </c>
      <c r="B381">
        <v>82542</v>
      </c>
    </row>
    <row r="382" spans="1:2" x14ac:dyDescent="0.35">
      <c r="A382" s="1">
        <v>45536</v>
      </c>
      <c r="B382">
        <v>83321</v>
      </c>
    </row>
    <row r="383" spans="1:2" x14ac:dyDescent="0.35">
      <c r="A383" s="1">
        <v>45566</v>
      </c>
      <c r="B383">
        <v>83526</v>
      </c>
    </row>
    <row r="384" spans="1:2" x14ac:dyDescent="0.35">
      <c r="A384" s="1">
        <v>45597</v>
      </c>
      <c r="B384">
        <v>83322</v>
      </c>
    </row>
    <row r="385" spans="1:5" x14ac:dyDescent="0.35">
      <c r="A385" s="1">
        <v>45627</v>
      </c>
      <c r="B385">
        <v>84099</v>
      </c>
      <c r="C385">
        <v>84099</v>
      </c>
      <c r="D385" s="6">
        <v>84099</v>
      </c>
      <c r="E385" s="6">
        <v>84099</v>
      </c>
    </row>
    <row r="386" spans="1:5" x14ac:dyDescent="0.35">
      <c r="A386" s="1">
        <v>45658</v>
      </c>
      <c r="C386">
        <f t="shared" ref="C386:C409" si="0">_xlfn.FORECAST.ETS(A386,$B$2:$B$385,$A$2:$A$385,1,1)</f>
        <v>84230.610821627779</v>
      </c>
      <c r="D386" s="6">
        <f t="shared" ref="D386:D409" si="1">C386-_xlfn.FORECAST.ETS.CONFINT(A386,$B$2:$B$385,$A$2:$A$385,0.95,1,1)</f>
        <v>83063.777293269217</v>
      </c>
      <c r="E386" s="6">
        <f t="shared" ref="E386:E409" si="2">C386+_xlfn.FORECAST.ETS.CONFINT(A386,$B$2:$B$385,$A$2:$A$385,0.95,1,1)</f>
        <v>85397.444349986341</v>
      </c>
    </row>
    <row r="387" spans="1:5" x14ac:dyDescent="0.35">
      <c r="A387" s="1">
        <v>45689</v>
      </c>
      <c r="C387">
        <f t="shared" si="0"/>
        <v>84362.221643255572</v>
      </c>
      <c r="D387" s="6">
        <f t="shared" si="1"/>
        <v>82712.894711947505</v>
      </c>
      <c r="E387" s="6">
        <f t="shared" si="2"/>
        <v>86011.54857456364</v>
      </c>
    </row>
    <row r="388" spans="1:5" x14ac:dyDescent="0.35">
      <c r="A388" s="1">
        <v>45717</v>
      </c>
      <c r="C388">
        <f t="shared" si="0"/>
        <v>84493.832464883351</v>
      </c>
      <c r="D388" s="6">
        <f t="shared" si="1"/>
        <v>82473.490956811074</v>
      </c>
      <c r="E388" s="6">
        <f t="shared" si="2"/>
        <v>86514.173972955628</v>
      </c>
    </row>
    <row r="389" spans="1:5" x14ac:dyDescent="0.35">
      <c r="A389" s="1">
        <v>45748</v>
      </c>
      <c r="C389">
        <f t="shared" si="0"/>
        <v>84625.443286511145</v>
      </c>
      <c r="D389" s="6">
        <f t="shared" si="1"/>
        <v>82291.775646377326</v>
      </c>
      <c r="E389" s="6">
        <f t="shared" si="2"/>
        <v>86959.110926644964</v>
      </c>
    </row>
    <row r="390" spans="1:5" x14ac:dyDescent="0.35">
      <c r="A390" s="1">
        <v>45778</v>
      </c>
      <c r="C390">
        <f t="shared" si="0"/>
        <v>84757.054108138924</v>
      </c>
      <c r="D390" s="6">
        <f t="shared" si="1"/>
        <v>82146.890016469013</v>
      </c>
      <c r="E390" s="6">
        <f t="shared" si="2"/>
        <v>87367.218199808834</v>
      </c>
    </row>
    <row r="391" spans="1:5" x14ac:dyDescent="0.35">
      <c r="A391" s="1">
        <v>45809</v>
      </c>
      <c r="C391">
        <f t="shared" si="0"/>
        <v>84888.664929766703</v>
      </c>
      <c r="D391" s="6">
        <f t="shared" si="1"/>
        <v>82028.133803429067</v>
      </c>
      <c r="E391" s="6">
        <f t="shared" si="2"/>
        <v>87749.196056104338</v>
      </c>
    </row>
    <row r="392" spans="1:5" x14ac:dyDescent="0.35">
      <c r="A392" s="1">
        <v>45839</v>
      </c>
      <c r="C392">
        <f t="shared" si="0"/>
        <v>85020.275751394496</v>
      </c>
      <c r="D392" s="6">
        <f t="shared" si="1"/>
        <v>81929.150940663108</v>
      </c>
      <c r="E392" s="6">
        <f t="shared" si="2"/>
        <v>88111.400562125884</v>
      </c>
    </row>
    <row r="393" spans="1:5" x14ac:dyDescent="0.35">
      <c r="A393" s="1">
        <v>45870</v>
      </c>
      <c r="C393">
        <f t="shared" si="0"/>
        <v>85151.886573022275</v>
      </c>
      <c r="D393" s="6">
        <f t="shared" si="1"/>
        <v>81845.80095393103</v>
      </c>
      <c r="E393" s="6">
        <f t="shared" si="2"/>
        <v>88457.972192113521</v>
      </c>
    </row>
    <row r="394" spans="1:5" x14ac:dyDescent="0.35">
      <c r="A394" s="1">
        <v>45901</v>
      </c>
      <c r="C394">
        <f t="shared" si="0"/>
        <v>85283.497394650069</v>
      </c>
      <c r="D394" s="6">
        <f t="shared" si="1"/>
        <v>81775.208691667402</v>
      </c>
      <c r="E394" s="6">
        <f t="shared" si="2"/>
        <v>88791.786097632736</v>
      </c>
    </row>
    <row r="395" spans="1:5" x14ac:dyDescent="0.35">
      <c r="A395" s="1">
        <v>45931</v>
      </c>
      <c r="C395">
        <f t="shared" si="0"/>
        <v>85415.108216277848</v>
      </c>
      <c r="D395" s="6">
        <f t="shared" si="1"/>
        <v>81715.281487002299</v>
      </c>
      <c r="E395" s="6">
        <f t="shared" si="2"/>
        <v>89114.934945553396</v>
      </c>
    </row>
    <row r="396" spans="1:5" x14ac:dyDescent="0.35">
      <c r="A396" s="1">
        <v>45962</v>
      </c>
      <c r="C396">
        <f t="shared" si="0"/>
        <v>85546.719037905626</v>
      </c>
      <c r="D396" s="6">
        <f t="shared" si="1"/>
        <v>81664.440138429069</v>
      </c>
      <c r="E396" s="6">
        <f t="shared" si="2"/>
        <v>89428.997937382184</v>
      </c>
    </row>
    <row r="397" spans="1:5" x14ac:dyDescent="0.35">
      <c r="A397" s="1">
        <v>45992</v>
      </c>
      <c r="C397">
        <f t="shared" si="0"/>
        <v>85678.32985953342</v>
      </c>
      <c r="D397" s="6">
        <f t="shared" si="1"/>
        <v>81621.458253670862</v>
      </c>
      <c r="E397" s="6">
        <f t="shared" si="2"/>
        <v>89735.201465395978</v>
      </c>
    </row>
    <row r="398" spans="1:5" x14ac:dyDescent="0.35">
      <c r="A398" s="1">
        <v>46023</v>
      </c>
      <c r="C398">
        <f t="shared" si="0"/>
        <v>85809.940681161199</v>
      </c>
      <c r="D398" s="6">
        <f t="shared" si="1"/>
        <v>81585.36095424612</v>
      </c>
      <c r="E398" s="6">
        <f t="shared" si="2"/>
        <v>90034.520408076278</v>
      </c>
    </row>
    <row r="399" spans="1:5" x14ac:dyDescent="0.35">
      <c r="A399" s="1">
        <v>46054</v>
      </c>
      <c r="C399">
        <f t="shared" si="0"/>
        <v>85941.551502788992</v>
      </c>
      <c r="D399" s="6">
        <f t="shared" si="1"/>
        <v>81555.358152724963</v>
      </c>
      <c r="E399" s="6">
        <f t="shared" si="2"/>
        <v>90327.744852853022</v>
      </c>
    </row>
    <row r="400" spans="1:5" x14ac:dyDescent="0.35">
      <c r="A400" s="1">
        <v>46082</v>
      </c>
      <c r="C400">
        <f t="shared" si="0"/>
        <v>86073.162324416771</v>
      </c>
      <c r="D400" s="6">
        <f t="shared" si="1"/>
        <v>81530.798990786716</v>
      </c>
      <c r="E400" s="6">
        <f t="shared" si="2"/>
        <v>90615.525658046827</v>
      </c>
    </row>
    <row r="401" spans="1:5" x14ac:dyDescent="0.35">
      <c r="A401" s="1">
        <v>46113</v>
      </c>
      <c r="C401">
        <f t="shared" si="0"/>
        <v>86204.77314604455</v>
      </c>
      <c r="D401" s="6">
        <f t="shared" si="1"/>
        <v>81511.13977266039</v>
      </c>
      <c r="E401" s="6">
        <f t="shared" si="2"/>
        <v>90898.40651942871</v>
      </c>
    </row>
    <row r="402" spans="1:5" x14ac:dyDescent="0.35">
      <c r="A402" s="1">
        <v>46143</v>
      </c>
      <c r="C402">
        <f t="shared" si="0"/>
        <v>86336.383967672344</v>
      </c>
      <c r="D402" s="6">
        <f t="shared" si="1"/>
        <v>81495.920808607596</v>
      </c>
      <c r="E402" s="6">
        <f t="shared" si="2"/>
        <v>91176.847126737091</v>
      </c>
    </row>
    <row r="403" spans="1:5" x14ac:dyDescent="0.35">
      <c r="A403" s="1">
        <v>46174</v>
      </c>
      <c r="C403">
        <f t="shared" si="0"/>
        <v>86467.994789300123</v>
      </c>
      <c r="D403" s="6">
        <f t="shared" si="1"/>
        <v>81484.749317796581</v>
      </c>
      <c r="E403" s="6">
        <f t="shared" si="2"/>
        <v>91451.240260803665</v>
      </c>
    </row>
    <row r="404" spans="1:5" x14ac:dyDescent="0.35">
      <c r="A404" s="1">
        <v>46204</v>
      </c>
      <c r="C404">
        <f t="shared" si="0"/>
        <v>86599.605610927916</v>
      </c>
      <c r="D404" s="6">
        <f t="shared" si="1"/>
        <v>81477.286558805266</v>
      </c>
      <c r="E404" s="6">
        <f t="shared" si="2"/>
        <v>91721.924663050566</v>
      </c>
    </row>
    <row r="405" spans="1:5" x14ac:dyDescent="0.35">
      <c r="A405" s="1">
        <v>46235</v>
      </c>
      <c r="C405">
        <f t="shared" si="0"/>
        <v>86731.216432555695</v>
      </c>
      <c r="D405" s="6">
        <f t="shared" si="1"/>
        <v>81473.237976466451</v>
      </c>
      <c r="E405" s="6">
        <f t="shared" si="2"/>
        <v>91989.194888644939</v>
      </c>
    </row>
    <row r="406" spans="1:5" x14ac:dyDescent="0.35">
      <c r="A406" s="1">
        <v>46266</v>
      </c>
      <c r="C406">
        <f t="shared" si="0"/>
        <v>86862.827254183474</v>
      </c>
      <c r="D406" s="6">
        <f t="shared" si="1"/>
        <v>81472.345543692165</v>
      </c>
      <c r="E406" s="6">
        <f t="shared" si="2"/>
        <v>92253.308964674783</v>
      </c>
    </row>
    <row r="407" spans="1:5" x14ac:dyDescent="0.35">
      <c r="A407" s="1">
        <v>46296</v>
      </c>
      <c r="C407">
        <f t="shared" si="0"/>
        <v>86994.438075811267</v>
      </c>
      <c r="D407" s="6">
        <f t="shared" si="1"/>
        <v>81474.381728810127</v>
      </c>
      <c r="E407" s="6">
        <f t="shared" si="2"/>
        <v>92514.494422812408</v>
      </c>
    </row>
    <row r="408" spans="1:5" x14ac:dyDescent="0.35">
      <c r="A408" s="1">
        <v>46327</v>
      </c>
      <c r="C408">
        <f t="shared" si="0"/>
        <v>87126.048897439046</v>
      </c>
      <c r="D408" s="6">
        <f t="shared" si="1"/>
        <v>81479.14468570688</v>
      </c>
      <c r="E408" s="6">
        <f t="shared" si="2"/>
        <v>92772.953109171212</v>
      </c>
    </row>
    <row r="409" spans="1:5" x14ac:dyDescent="0.35">
      <c r="A409" s="1">
        <v>46357</v>
      </c>
      <c r="C409">
        <f t="shared" si="0"/>
        <v>87257.65971906684</v>
      </c>
      <c r="D409" s="6">
        <f t="shared" si="1"/>
        <v>81486.454376906928</v>
      </c>
      <c r="E409" s="6">
        <f t="shared" si="2"/>
        <v>93028.865061226752</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C8B43-9F36-4953-934E-9373251515B7}">
  <dimension ref="B1:R441"/>
  <sheetViews>
    <sheetView workbookViewId="0">
      <selection activeCell="I418" activeCellId="1" sqref="D418:E441 I418:J441"/>
    </sheetView>
  </sheetViews>
  <sheetFormatPr defaultRowHeight="14.5" x14ac:dyDescent="0.35"/>
  <cols>
    <col min="2" max="2" width="15.453125" customWidth="1"/>
    <col min="3" max="3" width="10.81640625" customWidth="1"/>
    <col min="4" max="4" width="30.1796875" bestFit="1" customWidth="1"/>
    <col min="5" max="5" width="39.7265625" bestFit="1" customWidth="1"/>
    <col min="6" max="6" width="3.453125" customWidth="1"/>
    <col min="7" max="7" width="11.453125" customWidth="1"/>
    <col min="8" max="8" width="12.1796875" customWidth="1"/>
    <col min="9" max="9" width="13.453125" customWidth="1"/>
    <col min="10" max="10" width="13.7265625" customWidth="1"/>
    <col min="13" max="13" width="15.26953125" style="1" customWidth="1"/>
    <col min="14" max="14" width="16.54296875" customWidth="1"/>
    <col min="15" max="16" width="24" bestFit="1" customWidth="1"/>
    <col min="18" max="18" width="9.453125" style="1" bestFit="1" customWidth="1"/>
    <col min="19" max="19" width="18.26953125" customWidth="1"/>
    <col min="20" max="20" width="23" bestFit="1" customWidth="1"/>
    <col min="21" max="21" width="23.1796875" bestFit="1" customWidth="1"/>
  </cols>
  <sheetData>
    <row r="1" spans="2:10" ht="15" thickBot="1" x14ac:dyDescent="0.4"/>
    <row r="2" spans="2:10" ht="18.5" x14ac:dyDescent="0.45">
      <c r="B2" s="33"/>
      <c r="C2" s="235" t="s">
        <v>470</v>
      </c>
      <c r="D2" s="236"/>
      <c r="E2" s="34" t="s">
        <v>471</v>
      </c>
      <c r="F2" s="42"/>
      <c r="G2" s="43"/>
      <c r="H2" s="43"/>
      <c r="I2" s="44"/>
      <c r="J2" s="29"/>
    </row>
    <row r="3" spans="2:10" x14ac:dyDescent="0.35">
      <c r="B3" s="237" t="s">
        <v>472</v>
      </c>
      <c r="C3" s="38" t="s">
        <v>24</v>
      </c>
      <c r="D3" s="65" t="s">
        <v>9</v>
      </c>
      <c r="E3" s="25" t="s">
        <v>479</v>
      </c>
      <c r="F3" s="45"/>
      <c r="G3" s="36" t="s">
        <v>467</v>
      </c>
      <c r="H3" s="38" t="s">
        <v>468</v>
      </c>
      <c r="I3" s="41" t="s">
        <v>469</v>
      </c>
      <c r="J3" s="29"/>
    </row>
    <row r="4" spans="2:10" x14ac:dyDescent="0.35">
      <c r="B4" s="238"/>
      <c r="C4" s="66" t="s">
        <v>451</v>
      </c>
      <c r="D4" s="24">
        <v>84180</v>
      </c>
      <c r="E4" s="26">
        <v>84231.256796035232</v>
      </c>
      <c r="F4" s="45"/>
      <c r="G4" s="37">
        <f t="shared" ref="G4:G11" si="0">ABS((D4-E4) / D4)</f>
        <v>6.0889517742019098E-4</v>
      </c>
      <c r="H4" s="40">
        <f t="shared" ref="H4:H11" si="1">(D4-E4)^2</f>
        <v>2627.2591397973415</v>
      </c>
      <c r="I4" s="50">
        <f t="shared" ref="I4:I11" si="2">ABS(D4-E4)</f>
        <v>51.256796035231673</v>
      </c>
      <c r="J4" s="29"/>
    </row>
    <row r="5" spans="2:10" x14ac:dyDescent="0.35">
      <c r="B5" s="238"/>
      <c r="C5" s="66" t="s">
        <v>452</v>
      </c>
      <c r="D5" s="24">
        <v>84362</v>
      </c>
      <c r="E5" s="26">
        <v>84363.513592070463</v>
      </c>
      <c r="F5" s="45"/>
      <c r="G5" s="37">
        <f t="shared" si="0"/>
        <v>1.7941633323811031E-5</v>
      </c>
      <c r="H5" s="40">
        <f t="shared" si="1"/>
        <v>2.2909609557695196</v>
      </c>
      <c r="I5" s="50">
        <f t="shared" si="2"/>
        <v>1.5135920704633463</v>
      </c>
      <c r="J5" s="29"/>
    </row>
    <row r="6" spans="2:10" x14ac:dyDescent="0.35">
      <c r="B6" s="238"/>
      <c r="C6" s="66" t="s">
        <v>453</v>
      </c>
      <c r="D6" s="24">
        <v>84357</v>
      </c>
      <c r="E6" s="26">
        <v>84495.770388105695</v>
      </c>
      <c r="F6" s="45"/>
      <c r="G6" s="37">
        <f t="shared" si="0"/>
        <v>1.645037022484145E-3</v>
      </c>
      <c r="H6" s="40">
        <f t="shared" si="1"/>
        <v>19257.220615005222</v>
      </c>
      <c r="I6" s="50">
        <f t="shared" si="2"/>
        <v>138.77038810569502</v>
      </c>
      <c r="J6" s="29"/>
    </row>
    <row r="7" spans="2:10" x14ac:dyDescent="0.35">
      <c r="B7" s="238"/>
      <c r="C7" s="66" t="s">
        <v>442</v>
      </c>
      <c r="D7" s="24">
        <v>84358</v>
      </c>
      <c r="E7" s="26">
        <v>84628.027184140927</v>
      </c>
      <c r="F7" s="45"/>
      <c r="G7" s="37">
        <f t="shared" si="0"/>
        <v>3.2009671180080928E-3</v>
      </c>
      <c r="H7" s="40">
        <f t="shared" si="1"/>
        <v>72914.680175077927</v>
      </c>
      <c r="I7" s="50">
        <f t="shared" si="2"/>
        <v>270.02718414092669</v>
      </c>
      <c r="J7" s="29"/>
    </row>
    <row r="8" spans="2:10" x14ac:dyDescent="0.35">
      <c r="B8" s="238"/>
      <c r="C8" s="66" t="s">
        <v>443</v>
      </c>
      <c r="D8" s="24">
        <v>83855</v>
      </c>
      <c r="E8" s="26">
        <v>84760.283980176158</v>
      </c>
      <c r="F8" s="45"/>
      <c r="G8" s="37">
        <f t="shared" si="0"/>
        <v>1.0795825892029794E-2</v>
      </c>
      <c r="H8" s="40">
        <f t="shared" si="1"/>
        <v>819539.0847635871</v>
      </c>
      <c r="I8" s="50">
        <f t="shared" si="2"/>
        <v>905.28398017615837</v>
      </c>
      <c r="J8" s="29"/>
    </row>
    <row r="9" spans="2:10" x14ac:dyDescent="0.35">
      <c r="B9" s="238"/>
      <c r="C9" s="66" t="s">
        <v>444</v>
      </c>
      <c r="D9" s="24">
        <v>84528</v>
      </c>
      <c r="E9" s="26">
        <v>84892.54077621139</v>
      </c>
      <c r="F9" s="45"/>
      <c r="G9" s="37">
        <f t="shared" si="0"/>
        <v>4.3126629780828839E-3</v>
      </c>
      <c r="H9" s="40">
        <f t="shared" si="1"/>
        <v>132889.97752080276</v>
      </c>
      <c r="I9" s="50">
        <f t="shared" si="2"/>
        <v>364.54077621139004</v>
      </c>
      <c r="J9" s="29"/>
    </row>
    <row r="10" spans="2:10" x14ac:dyDescent="0.35">
      <c r="B10" s="238"/>
      <c r="C10" s="66" t="s">
        <v>445</v>
      </c>
      <c r="D10" s="24">
        <v>84937</v>
      </c>
      <c r="E10" s="26">
        <v>85024.797572246622</v>
      </c>
      <c r="F10" s="45"/>
      <c r="G10" s="37">
        <f t="shared" si="0"/>
        <v>1.0336787530360351E-3</v>
      </c>
      <c r="H10" s="40">
        <f t="shared" si="1"/>
        <v>7708.4136924007589</v>
      </c>
      <c r="I10" s="50">
        <f t="shared" si="2"/>
        <v>87.797572246621712</v>
      </c>
      <c r="J10" s="29"/>
    </row>
    <row r="11" spans="2:10" x14ac:dyDescent="0.35">
      <c r="B11" s="239"/>
      <c r="C11" s="67" t="s">
        <v>446</v>
      </c>
      <c r="D11" s="27">
        <v>85175</v>
      </c>
      <c r="E11" s="28">
        <v>85157.054368281853</v>
      </c>
      <c r="F11" s="45"/>
      <c r="G11" s="37">
        <f t="shared" si="0"/>
        <v>2.106913028253198E-4</v>
      </c>
      <c r="H11" s="40">
        <f t="shared" si="1"/>
        <v>322.04569776334984</v>
      </c>
      <c r="I11" s="50">
        <f t="shared" si="2"/>
        <v>17.945631718146615</v>
      </c>
      <c r="J11" s="29"/>
    </row>
    <row r="12" spans="2:10" ht="19" thickBot="1" x14ac:dyDescent="0.5">
      <c r="B12" s="47"/>
      <c r="C12" s="48"/>
      <c r="D12" s="46"/>
      <c r="E12" s="49"/>
      <c r="F12" s="46"/>
      <c r="G12" s="51">
        <f>AVERAGE(G4:G11)</f>
        <v>2.7282124846512842E-3</v>
      </c>
      <c r="H12" s="52">
        <f>SQRT(AVERAGE(H4:H11))</f>
        <v>363.19088861186174</v>
      </c>
      <c r="I12" s="53">
        <f>AVERAGE(I4:I11)</f>
        <v>229.64199008807918</v>
      </c>
      <c r="J12" s="29"/>
    </row>
    <row r="13" spans="2:10" x14ac:dyDescent="0.35">
      <c r="B13" s="29"/>
      <c r="C13" s="31"/>
      <c r="D13" s="29"/>
      <c r="E13" s="32"/>
      <c r="F13" s="18"/>
      <c r="G13" s="29"/>
      <c r="H13" s="29"/>
      <c r="I13" s="29"/>
      <c r="J13" s="29"/>
    </row>
    <row r="14" spans="2:10" ht="15" thickBot="1" x14ac:dyDescent="0.4">
      <c r="C14" s="2"/>
      <c r="E14" s="7"/>
      <c r="J14" s="29"/>
    </row>
    <row r="15" spans="2:10" ht="18.75" customHeight="1" x14ac:dyDescent="0.45">
      <c r="B15" s="35"/>
      <c r="C15" s="235" t="s">
        <v>470</v>
      </c>
      <c r="D15" s="236"/>
      <c r="E15" s="34" t="s">
        <v>471</v>
      </c>
      <c r="F15" s="43"/>
      <c r="G15" s="43"/>
      <c r="H15" s="43"/>
      <c r="I15" s="44"/>
      <c r="J15" s="29"/>
    </row>
    <row r="16" spans="2:10" x14ac:dyDescent="0.35">
      <c r="B16" s="237" t="s">
        <v>473</v>
      </c>
      <c r="C16" s="38" t="s">
        <v>24</v>
      </c>
      <c r="D16" s="65" t="s">
        <v>9</v>
      </c>
      <c r="E16" s="25" t="s">
        <v>479</v>
      </c>
      <c r="F16" s="45"/>
      <c r="G16" s="38" t="s">
        <v>467</v>
      </c>
      <c r="H16" s="38" t="s">
        <v>468</v>
      </c>
      <c r="I16" s="41" t="s">
        <v>469</v>
      </c>
      <c r="J16" s="29"/>
    </row>
    <row r="17" spans="2:10" x14ac:dyDescent="0.35">
      <c r="B17" s="238"/>
      <c r="C17" s="66" t="s">
        <v>451</v>
      </c>
      <c r="D17" s="24">
        <v>84180</v>
      </c>
      <c r="E17" s="26">
        <v>84230.610821627779</v>
      </c>
      <c r="F17" s="45"/>
      <c r="G17" s="39">
        <f>ABS((D17-E17) / D17)</f>
        <v>6.0122144960535672E-4</v>
      </c>
      <c r="H17" s="40">
        <f>(D17-E17)^2</f>
        <v>2561.4552658388557</v>
      </c>
      <c r="I17" s="50">
        <f>ABS(D17-E17)</f>
        <v>50.610821627778932</v>
      </c>
      <c r="J17" s="29"/>
    </row>
    <row r="18" spans="2:10" x14ac:dyDescent="0.35">
      <c r="B18" s="238"/>
      <c r="C18" s="66" t="s">
        <v>452</v>
      </c>
      <c r="D18" s="24">
        <v>84362</v>
      </c>
      <c r="E18" s="26">
        <v>84362.221643255572</v>
      </c>
      <c r="F18" s="45"/>
      <c r="G18" s="39">
        <f t="shared" ref="G18:G24" si="3">ABS((D18-E18) / D18)</f>
        <v>2.6272878259455302E-6</v>
      </c>
      <c r="H18" s="40">
        <f t="shared" ref="H18:H24" si="4">(D18-E18)^2</f>
        <v>4.9125732740739676E-2</v>
      </c>
      <c r="I18" s="50">
        <f t="shared" ref="I18:I24" si="5">ABS(D18-E18)</f>
        <v>0.22164325557241682</v>
      </c>
      <c r="J18" s="29"/>
    </row>
    <row r="19" spans="2:10" x14ac:dyDescent="0.35">
      <c r="B19" s="238"/>
      <c r="C19" s="66" t="s">
        <v>453</v>
      </c>
      <c r="D19" s="24">
        <v>84357</v>
      </c>
      <c r="E19" s="26">
        <v>84493.832464883351</v>
      </c>
      <c r="F19" s="45"/>
      <c r="G19" s="39">
        <f t="shared" si="3"/>
        <v>1.6220641426716378E-3</v>
      </c>
      <c r="H19" s="40">
        <f t="shared" si="4"/>
        <v>18723.123446053582</v>
      </c>
      <c r="I19" s="50">
        <f t="shared" si="5"/>
        <v>136.83246488335135</v>
      </c>
      <c r="J19" s="29"/>
    </row>
    <row r="20" spans="2:10" x14ac:dyDescent="0.35">
      <c r="B20" s="238"/>
      <c r="C20" s="66" t="s">
        <v>442</v>
      </c>
      <c r="D20" s="24">
        <v>84358</v>
      </c>
      <c r="E20" s="26">
        <v>84625.443286511145</v>
      </c>
      <c r="F20" s="45"/>
      <c r="G20" s="39">
        <f t="shared" si="3"/>
        <v>3.1703369746929138E-3</v>
      </c>
      <c r="H20" s="40">
        <f t="shared" si="4"/>
        <v>71525.911499882306</v>
      </c>
      <c r="I20" s="50">
        <f t="shared" si="5"/>
        <v>267.44328651114483</v>
      </c>
      <c r="J20" s="29"/>
    </row>
    <row r="21" spans="2:10" x14ac:dyDescent="0.35">
      <c r="B21" s="238"/>
      <c r="C21" s="66" t="s">
        <v>443</v>
      </c>
      <c r="D21" s="24">
        <v>83855</v>
      </c>
      <c r="E21" s="26">
        <v>84757.054108138924</v>
      </c>
      <c r="F21" s="45"/>
      <c r="G21" s="39">
        <f t="shared" si="3"/>
        <v>1.0757308546168073E-2</v>
      </c>
      <c r="H21" s="40">
        <f t="shared" si="4"/>
        <v>813701.61401030922</v>
      </c>
      <c r="I21" s="50">
        <f t="shared" si="5"/>
        <v>902.05410813892377</v>
      </c>
      <c r="J21" s="29"/>
    </row>
    <row r="22" spans="2:10" x14ac:dyDescent="0.35">
      <c r="B22" s="238"/>
      <c r="C22" s="66" t="s">
        <v>444</v>
      </c>
      <c r="D22" s="24">
        <v>84528</v>
      </c>
      <c r="E22" s="26">
        <v>84888.664929766703</v>
      </c>
      <c r="F22" s="45"/>
      <c r="G22" s="39">
        <f t="shared" si="3"/>
        <v>4.2668101666513188E-3</v>
      </c>
      <c r="H22" s="40">
        <f t="shared" si="4"/>
        <v>130079.1915636206</v>
      </c>
      <c r="I22" s="50">
        <f t="shared" si="5"/>
        <v>360.6649297667027</v>
      </c>
      <c r="J22" s="29"/>
    </row>
    <row r="23" spans="2:10" x14ac:dyDescent="0.35">
      <c r="B23" s="238"/>
      <c r="C23" s="66" t="s">
        <v>445</v>
      </c>
      <c r="D23" s="24">
        <v>84937</v>
      </c>
      <c r="E23" s="26">
        <v>85020.275751394496</v>
      </c>
      <c r="F23" s="45"/>
      <c r="G23" s="39">
        <f t="shared" si="3"/>
        <v>9.8044140238642981E-4</v>
      </c>
      <c r="H23" s="40">
        <f t="shared" si="4"/>
        <v>6934.850770317933</v>
      </c>
      <c r="I23" s="50">
        <f t="shared" si="5"/>
        <v>83.275751394496183</v>
      </c>
      <c r="J23" s="29"/>
    </row>
    <row r="24" spans="2:10" x14ac:dyDescent="0.35">
      <c r="B24" s="239"/>
      <c r="C24" s="67" t="s">
        <v>446</v>
      </c>
      <c r="D24" s="27">
        <v>85175</v>
      </c>
      <c r="E24" s="28">
        <v>85151.886573022275</v>
      </c>
      <c r="F24" s="45"/>
      <c r="G24" s="39">
        <f t="shared" si="3"/>
        <v>2.7136397977957014E-4</v>
      </c>
      <c r="H24" s="40">
        <f t="shared" si="4"/>
        <v>534.23050665462051</v>
      </c>
      <c r="I24" s="50">
        <f t="shared" si="5"/>
        <v>23.113426977724885</v>
      </c>
      <c r="J24" s="29"/>
    </row>
    <row r="25" spans="2:10" ht="19" thickBot="1" x14ac:dyDescent="0.5">
      <c r="B25" s="47"/>
      <c r="C25" s="48"/>
      <c r="D25" s="46"/>
      <c r="E25" s="49"/>
      <c r="F25" s="46"/>
      <c r="G25" s="54">
        <f>AVERAGE(G17:G24)</f>
        <v>2.7090217437226558E-3</v>
      </c>
      <c r="H25" s="52">
        <f>SQRT(AVERAGE(H17:H24))</f>
        <v>361.25829163294122</v>
      </c>
      <c r="I25" s="53">
        <f>AVERAGE(I17:I24)</f>
        <v>228.02705406946188</v>
      </c>
      <c r="J25" s="29"/>
    </row>
    <row r="26" spans="2:10" x14ac:dyDescent="0.35">
      <c r="B26" s="29"/>
      <c r="C26" s="31"/>
      <c r="D26" s="29"/>
      <c r="E26" s="32"/>
      <c r="F26" s="29"/>
      <c r="G26" s="29"/>
      <c r="H26" s="29"/>
      <c r="I26" s="29"/>
      <c r="J26" s="29"/>
    </row>
    <row r="27" spans="2:10" x14ac:dyDescent="0.35">
      <c r="C27" s="2"/>
      <c r="E27" s="7"/>
    </row>
    <row r="29" spans="2:10" x14ac:dyDescent="0.35">
      <c r="I29" s="56"/>
    </row>
    <row r="31" spans="2:10" x14ac:dyDescent="0.35">
      <c r="B31" s="1"/>
      <c r="G31" s="1"/>
    </row>
    <row r="32" spans="2:10" ht="18.5" x14ac:dyDescent="0.45">
      <c r="B32" s="240" t="s">
        <v>472</v>
      </c>
      <c r="C32" s="240"/>
      <c r="D32" s="240"/>
      <c r="E32" s="240"/>
      <c r="G32" s="240" t="s">
        <v>478</v>
      </c>
      <c r="H32" s="240"/>
      <c r="I32" s="240"/>
      <c r="J32" s="240"/>
    </row>
    <row r="33" spans="2:10" x14ac:dyDescent="0.35">
      <c r="B33" s="17" t="s">
        <v>24</v>
      </c>
      <c r="C33" s="17" t="s">
        <v>9</v>
      </c>
      <c r="D33" s="241" t="s">
        <v>476</v>
      </c>
      <c r="E33" s="241"/>
      <c r="G33" s="17" t="s">
        <v>24</v>
      </c>
      <c r="H33" s="17" t="s">
        <v>9</v>
      </c>
      <c r="I33" s="241" t="s">
        <v>476</v>
      </c>
      <c r="J33" s="241"/>
    </row>
    <row r="34" spans="2:10" x14ac:dyDescent="0.35">
      <c r="B34" s="2" t="s">
        <v>25</v>
      </c>
      <c r="C34">
        <v>30313</v>
      </c>
      <c r="G34" s="2" t="s">
        <v>25</v>
      </c>
      <c r="H34">
        <v>30313</v>
      </c>
    </row>
    <row r="35" spans="2:10" x14ac:dyDescent="0.35">
      <c r="B35" s="2" t="s">
        <v>26</v>
      </c>
      <c r="C35">
        <v>30549</v>
      </c>
      <c r="G35" s="2" t="s">
        <v>26</v>
      </c>
      <c r="H35">
        <v>30549</v>
      </c>
    </row>
    <row r="36" spans="2:10" x14ac:dyDescent="0.35">
      <c r="B36" s="2" t="s">
        <v>27</v>
      </c>
      <c r="C36">
        <v>30382</v>
      </c>
      <c r="G36" s="2" t="s">
        <v>27</v>
      </c>
      <c r="H36">
        <v>30382</v>
      </c>
    </row>
    <row r="37" spans="2:10" x14ac:dyDescent="0.35">
      <c r="B37" s="2" t="s">
        <v>28</v>
      </c>
      <c r="C37">
        <v>30543</v>
      </c>
      <c r="G37" s="2" t="s">
        <v>28</v>
      </c>
      <c r="H37">
        <v>30543</v>
      </c>
    </row>
    <row r="38" spans="2:10" x14ac:dyDescent="0.35">
      <c r="B38" s="2" t="s">
        <v>29</v>
      </c>
      <c r="C38">
        <v>30545</v>
      </c>
      <c r="G38" s="2" t="s">
        <v>29</v>
      </c>
      <c r="H38">
        <v>30545</v>
      </c>
    </row>
    <row r="39" spans="2:10" x14ac:dyDescent="0.35">
      <c r="B39" s="2" t="s">
        <v>30</v>
      </c>
      <c r="C39">
        <v>30435</v>
      </c>
      <c r="G39" s="2" t="s">
        <v>30</v>
      </c>
      <c r="H39">
        <v>30435</v>
      </c>
    </row>
    <row r="40" spans="2:10" x14ac:dyDescent="0.35">
      <c r="B40" s="2" t="s">
        <v>31</v>
      </c>
      <c r="C40">
        <v>30905</v>
      </c>
      <c r="G40" s="2" t="s">
        <v>31</v>
      </c>
      <c r="H40">
        <v>30905</v>
      </c>
    </row>
    <row r="41" spans="2:10" x14ac:dyDescent="0.35">
      <c r="B41" s="2" t="s">
        <v>32</v>
      </c>
      <c r="C41">
        <v>30371</v>
      </c>
      <c r="G41" s="2" t="s">
        <v>32</v>
      </c>
      <c r="H41">
        <v>30371</v>
      </c>
    </row>
    <row r="42" spans="2:10" x14ac:dyDescent="0.35">
      <c r="B42" s="2" t="s">
        <v>33</v>
      </c>
      <c r="C42">
        <v>30595</v>
      </c>
      <c r="G42" s="2" t="s">
        <v>33</v>
      </c>
      <c r="H42">
        <v>30595</v>
      </c>
    </row>
    <row r="43" spans="2:10" x14ac:dyDescent="0.35">
      <c r="B43" s="2" t="s">
        <v>34</v>
      </c>
      <c r="C43">
        <v>30714</v>
      </c>
      <c r="G43" s="2" t="s">
        <v>34</v>
      </c>
      <c r="H43">
        <v>30714</v>
      </c>
    </row>
    <row r="44" spans="2:10" x14ac:dyDescent="0.35">
      <c r="B44" s="2" t="s">
        <v>35</v>
      </c>
      <c r="C44">
        <v>30752</v>
      </c>
      <c r="G44" s="2" t="s">
        <v>35</v>
      </c>
      <c r="H44">
        <v>30752</v>
      </c>
    </row>
    <row r="45" spans="2:10" x14ac:dyDescent="0.35">
      <c r="B45" s="2" t="s">
        <v>36</v>
      </c>
      <c r="C45">
        <v>30838</v>
      </c>
      <c r="G45" s="2" t="s">
        <v>36</v>
      </c>
      <c r="H45">
        <v>30838</v>
      </c>
    </row>
    <row r="46" spans="2:10" x14ac:dyDescent="0.35">
      <c r="B46" s="2" t="s">
        <v>37</v>
      </c>
      <c r="C46">
        <v>30766</v>
      </c>
      <c r="G46" s="2" t="s">
        <v>37</v>
      </c>
      <c r="H46">
        <v>30766</v>
      </c>
    </row>
    <row r="47" spans="2:10" x14ac:dyDescent="0.35">
      <c r="B47" s="2" t="s">
        <v>38</v>
      </c>
      <c r="C47">
        <v>31016</v>
      </c>
      <c r="G47" s="2" t="s">
        <v>38</v>
      </c>
      <c r="H47">
        <v>31016</v>
      </c>
    </row>
    <row r="48" spans="2:10" x14ac:dyDescent="0.35">
      <c r="B48" s="2" t="s">
        <v>39</v>
      </c>
      <c r="C48">
        <v>31143</v>
      </c>
      <c r="G48" s="2" t="s">
        <v>39</v>
      </c>
      <c r="H48">
        <v>31143</v>
      </c>
    </row>
    <row r="49" spans="2:8" x14ac:dyDescent="0.35">
      <c r="B49" s="2" t="s">
        <v>40</v>
      </c>
      <c r="C49">
        <v>31293</v>
      </c>
      <c r="G49" s="2" t="s">
        <v>40</v>
      </c>
      <c r="H49">
        <v>31293</v>
      </c>
    </row>
    <row r="50" spans="2:8" x14ac:dyDescent="0.35">
      <c r="B50" s="2" t="s">
        <v>41</v>
      </c>
      <c r="C50">
        <v>31125</v>
      </c>
      <c r="G50" s="2" t="s">
        <v>41</v>
      </c>
      <c r="H50">
        <v>31125</v>
      </c>
    </row>
    <row r="51" spans="2:8" x14ac:dyDescent="0.35">
      <c r="B51" s="2" t="s">
        <v>42</v>
      </c>
      <c r="C51">
        <v>31509</v>
      </c>
      <c r="G51" s="2" t="s">
        <v>42</v>
      </c>
      <c r="H51">
        <v>31509</v>
      </c>
    </row>
    <row r="52" spans="2:8" x14ac:dyDescent="0.35">
      <c r="B52" s="2" t="s">
        <v>43</v>
      </c>
      <c r="C52">
        <v>31329</v>
      </c>
      <c r="G52" s="2" t="s">
        <v>43</v>
      </c>
      <c r="H52">
        <v>31329</v>
      </c>
    </row>
    <row r="53" spans="2:8" x14ac:dyDescent="0.35">
      <c r="B53" s="2" t="s">
        <v>44</v>
      </c>
      <c r="C53">
        <v>31545</v>
      </c>
      <c r="G53" s="2" t="s">
        <v>44</v>
      </c>
      <c r="H53">
        <v>31545</v>
      </c>
    </row>
    <row r="54" spans="2:8" x14ac:dyDescent="0.35">
      <c r="B54" s="2" t="s">
        <v>45</v>
      </c>
      <c r="C54">
        <v>31850</v>
      </c>
      <c r="G54" s="2" t="s">
        <v>45</v>
      </c>
      <c r="H54">
        <v>31850</v>
      </c>
    </row>
    <row r="55" spans="2:8" x14ac:dyDescent="0.35">
      <c r="B55" s="2" t="s">
        <v>46</v>
      </c>
      <c r="C55">
        <v>31606</v>
      </c>
      <c r="G55" s="2" t="s">
        <v>46</v>
      </c>
      <c r="H55">
        <v>31606</v>
      </c>
    </row>
    <row r="56" spans="2:8" x14ac:dyDescent="0.35">
      <c r="B56" s="2" t="s">
        <v>47</v>
      </c>
      <c r="C56">
        <v>31624</v>
      </c>
      <c r="G56" s="2" t="s">
        <v>47</v>
      </c>
      <c r="H56">
        <v>31624</v>
      </c>
    </row>
    <row r="57" spans="2:8" x14ac:dyDescent="0.35">
      <c r="B57" s="2" t="s">
        <v>48</v>
      </c>
      <c r="C57">
        <v>31789</v>
      </c>
      <c r="G57" s="2" t="s">
        <v>48</v>
      </c>
      <c r="H57">
        <v>31789</v>
      </c>
    </row>
    <row r="58" spans="2:8" x14ac:dyDescent="0.35">
      <c r="B58" s="2" t="s">
        <v>49</v>
      </c>
      <c r="C58">
        <v>31844</v>
      </c>
      <c r="G58" s="2" t="s">
        <v>49</v>
      </c>
      <c r="H58">
        <v>31844</v>
      </c>
    </row>
    <row r="59" spans="2:8" x14ac:dyDescent="0.35">
      <c r="B59" s="2" t="s">
        <v>50</v>
      </c>
      <c r="C59">
        <v>31725</v>
      </c>
      <c r="G59" s="2" t="s">
        <v>50</v>
      </c>
      <c r="H59">
        <v>31725</v>
      </c>
    </row>
    <row r="60" spans="2:8" x14ac:dyDescent="0.35">
      <c r="B60" s="2" t="s">
        <v>51</v>
      </c>
      <c r="C60">
        <v>31850</v>
      </c>
      <c r="G60" s="2" t="s">
        <v>51</v>
      </c>
      <c r="H60">
        <v>31850</v>
      </c>
    </row>
    <row r="61" spans="2:8" x14ac:dyDescent="0.35">
      <c r="B61" s="2" t="s">
        <v>52</v>
      </c>
      <c r="C61">
        <v>31642</v>
      </c>
      <c r="G61" s="2" t="s">
        <v>52</v>
      </c>
      <c r="H61">
        <v>31642</v>
      </c>
    </row>
    <row r="62" spans="2:8" x14ac:dyDescent="0.35">
      <c r="B62" s="2" t="s">
        <v>53</v>
      </c>
      <c r="C62">
        <v>31873</v>
      </c>
      <c r="G62" s="2" t="s">
        <v>53</v>
      </c>
      <c r="H62">
        <v>31873</v>
      </c>
    </row>
    <row r="63" spans="2:8" x14ac:dyDescent="0.35">
      <c r="B63" s="2" t="s">
        <v>54</v>
      </c>
      <c r="C63">
        <v>32052</v>
      </c>
      <c r="G63" s="2" t="s">
        <v>54</v>
      </c>
      <c r="H63">
        <v>32052</v>
      </c>
    </row>
    <row r="64" spans="2:8" x14ac:dyDescent="0.35">
      <c r="B64" s="2" t="s">
        <v>55</v>
      </c>
      <c r="C64">
        <v>31828</v>
      </c>
      <c r="G64" s="2" t="s">
        <v>55</v>
      </c>
      <c r="H64">
        <v>31828</v>
      </c>
    </row>
    <row r="65" spans="2:8" x14ac:dyDescent="0.35">
      <c r="B65" s="2" t="s">
        <v>56</v>
      </c>
      <c r="C65">
        <v>31930</v>
      </c>
      <c r="G65" s="2" t="s">
        <v>56</v>
      </c>
      <c r="H65">
        <v>31930</v>
      </c>
    </row>
    <row r="66" spans="2:8" x14ac:dyDescent="0.35">
      <c r="B66" s="2" t="s">
        <v>57</v>
      </c>
      <c r="C66">
        <v>32018</v>
      </c>
      <c r="G66" s="2" t="s">
        <v>57</v>
      </c>
      <c r="H66">
        <v>32018</v>
      </c>
    </row>
    <row r="67" spans="2:8" x14ac:dyDescent="0.35">
      <c r="B67" s="2" t="s">
        <v>58</v>
      </c>
      <c r="C67">
        <v>31830</v>
      </c>
      <c r="G67" s="2" t="s">
        <v>58</v>
      </c>
      <c r="H67">
        <v>31830</v>
      </c>
    </row>
    <row r="68" spans="2:8" x14ac:dyDescent="0.35">
      <c r="B68" s="2" t="s">
        <v>59</v>
      </c>
      <c r="C68">
        <v>32087</v>
      </c>
      <c r="G68" s="2" t="s">
        <v>59</v>
      </c>
      <c r="H68">
        <v>32087</v>
      </c>
    </row>
    <row r="69" spans="2:8" x14ac:dyDescent="0.35">
      <c r="B69" s="2" t="s">
        <v>60</v>
      </c>
      <c r="C69">
        <v>32236</v>
      </c>
      <c r="G69" s="2" t="s">
        <v>60</v>
      </c>
      <c r="H69">
        <v>32236</v>
      </c>
    </row>
    <row r="70" spans="2:8" x14ac:dyDescent="0.35">
      <c r="B70" s="2" t="s">
        <v>61</v>
      </c>
      <c r="C70">
        <v>32352</v>
      </c>
      <c r="G70" s="2" t="s">
        <v>61</v>
      </c>
      <c r="H70">
        <v>32352</v>
      </c>
    </row>
    <row r="71" spans="2:8" x14ac:dyDescent="0.35">
      <c r="B71" s="2" t="s">
        <v>62</v>
      </c>
      <c r="C71">
        <v>32338</v>
      </c>
      <c r="G71" s="2" t="s">
        <v>62</v>
      </c>
      <c r="H71">
        <v>32338</v>
      </c>
    </row>
    <row r="72" spans="2:8" x14ac:dyDescent="0.35">
      <c r="B72" s="2" t="s">
        <v>63</v>
      </c>
      <c r="C72">
        <v>32389</v>
      </c>
      <c r="G72" s="2" t="s">
        <v>63</v>
      </c>
      <c r="H72">
        <v>32389</v>
      </c>
    </row>
    <row r="73" spans="2:8" x14ac:dyDescent="0.35">
      <c r="B73" s="2" t="s">
        <v>64</v>
      </c>
      <c r="C73">
        <v>32542</v>
      </c>
      <c r="G73" s="2" t="s">
        <v>64</v>
      </c>
      <c r="H73">
        <v>32542</v>
      </c>
    </row>
    <row r="74" spans="2:8" x14ac:dyDescent="0.35">
      <c r="B74" s="2" t="s">
        <v>65</v>
      </c>
      <c r="C74">
        <v>32567</v>
      </c>
      <c r="G74" s="2" t="s">
        <v>65</v>
      </c>
      <c r="H74">
        <v>32567</v>
      </c>
    </row>
    <row r="75" spans="2:8" x14ac:dyDescent="0.35">
      <c r="B75" s="2" t="s">
        <v>66</v>
      </c>
      <c r="C75">
        <v>32555</v>
      </c>
      <c r="G75" s="2" t="s">
        <v>66</v>
      </c>
      <c r="H75">
        <v>32555</v>
      </c>
    </row>
    <row r="76" spans="2:8" x14ac:dyDescent="0.35">
      <c r="B76" s="2" t="s">
        <v>67</v>
      </c>
      <c r="C76">
        <v>32776</v>
      </c>
      <c r="G76" s="2" t="s">
        <v>67</v>
      </c>
      <c r="H76">
        <v>32776</v>
      </c>
    </row>
    <row r="77" spans="2:8" x14ac:dyDescent="0.35">
      <c r="B77" s="2" t="s">
        <v>68</v>
      </c>
      <c r="C77">
        <v>33105</v>
      </c>
      <c r="G77" s="2" t="s">
        <v>68</v>
      </c>
      <c r="H77">
        <v>33105</v>
      </c>
    </row>
    <row r="78" spans="2:8" x14ac:dyDescent="0.35">
      <c r="B78" s="2" t="s">
        <v>69</v>
      </c>
      <c r="C78">
        <v>32717</v>
      </c>
      <c r="G78" s="2" t="s">
        <v>69</v>
      </c>
      <c r="H78">
        <v>32717</v>
      </c>
    </row>
    <row r="79" spans="2:8" x14ac:dyDescent="0.35">
      <c r="B79" s="2" t="s">
        <v>70</v>
      </c>
      <c r="C79">
        <v>33112</v>
      </c>
      <c r="G79" s="2" t="s">
        <v>70</v>
      </c>
      <c r="H79">
        <v>33112</v>
      </c>
    </row>
    <row r="80" spans="2:8" x14ac:dyDescent="0.35">
      <c r="B80" s="2" t="s">
        <v>71</v>
      </c>
      <c r="C80">
        <v>33283</v>
      </c>
      <c r="G80" s="2" t="s">
        <v>71</v>
      </c>
      <c r="H80">
        <v>33283</v>
      </c>
    </row>
    <row r="81" spans="2:8" x14ac:dyDescent="0.35">
      <c r="B81" s="2" t="s">
        <v>72</v>
      </c>
      <c r="C81">
        <v>32884</v>
      </c>
      <c r="G81" s="2" t="s">
        <v>72</v>
      </c>
      <c r="H81">
        <v>32884</v>
      </c>
    </row>
    <row r="82" spans="2:8" x14ac:dyDescent="0.35">
      <c r="B82" s="2" t="s">
        <v>73</v>
      </c>
      <c r="C82">
        <v>33435</v>
      </c>
      <c r="G82" s="2" t="s">
        <v>73</v>
      </c>
      <c r="H82">
        <v>33435</v>
      </c>
    </row>
    <row r="83" spans="2:8" x14ac:dyDescent="0.35">
      <c r="B83" s="2" t="s">
        <v>74</v>
      </c>
      <c r="C83">
        <v>33312</v>
      </c>
      <c r="G83" s="2" t="s">
        <v>74</v>
      </c>
      <c r="H83">
        <v>33312</v>
      </c>
    </row>
    <row r="84" spans="2:8" x14ac:dyDescent="0.35">
      <c r="B84" s="2" t="s">
        <v>75</v>
      </c>
      <c r="C84">
        <v>33564</v>
      </c>
      <c r="G84" s="2" t="s">
        <v>75</v>
      </c>
      <c r="H84">
        <v>33564</v>
      </c>
    </row>
    <row r="85" spans="2:8" x14ac:dyDescent="0.35">
      <c r="B85" s="2" t="s">
        <v>76</v>
      </c>
      <c r="C85">
        <v>33334</v>
      </c>
      <c r="G85" s="2" t="s">
        <v>76</v>
      </c>
      <c r="H85">
        <v>33334</v>
      </c>
    </row>
    <row r="86" spans="2:8" x14ac:dyDescent="0.35">
      <c r="B86" s="2" t="s">
        <v>77</v>
      </c>
      <c r="C86">
        <v>33510</v>
      </c>
      <c r="G86" s="2" t="s">
        <v>77</v>
      </c>
      <c r="H86">
        <v>33510</v>
      </c>
    </row>
    <row r="87" spans="2:8" x14ac:dyDescent="0.35">
      <c r="B87" s="2" t="s">
        <v>78</v>
      </c>
      <c r="C87">
        <v>33162</v>
      </c>
      <c r="G87" s="2" t="s">
        <v>78</v>
      </c>
      <c r="H87">
        <v>33162</v>
      </c>
    </row>
    <row r="88" spans="2:8" x14ac:dyDescent="0.35">
      <c r="B88" s="2" t="s">
        <v>79</v>
      </c>
      <c r="C88">
        <v>33498</v>
      </c>
      <c r="G88" s="2" t="s">
        <v>79</v>
      </c>
      <c r="H88">
        <v>33498</v>
      </c>
    </row>
    <row r="89" spans="2:8" x14ac:dyDescent="0.35">
      <c r="B89" s="2" t="s">
        <v>80</v>
      </c>
      <c r="C89">
        <v>33654</v>
      </c>
      <c r="G89" s="2" t="s">
        <v>80</v>
      </c>
      <c r="H89">
        <v>33654</v>
      </c>
    </row>
    <row r="90" spans="2:8" x14ac:dyDescent="0.35">
      <c r="B90" s="2" t="s">
        <v>81</v>
      </c>
      <c r="C90">
        <v>33580</v>
      </c>
      <c r="G90" s="2" t="s">
        <v>81</v>
      </c>
      <c r="H90">
        <v>33580</v>
      </c>
    </row>
    <row r="91" spans="2:8" x14ac:dyDescent="0.35">
      <c r="B91" s="2" t="s">
        <v>82</v>
      </c>
      <c r="C91">
        <v>33789</v>
      </c>
      <c r="G91" s="2" t="s">
        <v>82</v>
      </c>
      <c r="H91">
        <v>33789</v>
      </c>
    </row>
    <row r="92" spans="2:8" x14ac:dyDescent="0.35">
      <c r="B92" s="2" t="s">
        <v>83</v>
      </c>
      <c r="C92">
        <v>33641</v>
      </c>
      <c r="G92" s="2" t="s">
        <v>83</v>
      </c>
      <c r="H92">
        <v>33641</v>
      </c>
    </row>
    <row r="93" spans="2:8" x14ac:dyDescent="0.35">
      <c r="B93" s="2" t="s">
        <v>84</v>
      </c>
      <c r="C93">
        <v>33408</v>
      </c>
      <c r="G93" s="2" t="s">
        <v>84</v>
      </c>
      <c r="H93">
        <v>33408</v>
      </c>
    </row>
    <row r="94" spans="2:8" x14ac:dyDescent="0.35">
      <c r="B94" s="2" t="s">
        <v>85</v>
      </c>
      <c r="C94">
        <v>33630</v>
      </c>
      <c r="G94" s="2" t="s">
        <v>85</v>
      </c>
      <c r="H94">
        <v>33630</v>
      </c>
    </row>
    <row r="95" spans="2:8" x14ac:dyDescent="0.35">
      <c r="B95" s="2" t="s">
        <v>86</v>
      </c>
      <c r="C95">
        <v>33435</v>
      </c>
      <c r="G95" s="2" t="s">
        <v>86</v>
      </c>
      <c r="H95">
        <v>33435</v>
      </c>
    </row>
    <row r="96" spans="2:8" x14ac:dyDescent="0.35">
      <c r="B96" s="2" t="s">
        <v>87</v>
      </c>
      <c r="C96">
        <v>33543</v>
      </c>
      <c r="G96" s="2" t="s">
        <v>87</v>
      </c>
      <c r="H96">
        <v>33543</v>
      </c>
    </row>
    <row r="97" spans="2:8" x14ac:dyDescent="0.35">
      <c r="B97" s="2" t="s">
        <v>88</v>
      </c>
      <c r="C97">
        <v>33811</v>
      </c>
      <c r="G97" s="2" t="s">
        <v>88</v>
      </c>
      <c r="H97">
        <v>33811</v>
      </c>
    </row>
    <row r="98" spans="2:8" x14ac:dyDescent="0.35">
      <c r="B98" s="2" t="s">
        <v>89</v>
      </c>
      <c r="C98">
        <v>33849</v>
      </c>
      <c r="G98" s="2" t="s">
        <v>89</v>
      </c>
      <c r="H98">
        <v>33849</v>
      </c>
    </row>
    <row r="99" spans="2:8" x14ac:dyDescent="0.35">
      <c r="B99" s="2" t="s">
        <v>90</v>
      </c>
      <c r="C99">
        <v>33977</v>
      </c>
      <c r="G99" s="2" t="s">
        <v>90</v>
      </c>
      <c r="H99">
        <v>33977</v>
      </c>
    </row>
    <row r="100" spans="2:8" x14ac:dyDescent="0.35">
      <c r="B100" s="2" t="s">
        <v>91</v>
      </c>
      <c r="C100">
        <v>34262</v>
      </c>
      <c r="G100" s="2" t="s">
        <v>91</v>
      </c>
      <c r="H100">
        <v>34262</v>
      </c>
    </row>
    <row r="101" spans="2:8" x14ac:dyDescent="0.35">
      <c r="B101" s="2" t="s">
        <v>92</v>
      </c>
      <c r="C101">
        <v>34246</v>
      </c>
      <c r="G101" s="2" t="s">
        <v>92</v>
      </c>
      <c r="H101">
        <v>34246</v>
      </c>
    </row>
    <row r="102" spans="2:8" x14ac:dyDescent="0.35">
      <c r="B102" s="2" t="s">
        <v>93</v>
      </c>
      <c r="C102">
        <v>34307</v>
      </c>
      <c r="G102" s="2" t="s">
        <v>93</v>
      </c>
      <c r="H102">
        <v>34307</v>
      </c>
    </row>
    <row r="103" spans="2:8" x14ac:dyDescent="0.35">
      <c r="B103" s="2" t="s">
        <v>94</v>
      </c>
      <c r="C103">
        <v>34617</v>
      </c>
      <c r="G103" s="2" t="s">
        <v>94</v>
      </c>
      <c r="H103">
        <v>34617</v>
      </c>
    </row>
    <row r="104" spans="2:8" x14ac:dyDescent="0.35">
      <c r="B104" s="2" t="s">
        <v>95</v>
      </c>
      <c r="C104">
        <v>34440</v>
      </c>
      <c r="G104" s="2" t="s">
        <v>95</v>
      </c>
      <c r="H104">
        <v>34440</v>
      </c>
    </row>
    <row r="105" spans="2:8" x14ac:dyDescent="0.35">
      <c r="B105" s="2" t="s">
        <v>96</v>
      </c>
      <c r="C105">
        <v>34874</v>
      </c>
      <c r="G105" s="2" t="s">
        <v>96</v>
      </c>
      <c r="H105">
        <v>34874</v>
      </c>
    </row>
    <row r="106" spans="2:8" x14ac:dyDescent="0.35">
      <c r="B106" s="2" t="s">
        <v>97</v>
      </c>
      <c r="C106">
        <v>34689</v>
      </c>
      <c r="G106" s="2" t="s">
        <v>97</v>
      </c>
      <c r="H106">
        <v>34689</v>
      </c>
    </row>
    <row r="107" spans="2:8" x14ac:dyDescent="0.35">
      <c r="B107" s="2" t="s">
        <v>98</v>
      </c>
      <c r="C107">
        <v>35071</v>
      </c>
      <c r="G107" s="2" t="s">
        <v>98</v>
      </c>
      <c r="H107">
        <v>35071</v>
      </c>
    </row>
    <row r="108" spans="2:8" x14ac:dyDescent="0.35">
      <c r="B108" s="2" t="s">
        <v>99</v>
      </c>
      <c r="C108">
        <v>35047</v>
      </c>
      <c r="G108" s="2" t="s">
        <v>99</v>
      </c>
      <c r="H108">
        <v>35047</v>
      </c>
    </row>
    <row r="109" spans="2:8" x14ac:dyDescent="0.35">
      <c r="B109" s="2" t="s">
        <v>100</v>
      </c>
      <c r="C109">
        <v>35435</v>
      </c>
      <c r="G109" s="2" t="s">
        <v>100</v>
      </c>
      <c r="H109">
        <v>35435</v>
      </c>
    </row>
    <row r="110" spans="2:8" x14ac:dyDescent="0.35">
      <c r="B110" s="2" t="s">
        <v>101</v>
      </c>
      <c r="C110">
        <v>35426</v>
      </c>
      <c r="G110" s="2" t="s">
        <v>101</v>
      </c>
      <c r="H110">
        <v>35426</v>
      </c>
    </row>
    <row r="111" spans="2:8" x14ac:dyDescent="0.35">
      <c r="B111" s="2" t="s">
        <v>102</v>
      </c>
      <c r="C111">
        <v>35176</v>
      </c>
      <c r="G111" s="2" t="s">
        <v>102</v>
      </c>
      <c r="H111">
        <v>35176</v>
      </c>
    </row>
    <row r="112" spans="2:8" x14ac:dyDescent="0.35">
      <c r="B112" s="2" t="s">
        <v>103</v>
      </c>
      <c r="C112">
        <v>35666</v>
      </c>
      <c r="G112" s="2" t="s">
        <v>103</v>
      </c>
      <c r="H112">
        <v>35666</v>
      </c>
    </row>
    <row r="113" spans="2:8" x14ac:dyDescent="0.35">
      <c r="B113" s="2" t="s">
        <v>104</v>
      </c>
      <c r="C113">
        <v>35315</v>
      </c>
      <c r="G113" s="2" t="s">
        <v>104</v>
      </c>
      <c r="H113">
        <v>35315</v>
      </c>
    </row>
    <row r="114" spans="2:8" x14ac:dyDescent="0.35">
      <c r="B114" s="2" t="s">
        <v>105</v>
      </c>
      <c r="C114">
        <v>35918</v>
      </c>
      <c r="G114" s="2" t="s">
        <v>105</v>
      </c>
      <c r="H114">
        <v>35918</v>
      </c>
    </row>
    <row r="115" spans="2:8" x14ac:dyDescent="0.35">
      <c r="B115" s="2" t="s">
        <v>106</v>
      </c>
      <c r="C115">
        <v>35577</v>
      </c>
      <c r="G115" s="2" t="s">
        <v>106</v>
      </c>
      <c r="H115">
        <v>35577</v>
      </c>
    </row>
    <row r="116" spans="2:8" x14ac:dyDescent="0.35">
      <c r="B116" s="2" t="s">
        <v>107</v>
      </c>
      <c r="C116">
        <v>35655</v>
      </c>
      <c r="G116" s="2" t="s">
        <v>107</v>
      </c>
      <c r="H116">
        <v>35655</v>
      </c>
    </row>
    <row r="117" spans="2:8" x14ac:dyDescent="0.35">
      <c r="B117" s="2" t="s">
        <v>108</v>
      </c>
      <c r="C117">
        <v>37044</v>
      </c>
      <c r="G117" s="2" t="s">
        <v>108</v>
      </c>
      <c r="H117">
        <v>37044</v>
      </c>
    </row>
    <row r="118" spans="2:8" x14ac:dyDescent="0.35">
      <c r="B118" s="2" t="s">
        <v>109</v>
      </c>
      <c r="C118">
        <v>34913</v>
      </c>
      <c r="G118" s="2" t="s">
        <v>109</v>
      </c>
      <c r="H118">
        <v>34913</v>
      </c>
    </row>
    <row r="119" spans="2:8" x14ac:dyDescent="0.35">
      <c r="B119" s="2" t="s">
        <v>110</v>
      </c>
      <c r="C119">
        <v>35305</v>
      </c>
      <c r="G119" s="2" t="s">
        <v>110</v>
      </c>
      <c r="H119">
        <v>35305</v>
      </c>
    </row>
    <row r="120" spans="2:8" x14ac:dyDescent="0.35">
      <c r="B120" s="2" t="s">
        <v>111</v>
      </c>
      <c r="C120">
        <v>36003</v>
      </c>
      <c r="G120" s="2" t="s">
        <v>111</v>
      </c>
      <c r="H120">
        <v>36003</v>
      </c>
    </row>
    <row r="121" spans="2:8" x14ac:dyDescent="0.35">
      <c r="B121" s="2" t="s">
        <v>112</v>
      </c>
      <c r="C121">
        <v>36297</v>
      </c>
      <c r="G121" s="2" t="s">
        <v>112</v>
      </c>
      <c r="H121">
        <v>36297</v>
      </c>
    </row>
    <row r="122" spans="2:8" x14ac:dyDescent="0.35">
      <c r="B122" s="2" t="s">
        <v>113</v>
      </c>
      <c r="C122">
        <v>36068</v>
      </c>
      <c r="G122" s="2" t="s">
        <v>113</v>
      </c>
      <c r="H122">
        <v>36068</v>
      </c>
    </row>
    <row r="123" spans="2:8" x14ac:dyDescent="0.35">
      <c r="B123" s="2" t="s">
        <v>114</v>
      </c>
      <c r="C123">
        <v>36679</v>
      </c>
      <c r="G123" s="2" t="s">
        <v>114</v>
      </c>
      <c r="H123">
        <v>36679</v>
      </c>
    </row>
    <row r="124" spans="2:8" x14ac:dyDescent="0.35">
      <c r="B124" s="2" t="s">
        <v>115</v>
      </c>
      <c r="C124">
        <v>36353</v>
      </c>
      <c r="G124" s="2" t="s">
        <v>115</v>
      </c>
      <c r="H124">
        <v>36353</v>
      </c>
    </row>
    <row r="125" spans="2:8" x14ac:dyDescent="0.35">
      <c r="B125" s="2" t="s">
        <v>116</v>
      </c>
      <c r="C125">
        <v>36537</v>
      </c>
      <c r="G125" s="2" t="s">
        <v>116</v>
      </c>
      <c r="H125">
        <v>36537</v>
      </c>
    </row>
    <row r="126" spans="2:8" x14ac:dyDescent="0.35">
      <c r="B126" s="2" t="s">
        <v>117</v>
      </c>
      <c r="C126">
        <v>36785</v>
      </c>
      <c r="G126" s="2" t="s">
        <v>117</v>
      </c>
      <c r="H126">
        <v>36785</v>
      </c>
    </row>
    <row r="127" spans="2:8" x14ac:dyDescent="0.35">
      <c r="B127" s="2" t="s">
        <v>118</v>
      </c>
      <c r="C127">
        <v>36727</v>
      </c>
      <c r="G127" s="2" t="s">
        <v>118</v>
      </c>
      <c r="H127">
        <v>36727</v>
      </c>
    </row>
    <row r="128" spans="2:8" x14ac:dyDescent="0.35">
      <c r="B128" s="2" t="s">
        <v>119</v>
      </c>
      <c r="C128">
        <v>37028</v>
      </c>
      <c r="G128" s="2" t="s">
        <v>119</v>
      </c>
      <c r="H128">
        <v>37028</v>
      </c>
    </row>
    <row r="129" spans="2:8" x14ac:dyDescent="0.35">
      <c r="B129" s="2" t="s">
        <v>120</v>
      </c>
      <c r="C129">
        <v>37391</v>
      </c>
      <c r="G129" s="2" t="s">
        <v>120</v>
      </c>
      <c r="H129">
        <v>37391</v>
      </c>
    </row>
    <row r="130" spans="2:8" x14ac:dyDescent="0.35">
      <c r="B130" s="2" t="s">
        <v>121</v>
      </c>
      <c r="C130">
        <v>37215</v>
      </c>
      <c r="G130" s="2" t="s">
        <v>121</v>
      </c>
      <c r="H130">
        <v>37215</v>
      </c>
    </row>
    <row r="131" spans="2:8" x14ac:dyDescent="0.35">
      <c r="B131" s="2" t="s">
        <v>122</v>
      </c>
      <c r="C131">
        <v>37628</v>
      </c>
      <c r="G131" s="2" t="s">
        <v>122</v>
      </c>
      <c r="H131">
        <v>37628</v>
      </c>
    </row>
    <row r="132" spans="2:8" x14ac:dyDescent="0.35">
      <c r="B132" s="2" t="s">
        <v>123</v>
      </c>
      <c r="C132">
        <v>37681</v>
      </c>
      <c r="G132" s="2" t="s">
        <v>123</v>
      </c>
      <c r="H132">
        <v>37681</v>
      </c>
    </row>
    <row r="133" spans="2:8" x14ac:dyDescent="0.35">
      <c r="B133" s="2" t="s">
        <v>124</v>
      </c>
      <c r="C133">
        <v>37595</v>
      </c>
      <c r="G133" s="2" t="s">
        <v>124</v>
      </c>
      <c r="H133">
        <v>37595</v>
      </c>
    </row>
    <row r="134" spans="2:8" x14ac:dyDescent="0.35">
      <c r="B134" s="2" t="s">
        <v>125</v>
      </c>
      <c r="C134">
        <v>37906</v>
      </c>
      <c r="G134" s="2" t="s">
        <v>125</v>
      </c>
      <c r="H134">
        <v>37906</v>
      </c>
    </row>
    <row r="135" spans="2:8" x14ac:dyDescent="0.35">
      <c r="B135" s="2" t="s">
        <v>126</v>
      </c>
      <c r="C135">
        <v>38005</v>
      </c>
      <c r="G135" s="2" t="s">
        <v>126</v>
      </c>
      <c r="H135">
        <v>38005</v>
      </c>
    </row>
    <row r="136" spans="2:8" x14ac:dyDescent="0.35">
      <c r="B136" s="2" t="s">
        <v>127</v>
      </c>
      <c r="C136">
        <v>37742</v>
      </c>
      <c r="G136" s="2" t="s">
        <v>127</v>
      </c>
      <c r="H136">
        <v>37742</v>
      </c>
    </row>
    <row r="137" spans="2:8" x14ac:dyDescent="0.35">
      <c r="B137" s="2" t="s">
        <v>128</v>
      </c>
      <c r="C137">
        <v>38209</v>
      </c>
      <c r="G137" s="2" t="s">
        <v>128</v>
      </c>
      <c r="H137">
        <v>38209</v>
      </c>
    </row>
    <row r="138" spans="2:8" x14ac:dyDescent="0.35">
      <c r="B138" s="2" t="s">
        <v>129</v>
      </c>
      <c r="C138">
        <v>38154</v>
      </c>
      <c r="G138" s="2" t="s">
        <v>129</v>
      </c>
      <c r="H138">
        <v>38154</v>
      </c>
    </row>
    <row r="139" spans="2:8" x14ac:dyDescent="0.35">
      <c r="B139" s="2" t="s">
        <v>130</v>
      </c>
      <c r="C139">
        <v>38291</v>
      </c>
      <c r="G139" s="2" t="s">
        <v>130</v>
      </c>
      <c r="H139">
        <v>38291</v>
      </c>
    </row>
    <row r="140" spans="2:8" x14ac:dyDescent="0.35">
      <c r="B140" s="2" t="s">
        <v>131</v>
      </c>
      <c r="C140">
        <v>38442</v>
      </c>
      <c r="G140" s="2" t="s">
        <v>131</v>
      </c>
      <c r="H140">
        <v>38442</v>
      </c>
    </row>
    <row r="141" spans="2:8" x14ac:dyDescent="0.35">
      <c r="B141" s="2" t="s">
        <v>132</v>
      </c>
      <c r="C141">
        <v>38416</v>
      </c>
      <c r="G141" s="2" t="s">
        <v>132</v>
      </c>
      <c r="H141">
        <v>38416</v>
      </c>
    </row>
    <row r="142" spans="2:8" x14ac:dyDescent="0.35">
      <c r="B142" s="2" t="s">
        <v>133</v>
      </c>
      <c r="C142">
        <v>38205</v>
      </c>
      <c r="G142" s="2" t="s">
        <v>133</v>
      </c>
      <c r="H142">
        <v>38205</v>
      </c>
    </row>
    <row r="143" spans="2:8" x14ac:dyDescent="0.35">
      <c r="B143" s="2" t="s">
        <v>134</v>
      </c>
      <c r="C143">
        <v>38282</v>
      </c>
      <c r="G143" s="2" t="s">
        <v>134</v>
      </c>
      <c r="H143">
        <v>38282</v>
      </c>
    </row>
    <row r="144" spans="2:8" x14ac:dyDescent="0.35">
      <c r="B144" s="2" t="s">
        <v>135</v>
      </c>
      <c r="C144">
        <v>38237</v>
      </c>
      <c r="G144" s="2" t="s">
        <v>135</v>
      </c>
      <c r="H144">
        <v>38237</v>
      </c>
    </row>
    <row r="145" spans="2:8" x14ac:dyDescent="0.35">
      <c r="B145" s="2" t="s">
        <v>136</v>
      </c>
      <c r="C145">
        <v>37836</v>
      </c>
      <c r="G145" s="2" t="s">
        <v>136</v>
      </c>
      <c r="H145">
        <v>37836</v>
      </c>
    </row>
    <row r="146" spans="2:8" x14ac:dyDescent="0.35">
      <c r="B146" s="2" t="s">
        <v>137</v>
      </c>
      <c r="C146">
        <v>38198</v>
      </c>
      <c r="G146" s="2" t="s">
        <v>137</v>
      </c>
      <c r="H146">
        <v>38198</v>
      </c>
    </row>
    <row r="147" spans="2:8" x14ac:dyDescent="0.35">
      <c r="B147" s="2" t="s">
        <v>138</v>
      </c>
      <c r="C147">
        <v>38006</v>
      </c>
      <c r="G147" s="2" t="s">
        <v>138</v>
      </c>
      <c r="H147">
        <v>38006</v>
      </c>
    </row>
    <row r="148" spans="2:8" x14ac:dyDescent="0.35">
      <c r="B148" s="2" t="s">
        <v>139</v>
      </c>
      <c r="C148">
        <v>38117</v>
      </c>
      <c r="G148" s="2" t="s">
        <v>139</v>
      </c>
      <c r="H148">
        <v>38117</v>
      </c>
    </row>
    <row r="149" spans="2:8" x14ac:dyDescent="0.35">
      <c r="B149" s="2" t="s">
        <v>140</v>
      </c>
      <c r="C149">
        <v>38224</v>
      </c>
      <c r="G149" s="2" t="s">
        <v>140</v>
      </c>
      <c r="H149">
        <v>38224</v>
      </c>
    </row>
    <row r="150" spans="2:8" x14ac:dyDescent="0.35">
      <c r="B150" s="2" t="s">
        <v>141</v>
      </c>
      <c r="C150">
        <v>37783</v>
      </c>
      <c r="G150" s="2" t="s">
        <v>141</v>
      </c>
      <c r="H150">
        <v>37783</v>
      </c>
    </row>
    <row r="151" spans="2:8" x14ac:dyDescent="0.35">
      <c r="B151" s="2" t="s">
        <v>142</v>
      </c>
      <c r="C151">
        <v>38127</v>
      </c>
      <c r="G151" s="2" t="s">
        <v>142</v>
      </c>
      <c r="H151">
        <v>38127</v>
      </c>
    </row>
    <row r="152" spans="2:8" x14ac:dyDescent="0.35">
      <c r="B152" s="2" t="s">
        <v>143</v>
      </c>
      <c r="C152">
        <v>38431</v>
      </c>
      <c r="G152" s="2" t="s">
        <v>143</v>
      </c>
      <c r="H152">
        <v>38431</v>
      </c>
    </row>
    <row r="153" spans="2:8" x14ac:dyDescent="0.35">
      <c r="B153" s="2" t="s">
        <v>144</v>
      </c>
      <c r="C153">
        <v>38001</v>
      </c>
      <c r="G153" s="2" t="s">
        <v>144</v>
      </c>
      <c r="H153">
        <v>38001</v>
      </c>
    </row>
    <row r="154" spans="2:8" x14ac:dyDescent="0.35">
      <c r="B154" s="2" t="s">
        <v>145</v>
      </c>
      <c r="C154">
        <v>38763</v>
      </c>
      <c r="G154" s="2" t="s">
        <v>145</v>
      </c>
      <c r="H154">
        <v>38763</v>
      </c>
    </row>
    <row r="155" spans="2:8" x14ac:dyDescent="0.35">
      <c r="B155" s="2" t="s">
        <v>146</v>
      </c>
      <c r="C155">
        <v>38621</v>
      </c>
      <c r="G155" s="2" t="s">
        <v>146</v>
      </c>
      <c r="H155">
        <v>38621</v>
      </c>
    </row>
    <row r="156" spans="2:8" x14ac:dyDescent="0.35">
      <c r="B156" s="2" t="s">
        <v>147</v>
      </c>
      <c r="C156">
        <v>38571</v>
      </c>
      <c r="G156" s="2" t="s">
        <v>147</v>
      </c>
      <c r="H156">
        <v>38571</v>
      </c>
    </row>
    <row r="157" spans="2:8" x14ac:dyDescent="0.35">
      <c r="B157" s="2" t="s">
        <v>148</v>
      </c>
      <c r="C157">
        <v>38689</v>
      </c>
      <c r="G157" s="2" t="s">
        <v>148</v>
      </c>
      <c r="H157">
        <v>38689</v>
      </c>
    </row>
    <row r="158" spans="2:8" x14ac:dyDescent="0.35">
      <c r="B158" s="2" t="s">
        <v>149</v>
      </c>
      <c r="C158">
        <v>38599</v>
      </c>
      <c r="G158" s="2" t="s">
        <v>149</v>
      </c>
      <c r="H158">
        <v>38599</v>
      </c>
    </row>
    <row r="159" spans="2:8" x14ac:dyDescent="0.35">
      <c r="B159" s="2" t="s">
        <v>150</v>
      </c>
      <c r="C159">
        <v>38728</v>
      </c>
      <c r="G159" s="2" t="s">
        <v>150</v>
      </c>
      <c r="H159">
        <v>38728</v>
      </c>
    </row>
    <row r="160" spans="2:8" x14ac:dyDescent="0.35">
      <c r="B160" s="2" t="s">
        <v>151</v>
      </c>
      <c r="C160">
        <v>39167</v>
      </c>
      <c r="G160" s="2" t="s">
        <v>151</v>
      </c>
      <c r="H160">
        <v>39167</v>
      </c>
    </row>
    <row r="161" spans="2:8" x14ac:dyDescent="0.35">
      <c r="B161" s="2" t="s">
        <v>152</v>
      </c>
      <c r="C161">
        <v>39153</v>
      </c>
      <c r="G161" s="2" t="s">
        <v>152</v>
      </c>
      <c r="H161">
        <v>39153</v>
      </c>
    </row>
    <row r="162" spans="2:8" x14ac:dyDescent="0.35">
      <c r="B162" s="2" t="s">
        <v>153</v>
      </c>
      <c r="C162">
        <v>39149</v>
      </c>
      <c r="G162" s="2" t="s">
        <v>153</v>
      </c>
      <c r="H162">
        <v>39149</v>
      </c>
    </row>
    <row r="163" spans="2:8" x14ac:dyDescent="0.35">
      <c r="B163" s="2" t="s">
        <v>154</v>
      </c>
      <c r="C163">
        <v>39221</v>
      </c>
      <c r="G163" s="2" t="s">
        <v>154</v>
      </c>
      <c r="H163">
        <v>39221</v>
      </c>
    </row>
    <row r="164" spans="2:8" x14ac:dyDescent="0.35">
      <c r="B164" s="2" t="s">
        <v>155</v>
      </c>
      <c r="C164">
        <v>38989</v>
      </c>
      <c r="G164" s="2" t="s">
        <v>155</v>
      </c>
      <c r="H164">
        <v>38989</v>
      </c>
    </row>
    <row r="165" spans="2:8" x14ac:dyDescent="0.35">
      <c r="B165" s="2" t="s">
        <v>156</v>
      </c>
      <c r="C165">
        <v>38926</v>
      </c>
      <c r="G165" s="2" t="s">
        <v>156</v>
      </c>
      <c r="H165">
        <v>38926</v>
      </c>
    </row>
    <row r="166" spans="2:8" x14ac:dyDescent="0.35">
      <c r="B166" s="2" t="s">
        <v>157</v>
      </c>
      <c r="C166">
        <v>39900</v>
      </c>
      <c r="G166" s="2" t="s">
        <v>157</v>
      </c>
      <c r="H166">
        <v>39900</v>
      </c>
    </row>
    <row r="167" spans="2:8" x14ac:dyDescent="0.35">
      <c r="B167" s="2" t="s">
        <v>158</v>
      </c>
      <c r="C167">
        <v>39144</v>
      </c>
      <c r="G167" s="2" t="s">
        <v>158</v>
      </c>
      <c r="H167">
        <v>39144</v>
      </c>
    </row>
    <row r="168" spans="2:8" x14ac:dyDescent="0.35">
      <c r="B168" s="2" t="s">
        <v>159</v>
      </c>
      <c r="C168">
        <v>39674</v>
      </c>
      <c r="G168" s="2" t="s">
        <v>159</v>
      </c>
      <c r="H168">
        <v>39674</v>
      </c>
    </row>
    <row r="169" spans="2:8" x14ac:dyDescent="0.35">
      <c r="B169" s="2" t="s">
        <v>160</v>
      </c>
      <c r="C169">
        <v>39892</v>
      </c>
      <c r="G169" s="2" t="s">
        <v>160</v>
      </c>
      <c r="H169">
        <v>39892</v>
      </c>
    </row>
    <row r="170" spans="2:8" x14ac:dyDescent="0.35">
      <c r="B170" s="2" t="s">
        <v>161</v>
      </c>
      <c r="C170">
        <v>39995</v>
      </c>
      <c r="G170" s="2" t="s">
        <v>161</v>
      </c>
      <c r="H170">
        <v>39995</v>
      </c>
    </row>
    <row r="171" spans="2:8" x14ac:dyDescent="0.35">
      <c r="B171" s="2" t="s">
        <v>162</v>
      </c>
      <c r="C171">
        <v>39856</v>
      </c>
      <c r="G171" s="2" t="s">
        <v>162</v>
      </c>
      <c r="H171">
        <v>39856</v>
      </c>
    </row>
    <row r="172" spans="2:8" x14ac:dyDescent="0.35">
      <c r="B172" s="2" t="s">
        <v>163</v>
      </c>
      <c r="C172">
        <v>40148</v>
      </c>
      <c r="G172" s="2" t="s">
        <v>163</v>
      </c>
      <c r="H172">
        <v>40148</v>
      </c>
    </row>
    <row r="173" spans="2:8" x14ac:dyDescent="0.35">
      <c r="B173" s="2" t="s">
        <v>164</v>
      </c>
      <c r="C173">
        <v>39905</v>
      </c>
      <c r="G173" s="2" t="s">
        <v>164</v>
      </c>
      <c r="H173">
        <v>39905</v>
      </c>
    </row>
    <row r="174" spans="2:8" x14ac:dyDescent="0.35">
      <c r="B174" s="2" t="s">
        <v>165</v>
      </c>
      <c r="C174">
        <v>40571</v>
      </c>
      <c r="G174" s="2" t="s">
        <v>165</v>
      </c>
      <c r="H174">
        <v>40571</v>
      </c>
    </row>
    <row r="175" spans="2:8" x14ac:dyDescent="0.35">
      <c r="B175" s="2" t="s">
        <v>166</v>
      </c>
      <c r="C175">
        <v>40448</v>
      </c>
      <c r="G175" s="2" t="s">
        <v>166</v>
      </c>
      <c r="H175">
        <v>40448</v>
      </c>
    </row>
    <row r="176" spans="2:8" x14ac:dyDescent="0.35">
      <c r="B176" s="2" t="s">
        <v>167</v>
      </c>
      <c r="C176">
        <v>40704</v>
      </c>
      <c r="G176" s="2" t="s">
        <v>167</v>
      </c>
      <c r="H176">
        <v>40704</v>
      </c>
    </row>
    <row r="177" spans="2:8" x14ac:dyDescent="0.35">
      <c r="B177" s="2" t="s">
        <v>168</v>
      </c>
      <c r="C177">
        <v>40893</v>
      </c>
      <c r="G177" s="2" t="s">
        <v>168</v>
      </c>
      <c r="H177">
        <v>40893</v>
      </c>
    </row>
    <row r="178" spans="2:8" x14ac:dyDescent="0.35">
      <c r="B178" s="2" t="s">
        <v>169</v>
      </c>
      <c r="C178">
        <v>40993</v>
      </c>
      <c r="G178" s="2" t="s">
        <v>169</v>
      </c>
      <c r="H178">
        <v>40993</v>
      </c>
    </row>
    <row r="179" spans="2:8" x14ac:dyDescent="0.35">
      <c r="B179" s="2" t="s">
        <v>170</v>
      </c>
      <c r="C179">
        <v>41081</v>
      </c>
      <c r="G179" s="2" t="s">
        <v>170</v>
      </c>
      <c r="H179">
        <v>41081</v>
      </c>
    </row>
    <row r="180" spans="2:8" x14ac:dyDescent="0.35">
      <c r="B180" s="2" t="s">
        <v>171</v>
      </c>
      <c r="C180">
        <v>41167</v>
      </c>
      <c r="G180" s="2" t="s">
        <v>171</v>
      </c>
      <c r="H180">
        <v>41167</v>
      </c>
    </row>
    <row r="181" spans="2:8" x14ac:dyDescent="0.35">
      <c r="B181" s="2" t="s">
        <v>172</v>
      </c>
      <c r="C181">
        <v>41568</v>
      </c>
      <c r="G181" s="2" t="s">
        <v>172</v>
      </c>
      <c r="H181">
        <v>41568</v>
      </c>
    </row>
    <row r="182" spans="2:8" x14ac:dyDescent="0.35">
      <c r="B182" s="2" t="s">
        <v>173</v>
      </c>
      <c r="C182">
        <v>41369</v>
      </c>
      <c r="G182" s="2" t="s">
        <v>173</v>
      </c>
      <c r="H182">
        <v>41369</v>
      </c>
    </row>
    <row r="183" spans="2:8" x14ac:dyDescent="0.35">
      <c r="B183" s="2" t="s">
        <v>174</v>
      </c>
      <c r="C183">
        <v>41684</v>
      </c>
      <c r="G183" s="2" t="s">
        <v>174</v>
      </c>
      <c r="H183">
        <v>41684</v>
      </c>
    </row>
    <row r="184" spans="2:8" x14ac:dyDescent="0.35">
      <c r="B184" s="2" t="s">
        <v>175</v>
      </c>
      <c r="C184">
        <v>41539</v>
      </c>
      <c r="G184" s="2" t="s">
        <v>175</v>
      </c>
      <c r="H184">
        <v>41539</v>
      </c>
    </row>
    <row r="185" spans="2:8" x14ac:dyDescent="0.35">
      <c r="B185" s="2" t="s">
        <v>176</v>
      </c>
      <c r="C185">
        <v>41818</v>
      </c>
      <c r="G185" s="2" t="s">
        <v>176</v>
      </c>
      <c r="H185">
        <v>41818</v>
      </c>
    </row>
    <row r="186" spans="2:8" x14ac:dyDescent="0.35">
      <c r="B186" s="2" t="s">
        <v>177</v>
      </c>
      <c r="C186">
        <v>42249</v>
      </c>
      <c r="G186" s="2" t="s">
        <v>177</v>
      </c>
      <c r="H186">
        <v>42249</v>
      </c>
    </row>
    <row r="187" spans="2:8" x14ac:dyDescent="0.35">
      <c r="B187" s="2" t="s">
        <v>178</v>
      </c>
      <c r="C187">
        <v>42120</v>
      </c>
      <c r="G187" s="2" t="s">
        <v>178</v>
      </c>
      <c r="H187">
        <v>42120</v>
      </c>
    </row>
    <row r="188" spans="2:8" x14ac:dyDescent="0.35">
      <c r="B188" s="2" t="s">
        <v>179</v>
      </c>
      <c r="C188">
        <v>42123</v>
      </c>
      <c r="G188" s="2" t="s">
        <v>179</v>
      </c>
      <c r="H188">
        <v>42123</v>
      </c>
    </row>
    <row r="189" spans="2:8" x14ac:dyDescent="0.35">
      <c r="B189" s="2" t="s">
        <v>180</v>
      </c>
      <c r="C189">
        <v>42547</v>
      </c>
      <c r="G189" s="2" t="s">
        <v>180</v>
      </c>
      <c r="H189">
        <v>42547</v>
      </c>
    </row>
    <row r="190" spans="2:8" x14ac:dyDescent="0.35">
      <c r="B190" s="2" t="s">
        <v>181</v>
      </c>
      <c r="C190">
        <v>42023</v>
      </c>
      <c r="G190" s="2" t="s">
        <v>181</v>
      </c>
      <c r="H190">
        <v>42023</v>
      </c>
    </row>
    <row r="191" spans="2:8" x14ac:dyDescent="0.35">
      <c r="B191" s="2" t="s">
        <v>182</v>
      </c>
      <c r="C191">
        <v>42704</v>
      </c>
      <c r="G191" s="2" t="s">
        <v>182</v>
      </c>
      <c r="H191">
        <v>42704</v>
      </c>
    </row>
    <row r="192" spans="2:8" x14ac:dyDescent="0.35">
      <c r="B192" s="2" t="s">
        <v>183</v>
      </c>
      <c r="C192">
        <v>42590</v>
      </c>
      <c r="G192" s="2" t="s">
        <v>183</v>
      </c>
      <c r="H192">
        <v>42590</v>
      </c>
    </row>
    <row r="193" spans="2:8" x14ac:dyDescent="0.35">
      <c r="B193" s="2" t="s">
        <v>184</v>
      </c>
      <c r="C193">
        <v>42600</v>
      </c>
      <c r="G193" s="2" t="s">
        <v>184</v>
      </c>
      <c r="H193">
        <v>42600</v>
      </c>
    </row>
    <row r="194" spans="2:8" x14ac:dyDescent="0.35">
      <c r="B194" s="2" t="s">
        <v>185</v>
      </c>
      <c r="C194">
        <v>42981</v>
      </c>
      <c r="G194" s="2" t="s">
        <v>185</v>
      </c>
      <c r="H194">
        <v>42981</v>
      </c>
    </row>
    <row r="195" spans="2:8" x14ac:dyDescent="0.35">
      <c r="B195" s="2" t="s">
        <v>186</v>
      </c>
      <c r="C195">
        <v>43155</v>
      </c>
      <c r="G195" s="2" t="s">
        <v>186</v>
      </c>
      <c r="H195">
        <v>43155</v>
      </c>
    </row>
    <row r="196" spans="2:8" x14ac:dyDescent="0.35">
      <c r="B196" s="2" t="s">
        <v>187</v>
      </c>
      <c r="C196">
        <v>43114</v>
      </c>
      <c r="G196" s="2" t="s">
        <v>187</v>
      </c>
      <c r="H196">
        <v>43114</v>
      </c>
    </row>
    <row r="197" spans="2:8" x14ac:dyDescent="0.35">
      <c r="B197" s="2" t="s">
        <v>188</v>
      </c>
      <c r="C197">
        <v>43481</v>
      </c>
      <c r="G197" s="2" t="s">
        <v>188</v>
      </c>
      <c r="H197">
        <v>43481</v>
      </c>
    </row>
    <row r="198" spans="2:8" x14ac:dyDescent="0.35">
      <c r="B198" s="2" t="s">
        <v>189</v>
      </c>
      <c r="C198">
        <v>43252</v>
      </c>
      <c r="G198" s="2" t="s">
        <v>189</v>
      </c>
      <c r="H198">
        <v>43252</v>
      </c>
    </row>
    <row r="199" spans="2:8" x14ac:dyDescent="0.35">
      <c r="B199" s="2" t="s">
        <v>190</v>
      </c>
      <c r="C199">
        <v>43815</v>
      </c>
      <c r="G199" s="2" t="s">
        <v>190</v>
      </c>
      <c r="H199">
        <v>43815</v>
      </c>
    </row>
    <row r="200" spans="2:8" x14ac:dyDescent="0.35">
      <c r="B200" s="2" t="s">
        <v>191</v>
      </c>
      <c r="C200">
        <v>43855</v>
      </c>
      <c r="G200" s="2" t="s">
        <v>191</v>
      </c>
      <c r="H200">
        <v>43855</v>
      </c>
    </row>
    <row r="201" spans="2:8" x14ac:dyDescent="0.35">
      <c r="B201" s="2" t="s">
        <v>192</v>
      </c>
      <c r="C201">
        <v>44040</v>
      </c>
      <c r="G201" s="2" t="s">
        <v>192</v>
      </c>
      <c r="H201">
        <v>44040</v>
      </c>
    </row>
    <row r="202" spans="2:8" x14ac:dyDescent="0.35">
      <c r="B202" s="2" t="s">
        <v>193</v>
      </c>
      <c r="C202">
        <v>44130</v>
      </c>
      <c r="G202" s="2" t="s">
        <v>193</v>
      </c>
      <c r="H202">
        <v>44130</v>
      </c>
    </row>
    <row r="203" spans="2:8" x14ac:dyDescent="0.35">
      <c r="B203" s="2" t="s">
        <v>194</v>
      </c>
      <c r="C203">
        <v>44574</v>
      </c>
      <c r="G203" s="2" t="s">
        <v>194</v>
      </c>
      <c r="H203">
        <v>44574</v>
      </c>
    </row>
    <row r="204" spans="2:8" x14ac:dyDescent="0.35">
      <c r="B204" s="2" t="s">
        <v>195</v>
      </c>
      <c r="C204">
        <v>44615</v>
      </c>
      <c r="G204" s="2" t="s">
        <v>195</v>
      </c>
      <c r="H204">
        <v>44615</v>
      </c>
    </row>
    <row r="205" spans="2:8" x14ac:dyDescent="0.35">
      <c r="B205" s="2" t="s">
        <v>196</v>
      </c>
      <c r="C205">
        <v>44290</v>
      </c>
      <c r="G205" s="2" t="s">
        <v>196</v>
      </c>
      <c r="H205">
        <v>44290</v>
      </c>
    </row>
    <row r="206" spans="2:8" x14ac:dyDescent="0.35">
      <c r="B206" s="2" t="s">
        <v>197</v>
      </c>
      <c r="C206">
        <v>44741</v>
      </c>
      <c r="G206" s="2" t="s">
        <v>197</v>
      </c>
      <c r="H206">
        <v>44741</v>
      </c>
    </row>
    <row r="207" spans="2:8" x14ac:dyDescent="0.35">
      <c r="B207" s="2" t="s">
        <v>198</v>
      </c>
      <c r="C207">
        <v>44938</v>
      </c>
      <c r="G207" s="2" t="s">
        <v>198</v>
      </c>
      <c r="H207">
        <v>44938</v>
      </c>
    </row>
    <row r="208" spans="2:8" x14ac:dyDescent="0.35">
      <c r="B208" s="2" t="s">
        <v>199</v>
      </c>
      <c r="C208">
        <v>44990</v>
      </c>
      <c r="G208" s="2" t="s">
        <v>199</v>
      </c>
      <c r="H208">
        <v>44990</v>
      </c>
    </row>
    <row r="209" spans="2:8" x14ac:dyDescent="0.35">
      <c r="B209" s="2" t="s">
        <v>200</v>
      </c>
      <c r="C209">
        <v>44971</v>
      </c>
      <c r="G209" s="2" t="s">
        <v>200</v>
      </c>
      <c r="H209">
        <v>44971</v>
      </c>
    </row>
    <row r="210" spans="2:8" x14ac:dyDescent="0.35">
      <c r="B210" s="2" t="s">
        <v>201</v>
      </c>
      <c r="C210">
        <v>45156</v>
      </c>
      <c r="G210" s="2" t="s">
        <v>201</v>
      </c>
      <c r="H210">
        <v>45156</v>
      </c>
    </row>
    <row r="211" spans="2:8" x14ac:dyDescent="0.35">
      <c r="B211" s="2" t="s">
        <v>202</v>
      </c>
      <c r="C211">
        <v>45370</v>
      </c>
      <c r="G211" s="2" t="s">
        <v>202</v>
      </c>
      <c r="H211">
        <v>45370</v>
      </c>
    </row>
    <row r="212" spans="2:8" x14ac:dyDescent="0.35">
      <c r="B212" s="2" t="s">
        <v>203</v>
      </c>
      <c r="C212">
        <v>45875</v>
      </c>
      <c r="G212" s="2" t="s">
        <v>203</v>
      </c>
      <c r="H212">
        <v>45875</v>
      </c>
    </row>
    <row r="213" spans="2:8" x14ac:dyDescent="0.35">
      <c r="B213" s="2" t="s">
        <v>204</v>
      </c>
      <c r="C213">
        <v>46060</v>
      </c>
      <c r="G213" s="2" t="s">
        <v>204</v>
      </c>
      <c r="H213">
        <v>46060</v>
      </c>
    </row>
    <row r="214" spans="2:8" x14ac:dyDescent="0.35">
      <c r="B214" s="2" t="s">
        <v>205</v>
      </c>
      <c r="C214">
        <v>46162</v>
      </c>
      <c r="G214" s="2" t="s">
        <v>205</v>
      </c>
      <c r="H214">
        <v>46162</v>
      </c>
    </row>
    <row r="215" spans="2:8" x14ac:dyDescent="0.35">
      <c r="B215" s="2" t="s">
        <v>206</v>
      </c>
      <c r="C215">
        <v>46011</v>
      </c>
      <c r="G215" s="2" t="s">
        <v>206</v>
      </c>
      <c r="H215">
        <v>46011</v>
      </c>
    </row>
    <row r="216" spans="2:8" x14ac:dyDescent="0.35">
      <c r="B216" s="2" t="s">
        <v>207</v>
      </c>
      <c r="C216">
        <v>46181</v>
      </c>
      <c r="G216" s="2" t="s">
        <v>207</v>
      </c>
      <c r="H216">
        <v>46181</v>
      </c>
    </row>
    <row r="217" spans="2:8" x14ac:dyDescent="0.35">
      <c r="B217" s="2" t="s">
        <v>208</v>
      </c>
      <c r="C217">
        <v>46610</v>
      </c>
      <c r="G217" s="2" t="s">
        <v>208</v>
      </c>
      <c r="H217">
        <v>46610</v>
      </c>
    </row>
    <row r="218" spans="2:8" x14ac:dyDescent="0.35">
      <c r="B218" s="2" t="s">
        <v>209</v>
      </c>
      <c r="C218">
        <v>46742</v>
      </c>
      <c r="G218" s="2" t="s">
        <v>209</v>
      </c>
      <c r="H218">
        <v>46742</v>
      </c>
    </row>
    <row r="219" spans="2:8" x14ac:dyDescent="0.35">
      <c r="B219" s="2" t="s">
        <v>210</v>
      </c>
      <c r="C219">
        <v>46816</v>
      </c>
      <c r="G219" s="2" t="s">
        <v>210</v>
      </c>
      <c r="H219">
        <v>46816</v>
      </c>
    </row>
    <row r="220" spans="2:8" x14ac:dyDescent="0.35">
      <c r="B220" s="2" t="s">
        <v>211</v>
      </c>
      <c r="C220">
        <v>47139</v>
      </c>
      <c r="G220" s="2" t="s">
        <v>211</v>
      </c>
      <c r="H220">
        <v>47139</v>
      </c>
    </row>
    <row r="221" spans="2:8" x14ac:dyDescent="0.35">
      <c r="B221" s="2" t="s">
        <v>212</v>
      </c>
      <c r="C221">
        <v>47280</v>
      </c>
      <c r="G221" s="2" t="s">
        <v>212</v>
      </c>
      <c r="H221">
        <v>47280</v>
      </c>
    </row>
    <row r="222" spans="2:8" x14ac:dyDescent="0.35">
      <c r="B222" s="2" t="s">
        <v>213</v>
      </c>
      <c r="C222">
        <v>47072</v>
      </c>
      <c r="G222" s="2" t="s">
        <v>213</v>
      </c>
      <c r="H222">
        <v>47072</v>
      </c>
    </row>
    <row r="223" spans="2:8" x14ac:dyDescent="0.35">
      <c r="B223" s="2" t="s">
        <v>214</v>
      </c>
      <c r="C223">
        <v>47028</v>
      </c>
      <c r="G223" s="2" t="s">
        <v>214</v>
      </c>
      <c r="H223">
        <v>47028</v>
      </c>
    </row>
    <row r="224" spans="2:8" x14ac:dyDescent="0.35">
      <c r="B224" s="2" t="s">
        <v>215</v>
      </c>
      <c r="C224">
        <v>46756</v>
      </c>
      <c r="G224" s="2" t="s">
        <v>215</v>
      </c>
      <c r="H224">
        <v>46756</v>
      </c>
    </row>
    <row r="225" spans="2:8" x14ac:dyDescent="0.35">
      <c r="B225" s="2" t="s">
        <v>216</v>
      </c>
      <c r="C225">
        <v>46086</v>
      </c>
      <c r="G225" s="2" t="s">
        <v>216</v>
      </c>
      <c r="H225">
        <v>46086</v>
      </c>
    </row>
    <row r="226" spans="2:8" x14ac:dyDescent="0.35">
      <c r="B226" s="2" t="s">
        <v>217</v>
      </c>
      <c r="C226">
        <v>47023</v>
      </c>
      <c r="G226" s="2" t="s">
        <v>217</v>
      </c>
      <c r="H226">
        <v>47023</v>
      </c>
    </row>
    <row r="227" spans="2:8" x14ac:dyDescent="0.35">
      <c r="B227" s="2" t="s">
        <v>218</v>
      </c>
      <c r="C227">
        <v>46239</v>
      </c>
      <c r="G227" s="2" t="s">
        <v>218</v>
      </c>
      <c r="H227">
        <v>46239</v>
      </c>
    </row>
    <row r="228" spans="2:8" x14ac:dyDescent="0.35">
      <c r="B228" s="2" t="s">
        <v>219</v>
      </c>
      <c r="C228">
        <v>46182</v>
      </c>
      <c r="G228" s="2" t="s">
        <v>219</v>
      </c>
      <c r="H228">
        <v>46182</v>
      </c>
    </row>
    <row r="229" spans="2:8" x14ac:dyDescent="0.35">
      <c r="B229" s="2" t="s">
        <v>220</v>
      </c>
      <c r="C229">
        <v>46449</v>
      </c>
      <c r="G229" s="2" t="s">
        <v>220</v>
      </c>
      <c r="H229">
        <v>46449</v>
      </c>
    </row>
    <row r="230" spans="2:8" x14ac:dyDescent="0.35">
      <c r="B230" s="2" t="s">
        <v>221</v>
      </c>
      <c r="C230">
        <v>46558</v>
      </c>
      <c r="G230" s="2" t="s">
        <v>221</v>
      </c>
      <c r="H230">
        <v>46558</v>
      </c>
    </row>
    <row r="231" spans="2:8" x14ac:dyDescent="0.35">
      <c r="B231" s="2" t="s">
        <v>222</v>
      </c>
      <c r="C231">
        <v>46638</v>
      </c>
      <c r="G231" s="2" t="s">
        <v>222</v>
      </c>
      <c r="H231">
        <v>46638</v>
      </c>
    </row>
    <row r="232" spans="2:8" x14ac:dyDescent="0.35">
      <c r="B232" s="2" t="s">
        <v>223</v>
      </c>
      <c r="C232">
        <v>46644</v>
      </c>
      <c r="G232" s="2" t="s">
        <v>223</v>
      </c>
      <c r="H232">
        <v>46644</v>
      </c>
    </row>
    <row r="233" spans="2:8" x14ac:dyDescent="0.35">
      <c r="B233" s="2" t="s">
        <v>224</v>
      </c>
      <c r="C233">
        <v>46600</v>
      </c>
      <c r="G233" s="2" t="s">
        <v>224</v>
      </c>
      <c r="H233">
        <v>46600</v>
      </c>
    </row>
    <row r="234" spans="2:8" x14ac:dyDescent="0.35">
      <c r="B234" s="2" t="s">
        <v>225</v>
      </c>
      <c r="C234">
        <v>46859</v>
      </c>
      <c r="G234" s="2" t="s">
        <v>225</v>
      </c>
      <c r="H234">
        <v>46859</v>
      </c>
    </row>
    <row r="235" spans="2:8" x14ac:dyDescent="0.35">
      <c r="B235" s="2" t="s">
        <v>226</v>
      </c>
      <c r="C235">
        <v>46953</v>
      </c>
      <c r="G235" s="2" t="s">
        <v>226</v>
      </c>
      <c r="H235">
        <v>46953</v>
      </c>
    </row>
    <row r="236" spans="2:8" x14ac:dyDescent="0.35">
      <c r="B236" s="2" t="s">
        <v>227</v>
      </c>
      <c r="C236">
        <v>47049</v>
      </c>
      <c r="G236" s="2" t="s">
        <v>227</v>
      </c>
      <c r="H236">
        <v>47049</v>
      </c>
    </row>
    <row r="237" spans="2:8" x14ac:dyDescent="0.35">
      <c r="B237" s="2" t="s">
        <v>228</v>
      </c>
      <c r="C237">
        <v>47301</v>
      </c>
      <c r="G237" s="2" t="s">
        <v>228</v>
      </c>
      <c r="H237">
        <v>47301</v>
      </c>
    </row>
    <row r="238" spans="2:8" x14ac:dyDescent="0.35">
      <c r="B238" s="2" t="s">
        <v>229</v>
      </c>
      <c r="C238">
        <v>47197</v>
      </c>
      <c r="G238" s="2" t="s">
        <v>229</v>
      </c>
      <c r="H238">
        <v>47197</v>
      </c>
    </row>
    <row r="239" spans="2:8" x14ac:dyDescent="0.35">
      <c r="B239" s="2" t="s">
        <v>230</v>
      </c>
      <c r="C239">
        <v>48009</v>
      </c>
      <c r="G239" s="2" t="s">
        <v>230</v>
      </c>
      <c r="H239">
        <v>48009</v>
      </c>
    </row>
    <row r="240" spans="2:8" x14ac:dyDescent="0.35">
      <c r="B240" s="2" t="s">
        <v>231</v>
      </c>
      <c r="C240">
        <v>47578</v>
      </c>
      <c r="G240" s="2" t="s">
        <v>231</v>
      </c>
      <c r="H240">
        <v>47578</v>
      </c>
    </row>
    <row r="241" spans="2:8" x14ac:dyDescent="0.35">
      <c r="B241" s="2" t="s">
        <v>232</v>
      </c>
      <c r="C241">
        <v>47522</v>
      </c>
      <c r="G241" s="2" t="s">
        <v>232</v>
      </c>
      <c r="H241">
        <v>47522</v>
      </c>
    </row>
    <row r="242" spans="2:8" x14ac:dyDescent="0.35">
      <c r="B242" s="2" t="s">
        <v>233</v>
      </c>
      <c r="C242">
        <v>47511</v>
      </c>
      <c r="G242" s="2" t="s">
        <v>233</v>
      </c>
      <c r="H242">
        <v>47511</v>
      </c>
    </row>
    <row r="243" spans="2:8" x14ac:dyDescent="0.35">
      <c r="B243" s="2" t="s">
        <v>234</v>
      </c>
      <c r="C243">
        <v>47181</v>
      </c>
      <c r="G243" s="2" t="s">
        <v>234</v>
      </c>
      <c r="H243">
        <v>47181</v>
      </c>
    </row>
    <row r="244" spans="2:8" x14ac:dyDescent="0.35">
      <c r="B244" s="2" t="s">
        <v>235</v>
      </c>
      <c r="C244">
        <v>47289</v>
      </c>
      <c r="G244" s="2" t="s">
        <v>235</v>
      </c>
      <c r="H244">
        <v>47289</v>
      </c>
    </row>
    <row r="245" spans="2:8" x14ac:dyDescent="0.35">
      <c r="B245" s="2" t="s">
        <v>236</v>
      </c>
      <c r="C245">
        <v>47564</v>
      </c>
      <c r="G245" s="2" t="s">
        <v>236</v>
      </c>
      <c r="H245">
        <v>47564</v>
      </c>
    </row>
    <row r="246" spans="2:8" x14ac:dyDescent="0.35">
      <c r="B246" s="2" t="s">
        <v>237</v>
      </c>
      <c r="C246">
        <v>47989</v>
      </c>
      <c r="G246" s="2" t="s">
        <v>237</v>
      </c>
      <c r="H246">
        <v>47989</v>
      </c>
    </row>
    <row r="247" spans="2:8" x14ac:dyDescent="0.35">
      <c r="B247" s="2" t="s">
        <v>238</v>
      </c>
      <c r="C247">
        <v>47885</v>
      </c>
      <c r="G247" s="2" t="s">
        <v>238</v>
      </c>
      <c r="H247">
        <v>47885</v>
      </c>
    </row>
    <row r="248" spans="2:8" x14ac:dyDescent="0.35">
      <c r="B248" s="2" t="s">
        <v>239</v>
      </c>
      <c r="C248">
        <v>48457</v>
      </c>
      <c r="G248" s="2" t="s">
        <v>239</v>
      </c>
      <c r="H248">
        <v>48457</v>
      </c>
    </row>
    <row r="249" spans="2:8" x14ac:dyDescent="0.35">
      <c r="B249" s="2" t="s">
        <v>240</v>
      </c>
      <c r="C249">
        <v>48485</v>
      </c>
      <c r="G249" s="2" t="s">
        <v>240</v>
      </c>
      <c r="H249">
        <v>48485</v>
      </c>
    </row>
    <row r="250" spans="2:8" x14ac:dyDescent="0.35">
      <c r="B250" s="2" t="s">
        <v>241</v>
      </c>
      <c r="C250">
        <v>48973</v>
      </c>
      <c r="G250" s="2" t="s">
        <v>241</v>
      </c>
      <c r="H250">
        <v>48973</v>
      </c>
    </row>
    <row r="251" spans="2:8" x14ac:dyDescent="0.35">
      <c r="B251" s="2" t="s">
        <v>242</v>
      </c>
      <c r="C251">
        <v>49396</v>
      </c>
      <c r="G251" s="2" t="s">
        <v>242</v>
      </c>
      <c r="H251">
        <v>49396</v>
      </c>
    </row>
    <row r="252" spans="2:8" x14ac:dyDescent="0.35">
      <c r="B252" s="2" t="s">
        <v>243</v>
      </c>
      <c r="C252">
        <v>49413</v>
      </c>
      <c r="G252" s="2" t="s">
        <v>243</v>
      </c>
      <c r="H252">
        <v>49413</v>
      </c>
    </row>
    <row r="253" spans="2:8" x14ac:dyDescent="0.35">
      <c r="B253" s="2" t="s">
        <v>244</v>
      </c>
      <c r="C253">
        <v>50160</v>
      </c>
      <c r="G253" s="2" t="s">
        <v>244</v>
      </c>
      <c r="H253">
        <v>50160</v>
      </c>
    </row>
    <row r="254" spans="2:8" x14ac:dyDescent="0.35">
      <c r="B254" s="2" t="s">
        <v>245</v>
      </c>
      <c r="C254">
        <v>49743</v>
      </c>
      <c r="G254" s="2" t="s">
        <v>245</v>
      </c>
      <c r="H254">
        <v>49743</v>
      </c>
    </row>
    <row r="255" spans="2:8" x14ac:dyDescent="0.35">
      <c r="B255" s="2" t="s">
        <v>246</v>
      </c>
      <c r="C255">
        <v>50254</v>
      </c>
      <c r="G255" s="2" t="s">
        <v>246</v>
      </c>
      <c r="H255">
        <v>50254</v>
      </c>
    </row>
    <row r="256" spans="2:8" x14ac:dyDescent="0.35">
      <c r="B256" s="2" t="s">
        <v>247</v>
      </c>
      <c r="C256">
        <v>50300</v>
      </c>
      <c r="G256" s="2" t="s">
        <v>247</v>
      </c>
      <c r="H256">
        <v>50300</v>
      </c>
    </row>
    <row r="257" spans="2:8" x14ac:dyDescent="0.35">
      <c r="B257" s="2" t="s">
        <v>248</v>
      </c>
      <c r="C257">
        <v>50487</v>
      </c>
      <c r="G257" s="2" t="s">
        <v>248</v>
      </c>
      <c r="H257">
        <v>50487</v>
      </c>
    </row>
    <row r="258" spans="2:8" x14ac:dyDescent="0.35">
      <c r="B258" s="2" t="s">
        <v>249</v>
      </c>
      <c r="C258">
        <v>50463</v>
      </c>
      <c r="G258" s="2" t="s">
        <v>249</v>
      </c>
      <c r="H258">
        <v>50463</v>
      </c>
    </row>
    <row r="259" spans="2:8" x14ac:dyDescent="0.35">
      <c r="B259" s="2" t="s">
        <v>250</v>
      </c>
      <c r="C259">
        <v>50589</v>
      </c>
      <c r="G259" s="2" t="s">
        <v>250</v>
      </c>
      <c r="H259">
        <v>50589</v>
      </c>
    </row>
    <row r="260" spans="2:8" x14ac:dyDescent="0.35">
      <c r="B260" s="2" t="s">
        <v>251</v>
      </c>
      <c r="C260">
        <v>50686</v>
      </c>
      <c r="G260" s="2" t="s">
        <v>251</v>
      </c>
      <c r="H260">
        <v>50686</v>
      </c>
    </row>
    <row r="261" spans="2:8" x14ac:dyDescent="0.35">
      <c r="B261" s="2" t="s">
        <v>252</v>
      </c>
      <c r="C261">
        <v>50599</v>
      </c>
      <c r="G261" s="2" t="s">
        <v>252</v>
      </c>
      <c r="H261">
        <v>50599</v>
      </c>
    </row>
    <row r="262" spans="2:8" x14ac:dyDescent="0.35">
      <c r="B262" s="2" t="s">
        <v>253</v>
      </c>
      <c r="C262">
        <v>50854</v>
      </c>
      <c r="G262" s="2" t="s">
        <v>253</v>
      </c>
      <c r="H262">
        <v>50854</v>
      </c>
    </row>
    <row r="263" spans="2:8" x14ac:dyDescent="0.35">
      <c r="B263" s="2" t="s">
        <v>254</v>
      </c>
      <c r="C263">
        <v>50921</v>
      </c>
      <c r="G263" s="2" t="s">
        <v>254</v>
      </c>
      <c r="H263">
        <v>50921</v>
      </c>
    </row>
    <row r="264" spans="2:8" x14ac:dyDescent="0.35">
      <c r="B264" s="2" t="s">
        <v>255</v>
      </c>
      <c r="C264">
        <v>51455</v>
      </c>
      <c r="G264" s="2" t="s">
        <v>255</v>
      </c>
      <c r="H264">
        <v>51455</v>
      </c>
    </row>
    <row r="265" spans="2:8" x14ac:dyDescent="0.35">
      <c r="B265" s="2" t="s">
        <v>256</v>
      </c>
      <c r="C265">
        <v>51551</v>
      </c>
      <c r="G265" s="2" t="s">
        <v>256</v>
      </c>
      <c r="H265">
        <v>51551</v>
      </c>
    </row>
    <row r="266" spans="2:8" x14ac:dyDescent="0.35">
      <c r="B266" s="2" t="s">
        <v>257</v>
      </c>
      <c r="C266">
        <v>51577</v>
      </c>
      <c r="G266" s="2" t="s">
        <v>257</v>
      </c>
      <c r="H266">
        <v>51577</v>
      </c>
    </row>
    <row r="267" spans="2:8" x14ac:dyDescent="0.35">
      <c r="B267" s="2" t="s">
        <v>258</v>
      </c>
      <c r="C267">
        <v>51554</v>
      </c>
      <c r="G267" s="2" t="s">
        <v>258</v>
      </c>
      <c r="H267">
        <v>51554</v>
      </c>
    </row>
    <row r="268" spans="2:8" x14ac:dyDescent="0.35">
      <c r="B268" s="2" t="s">
        <v>259</v>
      </c>
      <c r="C268">
        <v>51588</v>
      </c>
      <c r="G268" s="2" t="s">
        <v>259</v>
      </c>
      <c r="H268">
        <v>51588</v>
      </c>
    </row>
    <row r="269" spans="2:8" x14ac:dyDescent="0.35">
      <c r="B269" s="2" t="s">
        <v>260</v>
      </c>
      <c r="C269">
        <v>51678</v>
      </c>
      <c r="G269" s="2" t="s">
        <v>260</v>
      </c>
      <c r="H269">
        <v>51678</v>
      </c>
    </row>
    <row r="270" spans="2:8" x14ac:dyDescent="0.35">
      <c r="B270" s="2" t="s">
        <v>261</v>
      </c>
      <c r="C270">
        <v>51813</v>
      </c>
      <c r="G270" s="2" t="s">
        <v>261</v>
      </c>
      <c r="H270">
        <v>51813</v>
      </c>
    </row>
    <row r="271" spans="2:8" x14ac:dyDescent="0.35">
      <c r="B271" s="2" t="s">
        <v>262</v>
      </c>
      <c r="C271">
        <v>52130</v>
      </c>
      <c r="G271" s="2" t="s">
        <v>262</v>
      </c>
      <c r="H271">
        <v>52130</v>
      </c>
    </row>
    <row r="272" spans="2:8" x14ac:dyDescent="0.35">
      <c r="B272" s="2" t="s">
        <v>263</v>
      </c>
      <c r="C272">
        <v>52030</v>
      </c>
      <c r="G272" s="2" t="s">
        <v>263</v>
      </c>
      <c r="H272">
        <v>52030</v>
      </c>
    </row>
    <row r="273" spans="2:8" x14ac:dyDescent="0.35">
      <c r="B273" s="2" t="s">
        <v>264</v>
      </c>
      <c r="C273">
        <v>52059</v>
      </c>
      <c r="G273" s="2" t="s">
        <v>264</v>
      </c>
      <c r="H273">
        <v>52059</v>
      </c>
    </row>
    <row r="274" spans="2:8" x14ac:dyDescent="0.35">
      <c r="B274" s="2" t="s">
        <v>265</v>
      </c>
      <c r="C274">
        <v>52021</v>
      </c>
      <c r="G274" s="2" t="s">
        <v>265</v>
      </c>
      <c r="H274">
        <v>52021</v>
      </c>
    </row>
    <row r="275" spans="2:8" x14ac:dyDescent="0.35">
      <c r="B275" s="2" t="s">
        <v>266</v>
      </c>
      <c r="C275">
        <v>52625</v>
      </c>
      <c r="G275" s="2" t="s">
        <v>266</v>
      </c>
      <c r="H275">
        <v>52625</v>
      </c>
    </row>
    <row r="276" spans="2:8" x14ac:dyDescent="0.35">
      <c r="B276" s="2" t="s">
        <v>267</v>
      </c>
      <c r="C276">
        <v>52494</v>
      </c>
      <c r="G276" s="2" t="s">
        <v>267</v>
      </c>
      <c r="H276">
        <v>52494</v>
      </c>
    </row>
    <row r="277" spans="2:8" x14ac:dyDescent="0.35">
      <c r="B277" s="2" t="s">
        <v>268</v>
      </c>
      <c r="C277">
        <v>52022</v>
      </c>
      <c r="G277" s="2" t="s">
        <v>268</v>
      </c>
      <c r="H277">
        <v>52022</v>
      </c>
    </row>
    <row r="278" spans="2:8" x14ac:dyDescent="0.35">
      <c r="B278" s="2" t="s">
        <v>269</v>
      </c>
      <c r="C278">
        <v>52596</v>
      </c>
      <c r="G278" s="2" t="s">
        <v>269</v>
      </c>
      <c r="H278">
        <v>52596</v>
      </c>
    </row>
    <row r="279" spans="2:8" x14ac:dyDescent="0.35">
      <c r="B279" s="2" t="s">
        <v>270</v>
      </c>
      <c r="C279">
        <v>52550</v>
      </c>
      <c r="G279" s="2" t="s">
        <v>270</v>
      </c>
      <c r="H279">
        <v>52550</v>
      </c>
    </row>
    <row r="280" spans="2:8" x14ac:dyDescent="0.35">
      <c r="B280" s="2" t="s">
        <v>271</v>
      </c>
      <c r="C280">
        <v>52899</v>
      </c>
      <c r="G280" s="2" t="s">
        <v>271</v>
      </c>
      <c r="H280">
        <v>52899</v>
      </c>
    </row>
    <row r="281" spans="2:8" x14ac:dyDescent="0.35">
      <c r="B281" s="2" t="s">
        <v>272</v>
      </c>
      <c r="C281">
        <v>53114</v>
      </c>
      <c r="G281" s="2" t="s">
        <v>272</v>
      </c>
      <c r="H281">
        <v>53114</v>
      </c>
    </row>
    <row r="282" spans="2:8" x14ac:dyDescent="0.35">
      <c r="B282" s="2" t="s">
        <v>273</v>
      </c>
      <c r="C282">
        <v>53134</v>
      </c>
      <c r="G282" s="2" t="s">
        <v>273</v>
      </c>
      <c r="H282">
        <v>53134</v>
      </c>
    </row>
    <row r="283" spans="2:8" x14ac:dyDescent="0.35">
      <c r="B283" s="2" t="s">
        <v>274</v>
      </c>
      <c r="C283">
        <v>53282</v>
      </c>
      <c r="G283" s="2" t="s">
        <v>274</v>
      </c>
      <c r="H283">
        <v>53282</v>
      </c>
    </row>
    <row r="284" spans="2:8" x14ac:dyDescent="0.35">
      <c r="B284" s="2" t="s">
        <v>275</v>
      </c>
      <c r="C284">
        <v>53411</v>
      </c>
      <c r="G284" s="2" t="s">
        <v>275</v>
      </c>
      <c r="H284">
        <v>53411</v>
      </c>
    </row>
    <row r="285" spans="2:8" x14ac:dyDescent="0.35">
      <c r="B285" s="2" t="s">
        <v>276</v>
      </c>
      <c r="C285">
        <v>53873</v>
      </c>
      <c r="G285" s="2" t="s">
        <v>276</v>
      </c>
      <c r="H285">
        <v>53873</v>
      </c>
    </row>
    <row r="286" spans="2:8" x14ac:dyDescent="0.35">
      <c r="B286" s="2" t="s">
        <v>277</v>
      </c>
      <c r="C286">
        <v>54153</v>
      </c>
      <c r="G286" s="2" t="s">
        <v>277</v>
      </c>
      <c r="H286">
        <v>54153</v>
      </c>
    </row>
    <row r="287" spans="2:8" x14ac:dyDescent="0.35">
      <c r="B287" s="2" t="s">
        <v>278</v>
      </c>
      <c r="C287">
        <v>54102</v>
      </c>
      <c r="G287" s="2" t="s">
        <v>278</v>
      </c>
      <c r="H287">
        <v>54102</v>
      </c>
    </row>
    <row r="288" spans="2:8" x14ac:dyDescent="0.35">
      <c r="B288" s="2" t="s">
        <v>279</v>
      </c>
      <c r="C288">
        <v>54177</v>
      </c>
      <c r="G288" s="2" t="s">
        <v>279</v>
      </c>
      <c r="H288">
        <v>54177</v>
      </c>
    </row>
    <row r="289" spans="2:8" x14ac:dyDescent="0.35">
      <c r="B289" s="2" t="s">
        <v>280</v>
      </c>
      <c r="C289">
        <v>54557</v>
      </c>
      <c r="G289" s="2" t="s">
        <v>280</v>
      </c>
      <c r="H289">
        <v>54557</v>
      </c>
    </row>
    <row r="290" spans="2:8" x14ac:dyDescent="0.35">
      <c r="B290" s="2" t="s">
        <v>281</v>
      </c>
      <c r="C290">
        <v>54837</v>
      </c>
      <c r="G290" s="2" t="s">
        <v>281</v>
      </c>
      <c r="H290">
        <v>54837</v>
      </c>
    </row>
    <row r="291" spans="2:8" x14ac:dyDescent="0.35">
      <c r="B291" s="2" t="s">
        <v>282</v>
      </c>
      <c r="C291">
        <v>55269</v>
      </c>
      <c r="G291" s="2" t="s">
        <v>282</v>
      </c>
      <c r="H291">
        <v>55269</v>
      </c>
    </row>
    <row r="292" spans="2:8" x14ac:dyDescent="0.35">
      <c r="B292" s="2" t="s">
        <v>283</v>
      </c>
      <c r="C292">
        <v>55461</v>
      </c>
      <c r="G292" s="2" t="s">
        <v>283</v>
      </c>
      <c r="H292">
        <v>55461</v>
      </c>
    </row>
    <row r="293" spans="2:8" x14ac:dyDescent="0.35">
      <c r="B293" s="2" t="s">
        <v>284</v>
      </c>
      <c r="C293">
        <v>55669</v>
      </c>
      <c r="G293" s="2" t="s">
        <v>284</v>
      </c>
      <c r="H293">
        <v>55669</v>
      </c>
    </row>
    <row r="294" spans="2:8" x14ac:dyDescent="0.35">
      <c r="B294" s="2" t="s">
        <v>285</v>
      </c>
      <c r="C294">
        <v>55786</v>
      </c>
      <c r="G294" s="2" t="s">
        <v>285</v>
      </c>
      <c r="H294">
        <v>55786</v>
      </c>
    </row>
    <row r="295" spans="2:8" x14ac:dyDescent="0.35">
      <c r="B295" s="2" t="s">
        <v>286</v>
      </c>
      <c r="C295">
        <v>56103</v>
      </c>
      <c r="G295" s="2" t="s">
        <v>286</v>
      </c>
      <c r="H295">
        <v>56103</v>
      </c>
    </row>
    <row r="296" spans="2:8" x14ac:dyDescent="0.35">
      <c r="B296" s="2" t="s">
        <v>287</v>
      </c>
      <c r="C296">
        <v>56093</v>
      </c>
      <c r="G296" s="2" t="s">
        <v>287</v>
      </c>
      <c r="H296">
        <v>56093</v>
      </c>
    </row>
    <row r="297" spans="2:8" x14ac:dyDescent="0.35">
      <c r="B297" s="2" t="s">
        <v>288</v>
      </c>
      <c r="C297">
        <v>56343</v>
      </c>
      <c r="G297" s="2" t="s">
        <v>288</v>
      </c>
      <c r="H297">
        <v>56343</v>
      </c>
    </row>
    <row r="298" spans="2:8" x14ac:dyDescent="0.35">
      <c r="B298" s="2" t="s">
        <v>289</v>
      </c>
      <c r="C298">
        <v>56455</v>
      </c>
      <c r="G298" s="2" t="s">
        <v>289</v>
      </c>
      <c r="H298">
        <v>56455</v>
      </c>
    </row>
    <row r="299" spans="2:8" x14ac:dyDescent="0.35">
      <c r="B299" s="2" t="s">
        <v>290</v>
      </c>
      <c r="C299">
        <v>56523</v>
      </c>
      <c r="G299" s="2" t="s">
        <v>290</v>
      </c>
      <c r="H299">
        <v>56523</v>
      </c>
    </row>
    <row r="300" spans="2:8" x14ac:dyDescent="0.35">
      <c r="B300" s="2" t="s">
        <v>291</v>
      </c>
      <c r="C300">
        <v>56498</v>
      </c>
      <c r="G300" s="2" t="s">
        <v>291</v>
      </c>
      <c r="H300">
        <v>56498</v>
      </c>
    </row>
    <row r="301" spans="2:8" x14ac:dyDescent="0.35">
      <c r="B301" s="2" t="s">
        <v>292</v>
      </c>
      <c r="C301">
        <v>56410</v>
      </c>
      <c r="G301" s="2" t="s">
        <v>292</v>
      </c>
      <c r="H301">
        <v>56410</v>
      </c>
    </row>
    <row r="302" spans="2:8" x14ac:dyDescent="0.35">
      <c r="B302" s="2" t="s">
        <v>293</v>
      </c>
      <c r="C302">
        <v>56471</v>
      </c>
      <c r="G302" s="2" t="s">
        <v>293</v>
      </c>
      <c r="H302">
        <v>56471</v>
      </c>
    </row>
    <row r="303" spans="2:8" x14ac:dyDescent="0.35">
      <c r="B303" s="2" t="s">
        <v>294</v>
      </c>
      <c r="C303">
        <v>56703</v>
      </c>
      <c r="G303" s="2" t="s">
        <v>294</v>
      </c>
      <c r="H303">
        <v>56703</v>
      </c>
    </row>
    <row r="304" spans="2:8" x14ac:dyDescent="0.35">
      <c r="B304" s="2" t="s">
        <v>295</v>
      </c>
      <c r="C304">
        <v>56926</v>
      </c>
      <c r="G304" s="2" t="s">
        <v>295</v>
      </c>
      <c r="H304">
        <v>56926</v>
      </c>
    </row>
    <row r="305" spans="2:8" x14ac:dyDescent="0.35">
      <c r="B305" s="2" t="s">
        <v>296</v>
      </c>
      <c r="C305">
        <v>56841</v>
      </c>
      <c r="G305" s="2" t="s">
        <v>296</v>
      </c>
      <c r="H305">
        <v>56841</v>
      </c>
    </row>
    <row r="306" spans="2:8" x14ac:dyDescent="0.35">
      <c r="B306" s="2" t="s">
        <v>297</v>
      </c>
      <c r="C306">
        <v>56710</v>
      </c>
      <c r="G306" s="2" t="s">
        <v>297</v>
      </c>
      <c r="H306">
        <v>56710</v>
      </c>
    </row>
    <row r="307" spans="2:8" x14ac:dyDescent="0.35">
      <c r="B307" s="2" t="s">
        <v>298</v>
      </c>
      <c r="C307">
        <v>56531</v>
      </c>
      <c r="G307" s="2" t="s">
        <v>298</v>
      </c>
      <c r="H307">
        <v>56531</v>
      </c>
    </row>
    <row r="308" spans="2:8" x14ac:dyDescent="0.35">
      <c r="B308" s="2" t="s">
        <v>299</v>
      </c>
      <c r="C308">
        <v>56825</v>
      </c>
      <c r="G308" s="2" t="s">
        <v>299</v>
      </c>
      <c r="H308">
        <v>56825</v>
      </c>
    </row>
    <row r="309" spans="2:8" x14ac:dyDescent="0.35">
      <c r="B309" s="2" t="s">
        <v>300</v>
      </c>
      <c r="C309">
        <v>56717</v>
      </c>
      <c r="G309" s="2" t="s">
        <v>300</v>
      </c>
      <c r="H309">
        <v>56717</v>
      </c>
    </row>
    <row r="310" spans="2:8" x14ac:dyDescent="0.35">
      <c r="B310" s="2" t="s">
        <v>301</v>
      </c>
      <c r="C310">
        <v>56924</v>
      </c>
      <c r="G310" s="2" t="s">
        <v>301</v>
      </c>
      <c r="H310">
        <v>56924</v>
      </c>
    </row>
    <row r="311" spans="2:8" x14ac:dyDescent="0.35">
      <c r="B311" s="2" t="s">
        <v>302</v>
      </c>
      <c r="C311">
        <v>57023</v>
      </c>
      <c r="G311" s="2" t="s">
        <v>302</v>
      </c>
      <c r="H311">
        <v>57023</v>
      </c>
    </row>
    <row r="312" spans="2:8" x14ac:dyDescent="0.35">
      <c r="B312" s="2" t="s">
        <v>303</v>
      </c>
      <c r="C312">
        <v>56589</v>
      </c>
      <c r="G312" s="2" t="s">
        <v>303</v>
      </c>
      <c r="H312">
        <v>56589</v>
      </c>
    </row>
    <row r="313" spans="2:8" x14ac:dyDescent="0.35">
      <c r="B313" s="2" t="s">
        <v>304</v>
      </c>
      <c r="C313">
        <v>57213</v>
      </c>
      <c r="G313" s="2" t="s">
        <v>304</v>
      </c>
      <c r="H313">
        <v>57213</v>
      </c>
    </row>
    <row r="314" spans="2:8" x14ac:dyDescent="0.35">
      <c r="B314" s="2" t="s">
        <v>305</v>
      </c>
      <c r="C314">
        <v>57457</v>
      </c>
      <c r="G314" s="2" t="s">
        <v>305</v>
      </c>
      <c r="H314">
        <v>57457</v>
      </c>
    </row>
    <row r="315" spans="2:8" x14ac:dyDescent="0.35">
      <c r="B315" s="2" t="s">
        <v>306</v>
      </c>
      <c r="C315">
        <v>57815</v>
      </c>
      <c r="G315" s="2" t="s">
        <v>306</v>
      </c>
      <c r="H315">
        <v>57815</v>
      </c>
    </row>
    <row r="316" spans="2:8" x14ac:dyDescent="0.35">
      <c r="B316" s="2" t="s">
        <v>307</v>
      </c>
      <c r="C316">
        <v>57519</v>
      </c>
      <c r="G316" s="2" t="s">
        <v>307</v>
      </c>
      <c r="H316">
        <v>57519</v>
      </c>
    </row>
    <row r="317" spans="2:8" x14ac:dyDescent="0.35">
      <c r="B317" s="2" t="s">
        <v>308</v>
      </c>
      <c r="C317">
        <v>57747</v>
      </c>
      <c r="G317" s="2" t="s">
        <v>308</v>
      </c>
      <c r="H317">
        <v>57747</v>
      </c>
    </row>
    <row r="318" spans="2:8" x14ac:dyDescent="0.35">
      <c r="B318" s="2" t="s">
        <v>309</v>
      </c>
      <c r="C318">
        <v>58190</v>
      </c>
      <c r="G318" s="2" t="s">
        <v>309</v>
      </c>
      <c r="H318">
        <v>58190</v>
      </c>
    </row>
    <row r="319" spans="2:8" x14ac:dyDescent="0.35">
      <c r="B319" s="2" t="s">
        <v>310</v>
      </c>
      <c r="C319">
        <v>58433</v>
      </c>
      <c r="G319" s="2" t="s">
        <v>310</v>
      </c>
      <c r="H319">
        <v>58433</v>
      </c>
    </row>
    <row r="320" spans="2:8" x14ac:dyDescent="0.35">
      <c r="B320" s="2" t="s">
        <v>311</v>
      </c>
      <c r="C320">
        <v>58485</v>
      </c>
      <c r="G320" s="2" t="s">
        <v>311</v>
      </c>
      <c r="H320">
        <v>58485</v>
      </c>
    </row>
    <row r="321" spans="2:8" x14ac:dyDescent="0.35">
      <c r="B321" s="2" t="s">
        <v>312</v>
      </c>
      <c r="C321">
        <v>58787</v>
      </c>
      <c r="G321" s="2" t="s">
        <v>312</v>
      </c>
      <c r="H321">
        <v>58787</v>
      </c>
    </row>
    <row r="322" spans="2:8" x14ac:dyDescent="0.35">
      <c r="B322" s="2" t="s">
        <v>313</v>
      </c>
      <c r="C322">
        <v>58898</v>
      </c>
      <c r="G322" s="2" t="s">
        <v>313</v>
      </c>
      <c r="H322">
        <v>58898</v>
      </c>
    </row>
    <row r="323" spans="2:8" x14ac:dyDescent="0.35">
      <c r="B323" s="2" t="s">
        <v>314</v>
      </c>
      <c r="C323">
        <v>59290</v>
      </c>
      <c r="G323" s="2" t="s">
        <v>314</v>
      </c>
      <c r="H323">
        <v>59290</v>
      </c>
    </row>
    <row r="324" spans="2:8" x14ac:dyDescent="0.35">
      <c r="B324" s="2" t="s">
        <v>315</v>
      </c>
      <c r="C324">
        <v>59722</v>
      </c>
      <c r="G324" s="2" t="s">
        <v>315</v>
      </c>
      <c r="H324">
        <v>59722</v>
      </c>
    </row>
    <row r="325" spans="2:8" x14ac:dyDescent="0.35">
      <c r="B325" s="2" t="s">
        <v>316</v>
      </c>
      <c r="C325">
        <v>59909</v>
      </c>
      <c r="G325" s="2" t="s">
        <v>316</v>
      </c>
      <c r="H325">
        <v>59909</v>
      </c>
    </row>
    <row r="326" spans="2:8" x14ac:dyDescent="0.35">
      <c r="B326" s="2" t="s">
        <v>317</v>
      </c>
      <c r="C326">
        <v>59935</v>
      </c>
      <c r="G326" s="2" t="s">
        <v>317</v>
      </c>
      <c r="H326">
        <v>59935</v>
      </c>
    </row>
    <row r="327" spans="2:8" x14ac:dyDescent="0.35">
      <c r="B327" s="2" t="s">
        <v>318</v>
      </c>
      <c r="C327">
        <v>59797</v>
      </c>
      <c r="G327" s="2" t="s">
        <v>318</v>
      </c>
      <c r="H327">
        <v>59797</v>
      </c>
    </row>
    <row r="328" spans="2:8" x14ac:dyDescent="0.35">
      <c r="B328" s="2" t="s">
        <v>319</v>
      </c>
      <c r="C328">
        <v>59772</v>
      </c>
      <c r="G328" s="2" t="s">
        <v>319</v>
      </c>
      <c r="H328">
        <v>59772</v>
      </c>
    </row>
    <row r="329" spans="2:8" x14ac:dyDescent="0.35">
      <c r="B329" s="2" t="s">
        <v>320</v>
      </c>
      <c r="C329">
        <v>60129</v>
      </c>
      <c r="G329" s="2" t="s">
        <v>320</v>
      </c>
      <c r="H329">
        <v>60129</v>
      </c>
    </row>
    <row r="330" spans="2:8" x14ac:dyDescent="0.35">
      <c r="B330" s="2" t="s">
        <v>321</v>
      </c>
      <c r="C330">
        <v>60750</v>
      </c>
      <c r="G330" s="2" t="s">
        <v>321</v>
      </c>
      <c r="H330">
        <v>60750</v>
      </c>
    </row>
    <row r="331" spans="2:8" x14ac:dyDescent="0.35">
      <c r="B331" s="2" t="s">
        <v>322</v>
      </c>
      <c r="C331">
        <v>60973</v>
      </c>
      <c r="G331" s="2" t="s">
        <v>322</v>
      </c>
      <c r="H331">
        <v>60973</v>
      </c>
    </row>
    <row r="332" spans="2:8" x14ac:dyDescent="0.35">
      <c r="B332" s="2" t="s">
        <v>323</v>
      </c>
      <c r="C332">
        <v>61008</v>
      </c>
      <c r="G332" s="2" t="s">
        <v>323</v>
      </c>
      <c r="H332">
        <v>61008</v>
      </c>
    </row>
    <row r="333" spans="2:8" x14ac:dyDescent="0.35">
      <c r="B333" s="2" t="s">
        <v>324</v>
      </c>
      <c r="C333">
        <v>61701</v>
      </c>
      <c r="G333" s="2" t="s">
        <v>324</v>
      </c>
      <c r="H333">
        <v>61701</v>
      </c>
    </row>
    <row r="334" spans="2:8" x14ac:dyDescent="0.35">
      <c r="B334" s="2" t="s">
        <v>325</v>
      </c>
      <c r="C334">
        <v>61133</v>
      </c>
      <c r="G334" s="2" t="s">
        <v>325</v>
      </c>
      <c r="H334">
        <v>61133</v>
      </c>
    </row>
    <row r="335" spans="2:8" x14ac:dyDescent="0.35">
      <c r="B335" s="2" t="s">
        <v>326</v>
      </c>
      <c r="C335">
        <v>61438</v>
      </c>
      <c r="G335" s="2" t="s">
        <v>326</v>
      </c>
      <c r="H335">
        <v>61438</v>
      </c>
    </row>
    <row r="336" spans="2:8" x14ac:dyDescent="0.35">
      <c r="B336" s="2" t="s">
        <v>327</v>
      </c>
      <c r="C336">
        <v>61612</v>
      </c>
      <c r="G336" s="2" t="s">
        <v>327</v>
      </c>
      <c r="H336">
        <v>61612</v>
      </c>
    </row>
    <row r="337" spans="2:8" x14ac:dyDescent="0.35">
      <c r="B337" s="2" t="s">
        <v>328</v>
      </c>
      <c r="C337">
        <v>61725</v>
      </c>
      <c r="G337" s="2" t="s">
        <v>328</v>
      </c>
      <c r="H337">
        <v>61725</v>
      </c>
    </row>
    <row r="338" spans="2:8" x14ac:dyDescent="0.35">
      <c r="B338" s="2" t="s">
        <v>329</v>
      </c>
      <c r="C338">
        <v>61824</v>
      </c>
      <c r="G338" s="2" t="s">
        <v>329</v>
      </c>
      <c r="H338">
        <v>61824</v>
      </c>
    </row>
    <row r="339" spans="2:8" x14ac:dyDescent="0.35">
      <c r="B339" s="2" t="s">
        <v>330</v>
      </c>
      <c r="C339">
        <v>61637</v>
      </c>
      <c r="G339" s="2" t="s">
        <v>330</v>
      </c>
      <c r="H339">
        <v>61637</v>
      </c>
    </row>
    <row r="340" spans="2:8" x14ac:dyDescent="0.35">
      <c r="B340" s="2" t="s">
        <v>331</v>
      </c>
      <c r="C340">
        <v>61984</v>
      </c>
      <c r="G340" s="2" t="s">
        <v>331</v>
      </c>
      <c r="H340">
        <v>61984</v>
      </c>
    </row>
    <row r="341" spans="2:8" x14ac:dyDescent="0.35">
      <c r="B341" s="2" t="s">
        <v>332</v>
      </c>
      <c r="C341">
        <v>61825</v>
      </c>
      <c r="G341" s="2" t="s">
        <v>332</v>
      </c>
      <c r="H341">
        <v>61825</v>
      </c>
    </row>
    <row r="342" spans="2:8" x14ac:dyDescent="0.35">
      <c r="B342" s="2" t="s">
        <v>333</v>
      </c>
      <c r="C342">
        <v>62220</v>
      </c>
      <c r="G342" s="2" t="s">
        <v>333</v>
      </c>
      <c r="H342">
        <v>62220</v>
      </c>
    </row>
    <row r="343" spans="2:8" x14ac:dyDescent="0.35">
      <c r="B343" s="2" t="s">
        <v>334</v>
      </c>
      <c r="C343">
        <v>62440</v>
      </c>
      <c r="G343" s="2" t="s">
        <v>334</v>
      </c>
      <c r="H343">
        <v>62440</v>
      </c>
    </row>
    <row r="344" spans="2:8" x14ac:dyDescent="0.35">
      <c r="B344" s="2" t="s">
        <v>335</v>
      </c>
      <c r="C344">
        <v>62620</v>
      </c>
      <c r="G344" s="2" t="s">
        <v>335</v>
      </c>
      <c r="H344">
        <v>62620</v>
      </c>
    </row>
    <row r="345" spans="2:8" x14ac:dyDescent="0.35">
      <c r="B345" s="2" t="s">
        <v>336</v>
      </c>
      <c r="C345">
        <v>62625</v>
      </c>
      <c r="G345" s="2" t="s">
        <v>336</v>
      </c>
      <c r="H345">
        <v>62625</v>
      </c>
    </row>
    <row r="346" spans="2:8" x14ac:dyDescent="0.35">
      <c r="B346" s="2" t="s">
        <v>337</v>
      </c>
      <c r="C346">
        <v>63542</v>
      </c>
      <c r="G346" s="2" t="s">
        <v>337</v>
      </c>
      <c r="H346">
        <v>63542</v>
      </c>
    </row>
    <row r="347" spans="2:8" x14ac:dyDescent="0.35">
      <c r="B347" s="2" t="s">
        <v>338</v>
      </c>
      <c r="C347">
        <v>62322</v>
      </c>
      <c r="G347" s="2" t="s">
        <v>338</v>
      </c>
      <c r="H347">
        <v>62322</v>
      </c>
    </row>
    <row r="348" spans="2:8" x14ac:dyDescent="0.35">
      <c r="B348" s="2" t="s">
        <v>339</v>
      </c>
      <c r="C348">
        <v>63417</v>
      </c>
      <c r="G348" s="2" t="s">
        <v>339</v>
      </c>
      <c r="H348">
        <v>63417</v>
      </c>
    </row>
    <row r="349" spans="2:8" x14ac:dyDescent="0.35">
      <c r="B349" s="2" t="s">
        <v>340</v>
      </c>
      <c r="C349">
        <v>63689</v>
      </c>
      <c r="G349" s="2" t="s">
        <v>340</v>
      </c>
      <c r="H349">
        <v>63689</v>
      </c>
    </row>
    <row r="350" spans="2:8" x14ac:dyDescent="0.35">
      <c r="B350" s="2" t="s">
        <v>341</v>
      </c>
      <c r="C350">
        <v>63678</v>
      </c>
      <c r="G350" s="2" t="s">
        <v>341</v>
      </c>
      <c r="H350">
        <v>63678</v>
      </c>
    </row>
    <row r="351" spans="2:8" x14ac:dyDescent="0.35">
      <c r="B351" s="2" t="s">
        <v>342</v>
      </c>
      <c r="C351">
        <v>64087</v>
      </c>
      <c r="G351" s="2" t="s">
        <v>342</v>
      </c>
      <c r="H351">
        <v>64087</v>
      </c>
    </row>
    <row r="352" spans="2:8" x14ac:dyDescent="0.35">
      <c r="B352" s="2" t="s">
        <v>343</v>
      </c>
      <c r="C352">
        <v>64700</v>
      </c>
      <c r="G352" s="2" t="s">
        <v>343</v>
      </c>
      <c r="H352">
        <v>64700</v>
      </c>
    </row>
    <row r="353" spans="2:9" x14ac:dyDescent="0.35">
      <c r="B353" s="2" t="s">
        <v>344</v>
      </c>
      <c r="C353">
        <v>64829</v>
      </c>
      <c r="G353" s="2" t="s">
        <v>344</v>
      </c>
      <c r="H353">
        <v>64829</v>
      </c>
    </row>
    <row r="354" spans="2:9" x14ac:dyDescent="0.35">
      <c r="B354" s="2" t="s">
        <v>345</v>
      </c>
      <c r="C354">
        <v>64250</v>
      </c>
      <c r="G354" s="2" t="s">
        <v>345</v>
      </c>
      <c r="H354">
        <v>64250</v>
      </c>
    </row>
    <row r="355" spans="2:9" x14ac:dyDescent="0.35">
      <c r="B355" s="2" t="s">
        <v>346</v>
      </c>
      <c r="C355">
        <v>64094</v>
      </c>
      <c r="G355" s="2" t="s">
        <v>346</v>
      </c>
      <c r="H355">
        <v>64094</v>
      </c>
    </row>
    <row r="356" spans="2:9" x14ac:dyDescent="0.35">
      <c r="B356" s="2" t="s">
        <v>347</v>
      </c>
      <c r="C356">
        <v>64286</v>
      </c>
      <c r="G356" s="2" t="s">
        <v>347</v>
      </c>
      <c r="H356">
        <v>64286</v>
      </c>
    </row>
    <row r="357" spans="2:9" x14ac:dyDescent="0.35">
      <c r="B357" s="2" t="s">
        <v>348</v>
      </c>
      <c r="C357">
        <v>64688</v>
      </c>
      <c r="G357" s="2" t="s">
        <v>348</v>
      </c>
      <c r="H357">
        <v>64688</v>
      </c>
    </row>
    <row r="358" spans="2:9" x14ac:dyDescent="0.35">
      <c r="B358" s="2" t="s">
        <v>349</v>
      </c>
      <c r="C358">
        <v>64016</v>
      </c>
      <c r="G358" s="2" t="s">
        <v>349</v>
      </c>
      <c r="H358">
        <v>64016</v>
      </c>
    </row>
    <row r="359" spans="2:9" x14ac:dyDescent="0.35">
      <c r="B359" s="2" t="s">
        <v>350</v>
      </c>
      <c r="C359">
        <v>64173</v>
      </c>
      <c r="G359" s="2" t="s">
        <v>350</v>
      </c>
      <c r="H359">
        <v>64173</v>
      </c>
    </row>
    <row r="360" spans="2:9" x14ac:dyDescent="0.35">
      <c r="B360" s="2" t="s">
        <v>351</v>
      </c>
      <c r="C360">
        <v>81129</v>
      </c>
      <c r="G360" s="70" t="s">
        <v>351</v>
      </c>
      <c r="H360" s="22">
        <f>AVERAGE(H348,H372)</f>
        <v>67491.5</v>
      </c>
      <c r="I360" s="57" t="s">
        <v>477</v>
      </c>
    </row>
    <row r="361" spans="2:9" x14ac:dyDescent="0.35">
      <c r="B361" s="2" t="s">
        <v>352</v>
      </c>
      <c r="C361">
        <v>70473</v>
      </c>
      <c r="G361" s="70" t="s">
        <v>352</v>
      </c>
      <c r="H361" s="22">
        <f t="shared" ref="H361:H365" si="6">AVERAGE(H349,H373)</f>
        <v>67897</v>
      </c>
      <c r="I361" s="19"/>
    </row>
    <row r="362" spans="2:9" x14ac:dyDescent="0.35">
      <c r="B362" s="2" t="s">
        <v>353</v>
      </c>
      <c r="C362">
        <v>71627</v>
      </c>
      <c r="G362" s="70" t="s">
        <v>353</v>
      </c>
      <c r="H362" s="22">
        <f t="shared" si="6"/>
        <v>68195.5</v>
      </c>
      <c r="I362" s="19"/>
    </row>
    <row r="363" spans="2:9" x14ac:dyDescent="0.35">
      <c r="B363" s="2" t="s">
        <v>354</v>
      </c>
      <c r="C363">
        <v>70404</v>
      </c>
      <c r="G363" s="70" t="s">
        <v>354</v>
      </c>
      <c r="H363" s="22">
        <f t="shared" si="6"/>
        <v>68897</v>
      </c>
    </row>
    <row r="364" spans="2:9" x14ac:dyDescent="0.35">
      <c r="B364" s="2" t="s">
        <v>355</v>
      </c>
      <c r="C364">
        <v>70602</v>
      </c>
      <c r="G364" s="70" t="s">
        <v>355</v>
      </c>
      <c r="H364" s="22">
        <f t="shared" si="6"/>
        <v>68931</v>
      </c>
    </row>
    <row r="365" spans="2:9" x14ac:dyDescent="0.35">
      <c r="B365" s="2" t="s">
        <v>356</v>
      </c>
      <c r="C365">
        <v>69584</v>
      </c>
      <c r="G365" s="70" t="s">
        <v>356</v>
      </c>
      <c r="H365" s="22">
        <f t="shared" si="6"/>
        <v>69887</v>
      </c>
    </row>
    <row r="366" spans="2:9" x14ac:dyDescent="0.35">
      <c r="B366" s="2" t="s">
        <v>357</v>
      </c>
      <c r="C366">
        <v>69533</v>
      </c>
      <c r="G366" s="2" t="s">
        <v>357</v>
      </c>
      <c r="H366">
        <v>69533</v>
      </c>
    </row>
    <row r="367" spans="2:9" x14ac:dyDescent="0.35">
      <c r="B367" s="2" t="s">
        <v>358</v>
      </c>
      <c r="C367">
        <v>69109</v>
      </c>
      <c r="G367" s="2" t="s">
        <v>358</v>
      </c>
      <c r="H367">
        <v>69109</v>
      </c>
    </row>
    <row r="368" spans="2:9" x14ac:dyDescent="0.35">
      <c r="B368" s="2" t="s">
        <v>359</v>
      </c>
      <c r="C368">
        <v>69946</v>
      </c>
      <c r="G368" s="2" t="s">
        <v>359</v>
      </c>
      <c r="H368">
        <v>69946</v>
      </c>
    </row>
    <row r="369" spans="2:8" x14ac:dyDescent="0.35">
      <c r="B369" s="2" t="s">
        <v>360</v>
      </c>
      <c r="C369">
        <v>69704</v>
      </c>
      <c r="G369" s="2" t="s">
        <v>360</v>
      </c>
      <c r="H369">
        <v>69704</v>
      </c>
    </row>
    <row r="370" spans="2:8" x14ac:dyDescent="0.35">
      <c r="B370" s="2" t="s">
        <v>361</v>
      </c>
      <c r="C370">
        <v>70898</v>
      </c>
      <c r="G370" s="2" t="s">
        <v>361</v>
      </c>
      <c r="H370">
        <v>70898</v>
      </c>
    </row>
    <row r="371" spans="2:8" x14ac:dyDescent="0.35">
      <c r="B371" s="2" t="s">
        <v>362</v>
      </c>
      <c r="C371">
        <v>71138</v>
      </c>
      <c r="G371" s="2" t="s">
        <v>362</v>
      </c>
      <c r="H371">
        <v>71138</v>
      </c>
    </row>
    <row r="372" spans="2:8" x14ac:dyDescent="0.35">
      <c r="B372" s="2" t="s">
        <v>363</v>
      </c>
      <c r="C372">
        <v>71566</v>
      </c>
      <c r="G372" s="2" t="s">
        <v>363</v>
      </c>
      <c r="H372">
        <v>71566</v>
      </c>
    </row>
    <row r="373" spans="2:8" x14ac:dyDescent="0.35">
      <c r="B373" s="2" t="s">
        <v>364</v>
      </c>
      <c r="C373">
        <v>72105</v>
      </c>
      <c r="G373" s="2" t="s">
        <v>364</v>
      </c>
      <c r="H373">
        <v>72105</v>
      </c>
    </row>
    <row r="374" spans="2:8" x14ac:dyDescent="0.35">
      <c r="B374" s="2" t="s">
        <v>365</v>
      </c>
      <c r="C374">
        <v>72713</v>
      </c>
      <c r="G374" s="2" t="s">
        <v>365</v>
      </c>
      <c r="H374">
        <v>72713</v>
      </c>
    </row>
    <row r="375" spans="2:8" x14ac:dyDescent="0.35">
      <c r="B375" s="2" t="s">
        <v>366</v>
      </c>
      <c r="C375">
        <v>73707</v>
      </c>
      <c r="G375" s="2" t="s">
        <v>366</v>
      </c>
      <c r="H375">
        <v>73707</v>
      </c>
    </row>
    <row r="376" spans="2:8" x14ac:dyDescent="0.35">
      <c r="B376" s="2" t="s">
        <v>367</v>
      </c>
      <c r="C376">
        <v>73162</v>
      </c>
      <c r="G376" s="2" t="s">
        <v>367</v>
      </c>
      <c r="H376">
        <v>73162</v>
      </c>
    </row>
    <row r="377" spans="2:8" x14ac:dyDescent="0.35">
      <c r="B377" s="2" t="s">
        <v>368</v>
      </c>
      <c r="C377">
        <v>74945</v>
      </c>
      <c r="G377" s="2" t="s">
        <v>368</v>
      </c>
      <c r="H377">
        <v>74945</v>
      </c>
    </row>
    <row r="378" spans="2:8" x14ac:dyDescent="0.35">
      <c r="B378" s="2" t="s">
        <v>369</v>
      </c>
      <c r="C378">
        <v>75106</v>
      </c>
      <c r="G378" s="2" t="s">
        <v>369</v>
      </c>
      <c r="H378">
        <v>75106</v>
      </c>
    </row>
    <row r="379" spans="2:8" x14ac:dyDescent="0.35">
      <c r="B379" s="2" t="s">
        <v>370</v>
      </c>
      <c r="C379">
        <v>75494</v>
      </c>
      <c r="G379" s="2" t="s">
        <v>370</v>
      </c>
      <c r="H379">
        <v>75494</v>
      </c>
    </row>
    <row r="380" spans="2:8" x14ac:dyDescent="0.35">
      <c r="B380" s="2" t="s">
        <v>371</v>
      </c>
      <c r="C380">
        <v>75718</v>
      </c>
      <c r="G380" s="2" t="s">
        <v>371</v>
      </c>
      <c r="H380">
        <v>75718</v>
      </c>
    </row>
    <row r="381" spans="2:8" x14ac:dyDescent="0.35">
      <c r="B381" s="2" t="s">
        <v>372</v>
      </c>
      <c r="C381">
        <v>76176</v>
      </c>
      <c r="G381" s="2" t="s">
        <v>372</v>
      </c>
      <c r="H381">
        <v>76176</v>
      </c>
    </row>
    <row r="382" spans="2:8" x14ac:dyDescent="0.35">
      <c r="B382" s="2" t="s">
        <v>373</v>
      </c>
      <c r="C382">
        <v>76736</v>
      </c>
      <c r="G382" s="2" t="s">
        <v>373</v>
      </c>
      <c r="H382">
        <v>76736</v>
      </c>
    </row>
    <row r="383" spans="2:8" x14ac:dyDescent="0.35">
      <c r="B383" s="2" t="s">
        <v>374</v>
      </c>
      <c r="C383">
        <v>76833</v>
      </c>
      <c r="G383" s="2" t="s">
        <v>374</v>
      </c>
      <c r="H383">
        <v>76833</v>
      </c>
    </row>
    <row r="384" spans="2:8" x14ac:dyDescent="0.35">
      <c r="B384" s="2" t="s">
        <v>375</v>
      </c>
      <c r="C384">
        <v>77639</v>
      </c>
      <c r="G384" s="2" t="s">
        <v>375</v>
      </c>
      <c r="H384">
        <v>77639</v>
      </c>
    </row>
    <row r="385" spans="2:8" x14ac:dyDescent="0.35">
      <c r="B385" s="2" t="s">
        <v>376</v>
      </c>
      <c r="C385">
        <v>77749</v>
      </c>
      <c r="G385" s="2" t="s">
        <v>376</v>
      </c>
      <c r="H385">
        <v>77749</v>
      </c>
    </row>
    <row r="386" spans="2:8" x14ac:dyDescent="0.35">
      <c r="B386" s="2" t="s">
        <v>377</v>
      </c>
      <c r="C386">
        <v>78595</v>
      </c>
      <c r="G386" s="2" t="s">
        <v>377</v>
      </c>
      <c r="H386">
        <v>78595</v>
      </c>
    </row>
    <row r="387" spans="2:8" x14ac:dyDescent="0.35">
      <c r="B387" s="2" t="s">
        <v>378</v>
      </c>
      <c r="C387">
        <v>79558</v>
      </c>
      <c r="G387" s="2" t="s">
        <v>378</v>
      </c>
      <c r="H387">
        <v>79558</v>
      </c>
    </row>
    <row r="388" spans="2:8" x14ac:dyDescent="0.35">
      <c r="B388" s="2" t="s">
        <v>379</v>
      </c>
      <c r="C388">
        <v>79013</v>
      </c>
      <c r="G388" s="2" t="s">
        <v>379</v>
      </c>
      <c r="H388">
        <v>79013</v>
      </c>
    </row>
    <row r="389" spans="2:8" x14ac:dyDescent="0.35">
      <c r="B389" s="2" t="s">
        <v>380</v>
      </c>
      <c r="C389">
        <v>79571</v>
      </c>
      <c r="G389" s="2" t="s">
        <v>380</v>
      </c>
      <c r="H389">
        <v>79571</v>
      </c>
    </row>
    <row r="390" spans="2:8" x14ac:dyDescent="0.35">
      <c r="B390" s="2" t="s">
        <v>381</v>
      </c>
      <c r="C390">
        <v>80001</v>
      </c>
      <c r="G390" s="2" t="s">
        <v>381</v>
      </c>
      <c r="H390">
        <v>80001</v>
      </c>
    </row>
    <row r="391" spans="2:8" x14ac:dyDescent="0.35">
      <c r="B391" s="2" t="s">
        <v>382</v>
      </c>
      <c r="C391">
        <v>80825</v>
      </c>
      <c r="G391" s="2" t="s">
        <v>382</v>
      </c>
      <c r="H391">
        <v>80825</v>
      </c>
    </row>
    <row r="392" spans="2:8" x14ac:dyDescent="0.35">
      <c r="B392" s="2" t="s">
        <v>383</v>
      </c>
      <c r="C392">
        <v>81086</v>
      </c>
      <c r="G392" s="2" t="s">
        <v>383</v>
      </c>
      <c r="H392">
        <v>81086</v>
      </c>
    </row>
    <row r="393" spans="2:8" x14ac:dyDescent="0.35">
      <c r="B393" s="2" t="s">
        <v>384</v>
      </c>
      <c r="C393">
        <v>80756</v>
      </c>
      <c r="G393" s="2" t="s">
        <v>384</v>
      </c>
      <c r="H393">
        <v>80756</v>
      </c>
    </row>
    <row r="394" spans="2:8" x14ac:dyDescent="0.35">
      <c r="B394" s="2" t="s">
        <v>385</v>
      </c>
      <c r="C394">
        <v>80632</v>
      </c>
      <c r="G394" s="2" t="s">
        <v>385</v>
      </c>
      <c r="H394">
        <v>80632</v>
      </c>
    </row>
    <row r="395" spans="2:8" x14ac:dyDescent="0.35">
      <c r="B395" s="2" t="s">
        <v>386</v>
      </c>
      <c r="C395">
        <v>81271</v>
      </c>
      <c r="G395" s="2" t="s">
        <v>386</v>
      </c>
      <c r="H395">
        <v>81271</v>
      </c>
    </row>
    <row r="396" spans="2:8" x14ac:dyDescent="0.35">
      <c r="B396" s="2" t="s">
        <v>387</v>
      </c>
      <c r="C396">
        <v>80761</v>
      </c>
      <c r="G396" s="2" t="s">
        <v>387</v>
      </c>
      <c r="H396">
        <v>80761</v>
      </c>
    </row>
    <row r="397" spans="2:8" x14ac:dyDescent="0.35">
      <c r="B397" s="2" t="s">
        <v>388</v>
      </c>
      <c r="C397">
        <v>80500</v>
      </c>
      <c r="G397" s="2" t="s">
        <v>388</v>
      </c>
      <c r="H397">
        <v>80500</v>
      </c>
    </row>
    <row r="398" spans="2:8" x14ac:dyDescent="0.35">
      <c r="B398" s="2" t="s">
        <v>389</v>
      </c>
      <c r="C398">
        <v>80658</v>
      </c>
      <c r="G398" s="2" t="s">
        <v>389</v>
      </c>
      <c r="H398">
        <v>80658</v>
      </c>
    </row>
    <row r="399" spans="2:8" x14ac:dyDescent="0.35">
      <c r="B399" s="2" t="s">
        <v>390</v>
      </c>
      <c r="C399">
        <v>80470</v>
      </c>
      <c r="G399" s="2" t="s">
        <v>390</v>
      </c>
      <c r="H399">
        <v>80470</v>
      </c>
    </row>
    <row r="400" spans="2:8" x14ac:dyDescent="0.35">
      <c r="B400" s="2" t="s">
        <v>391</v>
      </c>
      <c r="C400">
        <v>80666</v>
      </c>
      <c r="G400" s="2" t="s">
        <v>391</v>
      </c>
      <c r="H400">
        <v>80666</v>
      </c>
    </row>
    <row r="401" spans="2:8" x14ac:dyDescent="0.35">
      <c r="B401" s="2" t="s">
        <v>392</v>
      </c>
      <c r="C401">
        <v>81199</v>
      </c>
      <c r="G401" s="2" t="s">
        <v>392</v>
      </c>
      <c r="H401">
        <v>81199</v>
      </c>
    </row>
    <row r="402" spans="2:8" x14ac:dyDescent="0.35">
      <c r="B402" s="2" t="s">
        <v>393</v>
      </c>
      <c r="C402">
        <v>81235</v>
      </c>
      <c r="G402" s="2" t="s">
        <v>393</v>
      </c>
      <c r="H402">
        <v>81235</v>
      </c>
    </row>
    <row r="403" spans="2:8" x14ac:dyDescent="0.35">
      <c r="B403" s="2" t="s">
        <v>394</v>
      </c>
      <c r="C403">
        <v>81323</v>
      </c>
      <c r="G403" s="2" t="s">
        <v>394</v>
      </c>
      <c r="H403">
        <v>81323</v>
      </c>
    </row>
    <row r="404" spans="2:8" x14ac:dyDescent="0.35">
      <c r="B404" s="2" t="s">
        <v>395</v>
      </c>
      <c r="C404">
        <v>81530</v>
      </c>
      <c r="G404" s="2" t="s">
        <v>395</v>
      </c>
      <c r="H404">
        <v>81530</v>
      </c>
    </row>
    <row r="405" spans="2:8" x14ac:dyDescent="0.35">
      <c r="B405" s="2" t="s">
        <v>396</v>
      </c>
      <c r="C405">
        <v>81272</v>
      </c>
      <c r="G405" s="2" t="s">
        <v>396</v>
      </c>
      <c r="H405">
        <v>81272</v>
      </c>
    </row>
    <row r="406" spans="2:8" x14ac:dyDescent="0.35">
      <c r="B406" s="2" t="s">
        <v>397</v>
      </c>
      <c r="C406">
        <v>81086</v>
      </c>
      <c r="G406" s="2" t="s">
        <v>397</v>
      </c>
      <c r="H406">
        <v>81086</v>
      </c>
    </row>
    <row r="407" spans="2:8" x14ac:dyDescent="0.35">
      <c r="B407" s="2" t="s">
        <v>398</v>
      </c>
      <c r="C407">
        <v>81149</v>
      </c>
      <c r="G407" s="2" t="s">
        <v>398</v>
      </c>
      <c r="H407">
        <v>81149</v>
      </c>
    </row>
    <row r="408" spans="2:8" x14ac:dyDescent="0.35">
      <c r="B408" s="2" t="s">
        <v>399</v>
      </c>
      <c r="C408">
        <v>81569</v>
      </c>
      <c r="G408" s="2" t="s">
        <v>399</v>
      </c>
      <c r="H408">
        <v>81569</v>
      </c>
    </row>
    <row r="409" spans="2:8" x14ac:dyDescent="0.35">
      <c r="B409" s="2" t="s">
        <v>400</v>
      </c>
      <c r="C409">
        <v>82119</v>
      </c>
      <c r="G409" s="2" t="s">
        <v>400</v>
      </c>
      <c r="H409">
        <v>82119</v>
      </c>
    </row>
    <row r="410" spans="2:8" x14ac:dyDescent="0.35">
      <c r="B410" s="2" t="s">
        <v>401</v>
      </c>
      <c r="C410">
        <v>82078</v>
      </c>
      <c r="G410" s="2" t="s">
        <v>401</v>
      </c>
      <c r="H410">
        <v>82078</v>
      </c>
    </row>
    <row r="411" spans="2:8" x14ac:dyDescent="0.35">
      <c r="B411" s="2" t="s">
        <v>402</v>
      </c>
      <c r="C411">
        <v>82336</v>
      </c>
      <c r="G411" s="2" t="s">
        <v>402</v>
      </c>
      <c r="H411">
        <v>82336</v>
      </c>
    </row>
    <row r="412" spans="2:8" x14ac:dyDescent="0.35">
      <c r="B412" s="2" t="s">
        <v>403</v>
      </c>
      <c r="C412">
        <v>82951</v>
      </c>
      <c r="G412" s="2" t="s">
        <v>403</v>
      </c>
      <c r="H412">
        <v>82951</v>
      </c>
    </row>
    <row r="413" spans="2:8" x14ac:dyDescent="0.35">
      <c r="B413" s="2" t="s">
        <v>404</v>
      </c>
      <c r="C413">
        <v>82542</v>
      </c>
      <c r="G413" s="2" t="s">
        <v>404</v>
      </c>
      <c r="H413">
        <v>82542</v>
      </c>
    </row>
    <row r="414" spans="2:8" x14ac:dyDescent="0.35">
      <c r="B414" s="2" t="s">
        <v>405</v>
      </c>
      <c r="C414">
        <v>83321</v>
      </c>
      <c r="G414" s="2" t="s">
        <v>405</v>
      </c>
      <c r="H414">
        <v>83321</v>
      </c>
    </row>
    <row r="415" spans="2:8" x14ac:dyDescent="0.35">
      <c r="B415" s="2" t="s">
        <v>406</v>
      </c>
      <c r="C415">
        <v>83526</v>
      </c>
      <c r="G415" s="2" t="s">
        <v>406</v>
      </c>
      <c r="H415">
        <v>83526</v>
      </c>
    </row>
    <row r="416" spans="2:8" x14ac:dyDescent="0.35">
      <c r="B416" s="2" t="s">
        <v>407</v>
      </c>
      <c r="C416">
        <v>83322</v>
      </c>
      <c r="G416" s="2" t="s">
        <v>407</v>
      </c>
      <c r="H416">
        <v>83322</v>
      </c>
    </row>
    <row r="417" spans="2:12" x14ac:dyDescent="0.35">
      <c r="B417" s="2" t="s">
        <v>408</v>
      </c>
      <c r="C417">
        <v>84099</v>
      </c>
      <c r="D417" s="17" t="s">
        <v>474</v>
      </c>
      <c r="E417" s="17" t="s">
        <v>475</v>
      </c>
      <c r="G417" s="2" t="s">
        <v>408</v>
      </c>
      <c r="H417">
        <v>84099</v>
      </c>
      <c r="I417" s="17" t="s">
        <v>474</v>
      </c>
      <c r="J417" s="17" t="s">
        <v>475</v>
      </c>
    </row>
    <row r="418" spans="2:12" x14ac:dyDescent="0.35">
      <c r="B418" s="68" t="s">
        <v>451</v>
      </c>
      <c r="C418" s="55">
        <v>84231.256796035232</v>
      </c>
      <c r="D418" s="55">
        <v>80826.500687573076</v>
      </c>
      <c r="E418" s="55">
        <v>87636.012904497387</v>
      </c>
      <c r="G418" s="68" t="s">
        <v>451</v>
      </c>
      <c r="H418" s="55">
        <v>84230.610821627779</v>
      </c>
      <c r="I418" s="55">
        <v>83063.777293269217</v>
      </c>
      <c r="J418" s="55">
        <v>85397.444349986341</v>
      </c>
      <c r="L418" s="7"/>
    </row>
    <row r="419" spans="2:12" x14ac:dyDescent="0.35">
      <c r="B419" s="68" t="s">
        <v>452</v>
      </c>
      <c r="C419" s="55">
        <v>84363.513592070463</v>
      </c>
      <c r="D419" s="55">
        <v>79550.868250860643</v>
      </c>
      <c r="E419" s="55">
        <v>89176.158933280283</v>
      </c>
      <c r="G419" s="68" t="s">
        <v>452</v>
      </c>
      <c r="H419" s="55">
        <v>84362.221643255572</v>
      </c>
      <c r="I419" s="55">
        <v>82712.894711947505</v>
      </c>
      <c r="J419" s="55">
        <v>86011.54857456364</v>
      </c>
      <c r="L419" s="7"/>
    </row>
    <row r="420" spans="2:12" x14ac:dyDescent="0.35">
      <c r="B420" s="68" t="s">
        <v>453</v>
      </c>
      <c r="C420" s="55">
        <v>84495.770388105695</v>
      </c>
      <c r="D420" s="55">
        <v>78600.524902260426</v>
      </c>
      <c r="E420" s="55">
        <v>90391.015873950964</v>
      </c>
      <c r="G420" s="68" t="s">
        <v>453</v>
      </c>
      <c r="H420" s="55">
        <v>84493.832464883351</v>
      </c>
      <c r="I420" s="55">
        <v>82473.490956811074</v>
      </c>
      <c r="J420" s="55">
        <v>86514.173972955628</v>
      </c>
      <c r="L420" s="7"/>
    </row>
    <row r="421" spans="2:12" x14ac:dyDescent="0.35">
      <c r="B421" s="68" t="s">
        <v>442</v>
      </c>
      <c r="C421" s="55">
        <v>84628.027184140927</v>
      </c>
      <c r="D421" s="55">
        <v>77818.513264838781</v>
      </c>
      <c r="E421" s="55">
        <v>91437.541103443073</v>
      </c>
      <c r="G421" s="68" t="s">
        <v>442</v>
      </c>
      <c r="H421" s="55">
        <v>84625.443286511145</v>
      </c>
      <c r="I421" s="55">
        <v>82291.775646377326</v>
      </c>
      <c r="J421" s="55">
        <v>86959.110926644964</v>
      </c>
      <c r="L421" s="7"/>
    </row>
    <row r="422" spans="2:12" x14ac:dyDescent="0.35">
      <c r="B422" s="68" t="s">
        <v>443</v>
      </c>
      <c r="C422" s="55">
        <v>84760.283980176158</v>
      </c>
      <c r="D422" s="55">
        <v>77143.96861109059</v>
      </c>
      <c r="E422" s="55">
        <v>92376.599349261727</v>
      </c>
      <c r="G422" s="68" t="s">
        <v>443</v>
      </c>
      <c r="H422" s="55">
        <v>84757.054108138924</v>
      </c>
      <c r="I422" s="55">
        <v>82146.890016469013</v>
      </c>
      <c r="J422" s="55">
        <v>87367.218199808834</v>
      </c>
      <c r="L422" s="7"/>
    </row>
    <row r="423" spans="2:12" x14ac:dyDescent="0.35">
      <c r="B423" s="68" t="s">
        <v>444</v>
      </c>
      <c r="C423" s="55">
        <v>84892.54077621139</v>
      </c>
      <c r="D423" s="55">
        <v>76545.668159733672</v>
      </c>
      <c r="E423" s="55">
        <v>93239.413392689108</v>
      </c>
      <c r="G423" s="68" t="s">
        <v>444</v>
      </c>
      <c r="H423" s="55">
        <v>84888.664929766703</v>
      </c>
      <c r="I423" s="55">
        <v>82028.133803429067</v>
      </c>
      <c r="J423" s="55">
        <v>87749.196056104338</v>
      </c>
      <c r="L423" s="7"/>
    </row>
    <row r="424" spans="2:12" x14ac:dyDescent="0.35">
      <c r="B424" s="68" t="s">
        <v>445</v>
      </c>
      <c r="C424" s="55">
        <v>85024.797572246622</v>
      </c>
      <c r="D424" s="55">
        <v>76005.065257764814</v>
      </c>
      <c r="E424" s="55">
        <v>94044.529886728429</v>
      </c>
      <c r="G424" s="68" t="s">
        <v>445</v>
      </c>
      <c r="H424" s="55">
        <v>85020.275751394496</v>
      </c>
      <c r="I424" s="55">
        <v>81929.150940663108</v>
      </c>
      <c r="J424" s="55">
        <v>88111.400562125884</v>
      </c>
      <c r="L424" s="7"/>
    </row>
    <row r="425" spans="2:12" x14ac:dyDescent="0.35">
      <c r="B425" s="68" t="s">
        <v>446</v>
      </c>
      <c r="C425" s="55">
        <v>85157.054368281853</v>
      </c>
      <c r="D425" s="55">
        <v>75510.078228905186</v>
      </c>
      <c r="E425" s="55">
        <v>94804.030507658521</v>
      </c>
      <c r="G425" s="68" t="s">
        <v>446</v>
      </c>
      <c r="H425" s="55">
        <v>85151.886573022275</v>
      </c>
      <c r="I425" s="55">
        <v>81845.80095393103</v>
      </c>
      <c r="J425" s="55">
        <v>88457.972192113521</v>
      </c>
      <c r="L425" s="7"/>
    </row>
    <row r="426" spans="2:12" x14ac:dyDescent="0.35">
      <c r="B426" s="68" t="s">
        <v>447</v>
      </c>
      <c r="C426" s="55">
        <v>85289.311164317085</v>
      </c>
      <c r="D426" s="55">
        <v>75052.31753890049</v>
      </c>
      <c r="E426" s="55">
        <v>95526.30478973368</v>
      </c>
      <c r="G426" s="68" t="s">
        <v>447</v>
      </c>
      <c r="H426" s="55">
        <v>85283.497394650069</v>
      </c>
      <c r="I426" s="55">
        <v>81775.208691667402</v>
      </c>
      <c r="J426" s="55">
        <v>88791.786097632736</v>
      </c>
      <c r="L426" s="7"/>
    </row>
    <row r="427" spans="2:12" x14ac:dyDescent="0.35">
      <c r="B427" s="68" t="s">
        <v>448</v>
      </c>
      <c r="C427" s="55">
        <v>85421.567960352317</v>
      </c>
      <c r="D427" s="55">
        <v>74625.676900833991</v>
      </c>
      <c r="E427" s="55">
        <v>96217.459019870643</v>
      </c>
      <c r="G427" s="68" t="s">
        <v>448</v>
      </c>
      <c r="H427" s="55">
        <v>85415.108216277848</v>
      </c>
      <c r="I427" s="55">
        <v>81715.281487002299</v>
      </c>
      <c r="J427" s="55">
        <v>89114.934945553396</v>
      </c>
      <c r="L427" s="7"/>
    </row>
    <row r="428" spans="2:12" x14ac:dyDescent="0.35">
      <c r="B428" s="68" t="s">
        <v>449</v>
      </c>
      <c r="C428" s="55">
        <v>85553.824756387548</v>
      </c>
      <c r="D428" s="55">
        <v>74225.54829149961</v>
      </c>
      <c r="E428" s="55">
        <v>96882.101221275487</v>
      </c>
      <c r="G428" s="68" t="s">
        <v>449</v>
      </c>
      <c r="H428" s="55">
        <v>85546.719037905626</v>
      </c>
      <c r="I428" s="55">
        <v>81664.440138429069</v>
      </c>
      <c r="J428" s="55">
        <v>89428.997937382184</v>
      </c>
      <c r="L428" s="7"/>
    </row>
    <row r="429" spans="2:12" x14ac:dyDescent="0.35">
      <c r="B429" s="68" t="s">
        <v>455</v>
      </c>
      <c r="C429" s="55">
        <v>85686.08155242278</v>
      </c>
      <c r="D429" s="55">
        <v>73848.353165633918</v>
      </c>
      <c r="E429" s="55">
        <v>97523.809939211642</v>
      </c>
      <c r="G429" s="68" t="s">
        <v>455</v>
      </c>
      <c r="H429" s="55">
        <v>85678.32985953342</v>
      </c>
      <c r="I429" s="55">
        <v>81621.458253670862</v>
      </c>
      <c r="J429" s="55">
        <v>89735.201465395978</v>
      </c>
      <c r="L429" s="7"/>
    </row>
    <row r="430" spans="2:12" x14ac:dyDescent="0.35">
      <c r="B430" s="68" t="s">
        <v>456</v>
      </c>
      <c r="C430" s="55">
        <v>85818.338348457997</v>
      </c>
      <c r="D430" s="55">
        <v>73491.246881405634</v>
      </c>
      <c r="E430" s="55">
        <v>98145.429815510361</v>
      </c>
      <c r="G430" s="68" t="s">
        <v>456</v>
      </c>
      <c r="H430" s="55">
        <v>85809.940681161199</v>
      </c>
      <c r="I430" s="55">
        <v>81585.36095424612</v>
      </c>
      <c r="J430" s="55">
        <v>90034.520408076278</v>
      </c>
      <c r="L430" s="7"/>
    </row>
    <row r="431" spans="2:12" x14ac:dyDescent="0.35">
      <c r="B431" s="68" t="s">
        <v>457</v>
      </c>
      <c r="C431" s="55">
        <v>85950.595144493229</v>
      </c>
      <c r="D431" s="55">
        <v>73151.92400711622</v>
      </c>
      <c r="E431" s="55">
        <v>98749.266281870237</v>
      </c>
      <c r="G431" s="68" t="s">
        <v>457</v>
      </c>
      <c r="H431" s="55">
        <v>85941.551502788992</v>
      </c>
      <c r="I431" s="55">
        <v>81555.358152724963</v>
      </c>
      <c r="J431" s="55">
        <v>90327.744852853022</v>
      </c>
      <c r="L431" s="7"/>
    </row>
    <row r="432" spans="2:12" x14ac:dyDescent="0.35">
      <c r="B432" s="68" t="s">
        <v>458</v>
      </c>
      <c r="C432" s="55">
        <v>86082.851940528461</v>
      </c>
      <c r="D432" s="55">
        <v>72828.485373956108</v>
      </c>
      <c r="E432" s="55">
        <v>99337.218507100813</v>
      </c>
      <c r="G432" s="68" t="s">
        <v>458</v>
      </c>
      <c r="H432" s="55">
        <v>86073.162324416771</v>
      </c>
      <c r="I432" s="55">
        <v>81530.798990786716</v>
      </c>
      <c r="J432" s="55">
        <v>90615.525658046827</v>
      </c>
      <c r="L432" s="7"/>
    </row>
    <row r="433" spans="2:12" x14ac:dyDescent="0.35">
      <c r="B433" s="68" t="s">
        <v>450</v>
      </c>
      <c r="C433" s="55">
        <v>86215.108736563692</v>
      </c>
      <c r="D433" s="55">
        <v>72519.344507546208</v>
      </c>
      <c r="E433" s="55">
        <v>99910.872965581177</v>
      </c>
      <c r="G433" s="68" t="s">
        <v>450</v>
      </c>
      <c r="H433" s="55">
        <v>86204.77314604455</v>
      </c>
      <c r="I433" s="55">
        <v>81511.13977266039</v>
      </c>
      <c r="J433" s="55">
        <v>90898.40651942871</v>
      </c>
      <c r="L433" s="7"/>
    </row>
    <row r="434" spans="2:12" x14ac:dyDescent="0.35">
      <c r="B434" s="68" t="s">
        <v>459</v>
      </c>
      <c r="C434" s="55">
        <v>86347.365532598924</v>
      </c>
      <c r="D434" s="55">
        <v>72223.16005849358</v>
      </c>
      <c r="E434" s="55">
        <v>100471.57100670427</v>
      </c>
      <c r="G434" s="68" t="s">
        <v>459</v>
      </c>
      <c r="H434" s="55">
        <v>86336.383967672344</v>
      </c>
      <c r="I434" s="55">
        <v>81495.920808607596</v>
      </c>
      <c r="J434" s="55">
        <v>91176.847126737091</v>
      </c>
      <c r="L434" s="7"/>
    </row>
    <row r="435" spans="2:12" x14ac:dyDescent="0.35">
      <c r="B435" s="68" t="s">
        <v>460</v>
      </c>
      <c r="C435" s="55">
        <v>86479.622328634156</v>
      </c>
      <c r="D435" s="55">
        <v>71938.785913917964</v>
      </c>
      <c r="E435" s="55">
        <v>101020.45874335035</v>
      </c>
      <c r="G435" s="68" t="s">
        <v>460</v>
      </c>
      <c r="H435" s="55">
        <v>86467.994789300123</v>
      </c>
      <c r="I435" s="55">
        <v>81484.749317796581</v>
      </c>
      <c r="J435" s="55">
        <v>91451.240260803665</v>
      </c>
      <c r="L435" s="7"/>
    </row>
    <row r="436" spans="2:12" x14ac:dyDescent="0.35">
      <c r="B436" s="68" t="s">
        <v>461</v>
      </c>
      <c r="C436" s="55">
        <v>86611.879124669387</v>
      </c>
      <c r="D436" s="55">
        <v>71665.233644966225</v>
      </c>
      <c r="E436" s="55">
        <v>101558.52460437255</v>
      </c>
      <c r="G436" s="68" t="s">
        <v>461</v>
      </c>
      <c r="H436" s="55">
        <v>86599.605610927916</v>
      </c>
      <c r="I436" s="55">
        <v>81477.286558805266</v>
      </c>
      <c r="J436" s="55">
        <v>91721.924663050566</v>
      </c>
      <c r="L436" s="7"/>
    </row>
    <row r="437" spans="2:12" x14ac:dyDescent="0.35">
      <c r="B437" s="68" t="s">
        <v>462</v>
      </c>
      <c r="C437" s="55">
        <v>86744.135920704619</v>
      </c>
      <c r="D437" s="55">
        <v>71401.643755848912</v>
      </c>
      <c r="E437" s="55">
        <v>102086.62808556033</v>
      </c>
      <c r="G437" s="68" t="s">
        <v>462</v>
      </c>
      <c r="H437" s="55">
        <v>86731.216432555695</v>
      </c>
      <c r="I437" s="55">
        <v>81473.237976466451</v>
      </c>
      <c r="J437" s="55">
        <v>91989.194888644939</v>
      </c>
      <c r="L437" s="7"/>
    </row>
    <row r="438" spans="2:12" x14ac:dyDescent="0.35">
      <c r="B438" s="68" t="s">
        <v>463</v>
      </c>
      <c r="C438" s="55">
        <v>86876.392716739851</v>
      </c>
      <c r="D438" s="55">
        <v>71147.263337704018</v>
      </c>
      <c r="E438" s="55">
        <v>102605.52209577568</v>
      </c>
      <c r="G438" s="68" t="s">
        <v>463</v>
      </c>
      <c r="H438" s="55">
        <v>86862.827254183474</v>
      </c>
      <c r="I438" s="55">
        <v>81472.345543692165</v>
      </c>
      <c r="J438" s="55">
        <v>92253.308964674783</v>
      </c>
      <c r="L438" s="7"/>
    </row>
    <row r="439" spans="2:12" x14ac:dyDescent="0.35">
      <c r="B439" s="68" t="s">
        <v>464</v>
      </c>
      <c r="C439" s="55">
        <v>87008.649512775082</v>
      </c>
      <c r="D439" s="55">
        <v>70901.428465616511</v>
      </c>
      <c r="E439" s="55">
        <v>103115.87055993365</v>
      </c>
      <c r="G439" s="68" t="s">
        <v>464</v>
      </c>
      <c r="H439" s="55">
        <v>86994.438075811267</v>
      </c>
      <c r="I439" s="55">
        <v>81474.381728810127</v>
      </c>
      <c r="J439" s="55">
        <v>92514.494422812408</v>
      </c>
      <c r="L439" s="7"/>
    </row>
    <row r="440" spans="2:12" x14ac:dyDescent="0.35">
      <c r="B440" s="68" t="s">
        <v>465</v>
      </c>
      <c r="C440" s="55">
        <v>87140.906308810314</v>
      </c>
      <c r="D440" s="55">
        <v>70663.550163720603</v>
      </c>
      <c r="E440" s="55">
        <v>103618.26245390002</v>
      </c>
      <c r="G440" s="68" t="s">
        <v>465</v>
      </c>
      <c r="H440" s="55">
        <v>87126.048897439046</v>
      </c>
      <c r="I440" s="55">
        <v>81479.14468570688</v>
      </c>
      <c r="J440" s="55">
        <v>92772.953109171212</v>
      </c>
      <c r="L440" s="7"/>
    </row>
    <row r="441" spans="2:12" x14ac:dyDescent="0.35">
      <c r="B441" s="68" t="s">
        <v>466</v>
      </c>
      <c r="C441" s="55">
        <v>87273.163104845546</v>
      </c>
      <c r="D441" s="55">
        <v>70433.10309255727</v>
      </c>
      <c r="E441" s="55">
        <v>104113.22311713382</v>
      </c>
      <c r="G441" s="68" t="s">
        <v>466</v>
      </c>
      <c r="H441" s="55">
        <v>87257.65971906684</v>
      </c>
      <c r="I441" s="55">
        <v>81486.454376906928</v>
      </c>
      <c r="J441" s="55">
        <v>93028.865061226752</v>
      </c>
      <c r="L441" s="7"/>
    </row>
  </sheetData>
  <mergeCells count="8">
    <mergeCell ref="D33:E33"/>
    <mergeCell ref="I33:J33"/>
    <mergeCell ref="C2:D2"/>
    <mergeCell ref="B3:B11"/>
    <mergeCell ref="C15:D15"/>
    <mergeCell ref="B16:B24"/>
    <mergeCell ref="B32:E32"/>
    <mergeCell ref="G32:J32"/>
  </mergeCells>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47D68-EC75-476A-81A3-FC21B2A642F8}">
  <dimension ref="A1:E409"/>
  <sheetViews>
    <sheetView topLeftCell="A378" workbookViewId="0">
      <selection activeCell="C2" sqref="C2"/>
    </sheetView>
  </sheetViews>
  <sheetFormatPr defaultRowHeight="14.5" x14ac:dyDescent="0.35"/>
  <cols>
    <col min="1" max="1" width="11" customWidth="1"/>
    <col min="2" max="2" width="9.26953125" bestFit="1" customWidth="1"/>
    <col min="3" max="3" width="10.81640625" customWidth="1"/>
    <col min="4" max="5" width="25.7265625" customWidth="1"/>
  </cols>
  <sheetData>
    <row r="1" spans="1:5" x14ac:dyDescent="0.35">
      <c r="A1" t="s">
        <v>481</v>
      </c>
      <c r="B1" t="s">
        <v>12</v>
      </c>
      <c r="C1" t="s">
        <v>480</v>
      </c>
      <c r="D1" t="s">
        <v>474</v>
      </c>
      <c r="E1" t="s">
        <v>475</v>
      </c>
    </row>
    <row r="2" spans="1:5" x14ac:dyDescent="0.35">
      <c r="A2" s="1">
        <v>33970</v>
      </c>
      <c r="B2">
        <v>4281</v>
      </c>
    </row>
    <row r="3" spans="1:5" x14ac:dyDescent="0.35">
      <c r="A3" s="1">
        <v>34001</v>
      </c>
      <c r="B3">
        <v>4208</v>
      </c>
    </row>
    <row r="4" spans="1:5" x14ac:dyDescent="0.35">
      <c r="A4" s="1">
        <v>34029</v>
      </c>
      <c r="B4">
        <v>4265</v>
      </c>
    </row>
    <row r="5" spans="1:5" x14ac:dyDescent="0.35">
      <c r="A5" s="1">
        <v>34060</v>
      </c>
      <c r="B5">
        <v>4322</v>
      </c>
    </row>
    <row r="6" spans="1:5" x14ac:dyDescent="0.35">
      <c r="A6" s="1">
        <v>34090</v>
      </c>
      <c r="B6">
        <v>4359</v>
      </c>
    </row>
    <row r="7" spans="1:5" x14ac:dyDescent="0.35">
      <c r="A7" s="1">
        <v>34121</v>
      </c>
      <c r="B7">
        <v>4441</v>
      </c>
    </row>
    <row r="8" spans="1:5" x14ac:dyDescent="0.35">
      <c r="A8" s="1">
        <v>34151</v>
      </c>
      <c r="B8">
        <v>4490</v>
      </c>
    </row>
    <row r="9" spans="1:5" x14ac:dyDescent="0.35">
      <c r="A9" s="1">
        <v>34182</v>
      </c>
      <c r="B9">
        <v>4488</v>
      </c>
    </row>
    <row r="10" spans="1:5" x14ac:dyDescent="0.35">
      <c r="A10" s="1">
        <v>34213</v>
      </c>
      <c r="B10">
        <v>4579</v>
      </c>
    </row>
    <row r="11" spans="1:5" x14ac:dyDescent="0.35">
      <c r="A11" s="1">
        <v>34243</v>
      </c>
      <c r="B11">
        <v>4546</v>
      </c>
    </row>
    <row r="12" spans="1:5" x14ac:dyDescent="0.35">
      <c r="A12" s="1">
        <v>34274</v>
      </c>
      <c r="B12">
        <v>4598</v>
      </c>
    </row>
    <row r="13" spans="1:5" x14ac:dyDescent="0.35">
      <c r="A13" s="1">
        <v>34304</v>
      </c>
      <c r="B13">
        <v>4638</v>
      </c>
    </row>
    <row r="14" spans="1:5" x14ac:dyDescent="0.35">
      <c r="A14" s="1">
        <v>34335</v>
      </c>
      <c r="B14">
        <v>4713</v>
      </c>
    </row>
    <row r="15" spans="1:5" x14ac:dyDescent="0.35">
      <c r="A15" s="1">
        <v>34366</v>
      </c>
      <c r="B15">
        <v>4803</v>
      </c>
    </row>
    <row r="16" spans="1:5" x14ac:dyDescent="0.35">
      <c r="A16" s="1">
        <v>34394</v>
      </c>
      <c r="B16">
        <v>4901</v>
      </c>
    </row>
    <row r="17" spans="1:2" x14ac:dyDescent="0.35">
      <c r="A17" s="1">
        <v>34425</v>
      </c>
      <c r="B17">
        <v>4976</v>
      </c>
    </row>
    <row r="18" spans="1:2" x14ac:dyDescent="0.35">
      <c r="A18" s="1">
        <v>34455</v>
      </c>
      <c r="B18">
        <v>5020</v>
      </c>
    </row>
    <row r="19" spans="1:2" x14ac:dyDescent="0.35">
      <c r="A19" s="1">
        <v>34486</v>
      </c>
      <c r="B19">
        <v>5147</v>
      </c>
    </row>
    <row r="20" spans="1:2" x14ac:dyDescent="0.35">
      <c r="A20" s="1">
        <v>34516</v>
      </c>
      <c r="B20">
        <v>5206</v>
      </c>
    </row>
    <row r="21" spans="1:2" x14ac:dyDescent="0.35">
      <c r="A21" s="1">
        <v>34547</v>
      </c>
      <c r="B21">
        <v>5270</v>
      </c>
    </row>
    <row r="22" spans="1:2" x14ac:dyDescent="0.35">
      <c r="A22" s="1">
        <v>34578</v>
      </c>
      <c r="B22">
        <v>5343</v>
      </c>
    </row>
    <row r="23" spans="1:2" x14ac:dyDescent="0.35">
      <c r="A23" s="1">
        <v>34608</v>
      </c>
      <c r="B23">
        <v>5505</v>
      </c>
    </row>
    <row r="24" spans="1:2" x14ac:dyDescent="0.35">
      <c r="A24" s="1">
        <v>34639</v>
      </c>
      <c r="B24">
        <v>5601</v>
      </c>
    </row>
    <row r="25" spans="1:2" x14ac:dyDescent="0.35">
      <c r="A25" s="1">
        <v>34669</v>
      </c>
      <c r="B25">
        <v>5697</v>
      </c>
    </row>
    <row r="26" spans="1:2" x14ac:dyDescent="0.35">
      <c r="A26" s="1">
        <v>34700</v>
      </c>
      <c r="B26">
        <v>5714</v>
      </c>
    </row>
    <row r="27" spans="1:2" x14ac:dyDescent="0.35">
      <c r="A27" s="1">
        <v>34731</v>
      </c>
      <c r="B27">
        <v>5680</v>
      </c>
    </row>
    <row r="28" spans="1:2" x14ac:dyDescent="0.35">
      <c r="A28" s="1">
        <v>34759</v>
      </c>
      <c r="B28">
        <v>5679</v>
      </c>
    </row>
    <row r="29" spans="1:2" x14ac:dyDescent="0.35">
      <c r="A29" s="1">
        <v>34790</v>
      </c>
      <c r="B29">
        <v>5664</v>
      </c>
    </row>
    <row r="30" spans="1:2" x14ac:dyDescent="0.35">
      <c r="A30" s="1">
        <v>34820</v>
      </c>
      <c r="B30">
        <v>5800</v>
      </c>
    </row>
    <row r="31" spans="1:2" x14ac:dyDescent="0.35">
      <c r="A31" s="1">
        <v>34851</v>
      </c>
      <c r="B31">
        <v>5826</v>
      </c>
    </row>
    <row r="32" spans="1:2" x14ac:dyDescent="0.35">
      <c r="A32" s="1">
        <v>34881</v>
      </c>
      <c r="B32">
        <v>5816</v>
      </c>
    </row>
    <row r="33" spans="1:2" x14ac:dyDescent="0.35">
      <c r="A33" s="1">
        <v>34912</v>
      </c>
      <c r="B33">
        <v>6004</v>
      </c>
    </row>
    <row r="34" spans="1:2" x14ac:dyDescent="0.35">
      <c r="A34" s="1">
        <v>34943</v>
      </c>
      <c r="B34">
        <v>6011</v>
      </c>
    </row>
    <row r="35" spans="1:2" x14ac:dyDescent="0.35">
      <c r="A35" s="1">
        <v>34973</v>
      </c>
      <c r="B35">
        <v>6063</v>
      </c>
    </row>
    <row r="36" spans="1:2" x14ac:dyDescent="0.35">
      <c r="A36" s="1">
        <v>35004</v>
      </c>
      <c r="B36">
        <v>6139</v>
      </c>
    </row>
    <row r="37" spans="1:2" x14ac:dyDescent="0.35">
      <c r="A37" s="1">
        <v>35034</v>
      </c>
      <c r="B37">
        <v>6159</v>
      </c>
    </row>
    <row r="38" spans="1:2" x14ac:dyDescent="0.35">
      <c r="A38" s="1">
        <v>35065</v>
      </c>
      <c r="B38">
        <v>6064</v>
      </c>
    </row>
    <row r="39" spans="1:2" x14ac:dyDescent="0.35">
      <c r="A39" s="1">
        <v>35096</v>
      </c>
      <c r="B39">
        <v>6115</v>
      </c>
    </row>
    <row r="40" spans="1:2" x14ac:dyDescent="0.35">
      <c r="A40" s="1">
        <v>35125</v>
      </c>
      <c r="B40">
        <v>6241</v>
      </c>
    </row>
    <row r="41" spans="1:2" x14ac:dyDescent="0.35">
      <c r="A41" s="1">
        <v>35156</v>
      </c>
      <c r="B41">
        <v>6240</v>
      </c>
    </row>
    <row r="42" spans="1:2" x14ac:dyDescent="0.35">
      <c r="A42" s="1">
        <v>35186</v>
      </c>
      <c r="B42">
        <v>6286</v>
      </c>
    </row>
    <row r="43" spans="1:2" x14ac:dyDescent="0.35">
      <c r="A43" s="1">
        <v>35217</v>
      </c>
      <c r="B43">
        <v>6227</v>
      </c>
    </row>
    <row r="44" spans="1:2" x14ac:dyDescent="0.35">
      <c r="A44" s="1">
        <v>35247</v>
      </c>
      <c r="B44">
        <v>6106</v>
      </c>
    </row>
    <row r="45" spans="1:2" x14ac:dyDescent="0.35">
      <c r="A45" s="1">
        <v>35278</v>
      </c>
      <c r="B45">
        <v>6181</v>
      </c>
    </row>
    <row r="46" spans="1:2" x14ac:dyDescent="0.35">
      <c r="A46" s="1">
        <v>35309</v>
      </c>
      <c r="B46">
        <v>6279</v>
      </c>
    </row>
    <row r="47" spans="1:2" x14ac:dyDescent="0.35">
      <c r="A47" s="1">
        <v>35339</v>
      </c>
      <c r="B47">
        <v>6257</v>
      </c>
    </row>
    <row r="48" spans="1:2" x14ac:dyDescent="0.35">
      <c r="A48" s="1">
        <v>35370</v>
      </c>
      <c r="B48">
        <v>6189</v>
      </c>
    </row>
    <row r="49" spans="1:2" x14ac:dyDescent="0.35">
      <c r="A49" s="1">
        <v>35400</v>
      </c>
      <c r="B49">
        <v>6134</v>
      </c>
    </row>
    <row r="50" spans="1:2" x14ac:dyDescent="0.35">
      <c r="A50" s="1">
        <v>35431</v>
      </c>
      <c r="B50">
        <v>5974</v>
      </c>
    </row>
    <row r="51" spans="1:2" x14ac:dyDescent="0.35">
      <c r="A51" s="1">
        <v>35462</v>
      </c>
      <c r="B51">
        <v>6226</v>
      </c>
    </row>
    <row r="52" spans="1:2" x14ac:dyDescent="0.35">
      <c r="A52" s="1">
        <v>35490</v>
      </c>
      <c r="B52">
        <v>6240</v>
      </c>
    </row>
    <row r="53" spans="1:2" x14ac:dyDescent="0.35">
      <c r="A53" s="1">
        <v>35521</v>
      </c>
      <c r="B53">
        <v>6348</v>
      </c>
    </row>
    <row r="54" spans="1:2" x14ac:dyDescent="0.35">
      <c r="A54" s="1">
        <v>35551</v>
      </c>
      <c r="B54">
        <v>6268</v>
      </c>
    </row>
    <row r="55" spans="1:2" x14ac:dyDescent="0.35">
      <c r="A55" s="1">
        <v>35582</v>
      </c>
      <c r="B55">
        <v>6305</v>
      </c>
    </row>
    <row r="56" spans="1:2" x14ac:dyDescent="0.35">
      <c r="A56" s="1">
        <v>35612</v>
      </c>
      <c r="B56">
        <v>6387</v>
      </c>
    </row>
    <row r="57" spans="1:2" x14ac:dyDescent="0.35">
      <c r="A57" s="1">
        <v>35643</v>
      </c>
      <c r="B57">
        <v>6407</v>
      </c>
    </row>
    <row r="58" spans="1:2" x14ac:dyDescent="0.35">
      <c r="A58" s="1">
        <v>35674</v>
      </c>
      <c r="B58">
        <v>6392</v>
      </c>
    </row>
    <row r="59" spans="1:2" x14ac:dyDescent="0.35">
      <c r="A59" s="1">
        <v>35704</v>
      </c>
      <c r="B59">
        <v>6432</v>
      </c>
    </row>
    <row r="60" spans="1:2" x14ac:dyDescent="0.35">
      <c r="A60" s="1">
        <v>35735</v>
      </c>
      <c r="B60">
        <v>6478</v>
      </c>
    </row>
    <row r="61" spans="1:2" x14ac:dyDescent="0.35">
      <c r="A61" s="1">
        <v>35765</v>
      </c>
      <c r="B61">
        <v>6509</v>
      </c>
    </row>
    <row r="62" spans="1:2" x14ac:dyDescent="0.35">
      <c r="A62" s="1">
        <v>35796</v>
      </c>
      <c r="B62">
        <v>6624</v>
      </c>
    </row>
    <row r="63" spans="1:2" x14ac:dyDescent="0.35">
      <c r="A63" s="1">
        <v>35827</v>
      </c>
      <c r="B63">
        <v>6661</v>
      </c>
    </row>
    <row r="64" spans="1:2" x14ac:dyDescent="0.35">
      <c r="A64" s="1">
        <v>35855</v>
      </c>
      <c r="B64">
        <v>6625</v>
      </c>
    </row>
    <row r="65" spans="1:2" x14ac:dyDescent="0.35">
      <c r="A65" s="1">
        <v>35886</v>
      </c>
      <c r="B65">
        <v>6651</v>
      </c>
    </row>
    <row r="66" spans="1:2" x14ac:dyDescent="0.35">
      <c r="A66" s="1">
        <v>35916</v>
      </c>
      <c r="B66">
        <v>6692</v>
      </c>
    </row>
    <row r="67" spans="1:2" x14ac:dyDescent="0.35">
      <c r="A67" s="1">
        <v>35947</v>
      </c>
      <c r="B67">
        <v>6752</v>
      </c>
    </row>
    <row r="68" spans="1:2" x14ac:dyDescent="0.35">
      <c r="A68" s="1">
        <v>35977</v>
      </c>
      <c r="B68">
        <v>6820</v>
      </c>
    </row>
    <row r="69" spans="1:2" x14ac:dyDescent="0.35">
      <c r="A69" s="1">
        <v>36008</v>
      </c>
      <c r="B69">
        <v>6928</v>
      </c>
    </row>
    <row r="70" spans="1:2" x14ac:dyDescent="0.35">
      <c r="A70" s="1">
        <v>36039</v>
      </c>
      <c r="B70">
        <v>6811</v>
      </c>
    </row>
    <row r="71" spans="1:2" x14ac:dyDescent="0.35">
      <c r="A71" s="1">
        <v>36069</v>
      </c>
      <c r="B71">
        <v>6802</v>
      </c>
    </row>
    <row r="72" spans="1:2" x14ac:dyDescent="0.35">
      <c r="A72" s="1">
        <v>36100</v>
      </c>
      <c r="B72">
        <v>6804</v>
      </c>
    </row>
    <row r="73" spans="1:2" x14ac:dyDescent="0.35">
      <c r="A73" s="1">
        <v>36130</v>
      </c>
      <c r="B73">
        <v>6809</v>
      </c>
    </row>
    <row r="74" spans="1:2" x14ac:dyDescent="0.35">
      <c r="A74" s="1">
        <v>36161</v>
      </c>
      <c r="B74">
        <v>6861</v>
      </c>
    </row>
    <row r="75" spans="1:2" x14ac:dyDescent="0.35">
      <c r="A75" s="1">
        <v>36192</v>
      </c>
      <c r="B75">
        <v>6876</v>
      </c>
    </row>
    <row r="76" spans="1:2" x14ac:dyDescent="0.35">
      <c r="A76" s="1">
        <v>36220</v>
      </c>
      <c r="B76">
        <v>6973</v>
      </c>
    </row>
    <row r="77" spans="1:2" x14ac:dyDescent="0.35">
      <c r="A77" s="1">
        <v>36251</v>
      </c>
      <c r="B77">
        <v>7026</v>
      </c>
    </row>
    <row r="78" spans="1:2" x14ac:dyDescent="0.35">
      <c r="A78" s="1">
        <v>36281</v>
      </c>
      <c r="B78">
        <v>7108</v>
      </c>
    </row>
    <row r="79" spans="1:2" x14ac:dyDescent="0.35">
      <c r="A79" s="1">
        <v>36312</v>
      </c>
      <c r="B79">
        <v>7132</v>
      </c>
    </row>
    <row r="80" spans="1:2" x14ac:dyDescent="0.35">
      <c r="A80" s="1">
        <v>36342</v>
      </c>
      <c r="B80">
        <v>7252</v>
      </c>
    </row>
    <row r="81" spans="1:2" x14ac:dyDescent="0.35">
      <c r="A81" s="1">
        <v>36373</v>
      </c>
      <c r="B81">
        <v>7139</v>
      </c>
    </row>
    <row r="82" spans="1:2" x14ac:dyDescent="0.35">
      <c r="A82" s="1">
        <v>36404</v>
      </c>
      <c r="B82">
        <v>7257</v>
      </c>
    </row>
    <row r="83" spans="1:2" x14ac:dyDescent="0.35">
      <c r="A83" s="1">
        <v>36434</v>
      </c>
      <c r="B83">
        <v>7295</v>
      </c>
    </row>
    <row r="84" spans="1:2" x14ac:dyDescent="0.35">
      <c r="A84" s="1">
        <v>36465</v>
      </c>
      <c r="B84">
        <v>7102</v>
      </c>
    </row>
    <row r="85" spans="1:2" x14ac:dyDescent="0.35">
      <c r="A85" s="1">
        <v>36495</v>
      </c>
      <c r="B85">
        <v>7347</v>
      </c>
    </row>
    <row r="86" spans="1:2" x14ac:dyDescent="0.35">
      <c r="A86" s="1">
        <v>36526</v>
      </c>
      <c r="B86">
        <v>7462</v>
      </c>
    </row>
    <row r="87" spans="1:2" x14ac:dyDescent="0.35">
      <c r="A87" s="1">
        <v>36557</v>
      </c>
      <c r="B87">
        <v>7506</v>
      </c>
    </row>
    <row r="88" spans="1:2" x14ac:dyDescent="0.35">
      <c r="A88" s="1">
        <v>36586</v>
      </c>
      <c r="B88">
        <v>7501</v>
      </c>
    </row>
    <row r="89" spans="1:2" x14ac:dyDescent="0.35">
      <c r="A89" s="1">
        <v>36617</v>
      </c>
      <c r="B89">
        <v>7712</v>
      </c>
    </row>
    <row r="90" spans="1:2" x14ac:dyDescent="0.35">
      <c r="A90" s="1">
        <v>36647</v>
      </c>
      <c r="B90">
        <v>7468</v>
      </c>
    </row>
    <row r="91" spans="1:2" x14ac:dyDescent="0.35">
      <c r="A91" s="1">
        <v>36678</v>
      </c>
      <c r="B91">
        <v>7234</v>
      </c>
    </row>
    <row r="92" spans="1:2" x14ac:dyDescent="0.35">
      <c r="A92" s="1">
        <v>36708</v>
      </c>
      <c r="B92">
        <v>7306</v>
      </c>
    </row>
    <row r="93" spans="1:2" x14ac:dyDescent="0.35">
      <c r="A93" s="1">
        <v>36739</v>
      </c>
      <c r="B93">
        <v>7338</v>
      </c>
    </row>
    <row r="94" spans="1:2" x14ac:dyDescent="0.35">
      <c r="A94" s="1">
        <v>36770</v>
      </c>
      <c r="B94">
        <v>7423</v>
      </c>
    </row>
    <row r="95" spans="1:2" x14ac:dyDescent="0.35">
      <c r="A95" s="1">
        <v>36800</v>
      </c>
      <c r="B95">
        <v>7311</v>
      </c>
    </row>
    <row r="96" spans="1:2" x14ac:dyDescent="0.35">
      <c r="A96" s="1">
        <v>36831</v>
      </c>
      <c r="B96">
        <v>7189</v>
      </c>
    </row>
    <row r="97" spans="1:2" x14ac:dyDescent="0.35">
      <c r="A97" s="1">
        <v>36861</v>
      </c>
      <c r="B97">
        <v>7213</v>
      </c>
    </row>
    <row r="98" spans="1:2" x14ac:dyDescent="0.35">
      <c r="A98" s="1">
        <v>36892</v>
      </c>
      <c r="B98">
        <v>7214</v>
      </c>
    </row>
    <row r="99" spans="1:2" x14ac:dyDescent="0.35">
      <c r="A99" s="1">
        <v>36923</v>
      </c>
      <c r="B99">
        <v>7180</v>
      </c>
    </row>
    <row r="100" spans="1:2" x14ac:dyDescent="0.35">
      <c r="A100" s="1">
        <v>36951</v>
      </c>
      <c r="B100">
        <v>7109</v>
      </c>
    </row>
    <row r="101" spans="1:2" x14ac:dyDescent="0.35">
      <c r="A101" s="1">
        <v>36982</v>
      </c>
      <c r="B101">
        <v>7076</v>
      </c>
    </row>
    <row r="102" spans="1:2" x14ac:dyDescent="0.35">
      <c r="A102" s="1">
        <v>37012</v>
      </c>
      <c r="B102">
        <v>7002</v>
      </c>
    </row>
    <row r="103" spans="1:2" x14ac:dyDescent="0.35">
      <c r="A103" s="1">
        <v>37043</v>
      </c>
      <c r="B103">
        <v>7090</v>
      </c>
    </row>
    <row r="104" spans="1:2" x14ac:dyDescent="0.35">
      <c r="A104" s="1">
        <v>37073</v>
      </c>
      <c r="B104">
        <v>7164</v>
      </c>
    </row>
    <row r="105" spans="1:2" x14ac:dyDescent="0.35">
      <c r="A105" s="1">
        <v>37104</v>
      </c>
      <c r="B105">
        <v>7187</v>
      </c>
    </row>
    <row r="106" spans="1:2" x14ac:dyDescent="0.35">
      <c r="A106" s="1">
        <v>37135</v>
      </c>
      <c r="B106">
        <v>7021</v>
      </c>
    </row>
    <row r="107" spans="1:2" x14ac:dyDescent="0.35">
      <c r="A107" s="1">
        <v>37165</v>
      </c>
      <c r="B107">
        <v>7183</v>
      </c>
    </row>
    <row r="108" spans="1:2" x14ac:dyDescent="0.35">
      <c r="A108" s="1">
        <v>37196</v>
      </c>
      <c r="B108">
        <v>7414</v>
      </c>
    </row>
    <row r="109" spans="1:2" x14ac:dyDescent="0.35">
      <c r="A109" s="1">
        <v>37226</v>
      </c>
      <c r="B109">
        <v>7672</v>
      </c>
    </row>
    <row r="110" spans="1:2" x14ac:dyDescent="0.35">
      <c r="A110" s="1">
        <v>37257</v>
      </c>
      <c r="B110">
        <v>7420</v>
      </c>
    </row>
    <row r="111" spans="1:2" x14ac:dyDescent="0.35">
      <c r="A111" s="1">
        <v>37288</v>
      </c>
      <c r="B111">
        <v>7484</v>
      </c>
    </row>
    <row r="112" spans="1:2" x14ac:dyDescent="0.35">
      <c r="A112" s="1">
        <v>37316</v>
      </c>
      <c r="B112">
        <v>7544</v>
      </c>
    </row>
    <row r="113" spans="1:2" x14ac:dyDescent="0.35">
      <c r="A113" s="1">
        <v>37347</v>
      </c>
      <c r="B113">
        <v>7480</v>
      </c>
    </row>
    <row r="114" spans="1:2" x14ac:dyDescent="0.35">
      <c r="A114" s="1">
        <v>37377</v>
      </c>
      <c r="B114">
        <v>7551</v>
      </c>
    </row>
    <row r="115" spans="1:2" x14ac:dyDescent="0.35">
      <c r="A115" s="1">
        <v>37408</v>
      </c>
      <c r="B115">
        <v>7547</v>
      </c>
    </row>
    <row r="116" spans="1:2" x14ac:dyDescent="0.35">
      <c r="A116" s="1">
        <v>37438</v>
      </c>
      <c r="B116">
        <v>7454</v>
      </c>
    </row>
    <row r="117" spans="1:2" x14ac:dyDescent="0.35">
      <c r="A117" s="1">
        <v>37469</v>
      </c>
      <c r="B117">
        <v>7424</v>
      </c>
    </row>
    <row r="118" spans="1:2" x14ac:dyDescent="0.35">
      <c r="A118" s="1">
        <v>37500</v>
      </c>
      <c r="B118">
        <v>7367</v>
      </c>
    </row>
    <row r="119" spans="1:2" x14ac:dyDescent="0.35">
      <c r="A119" s="1">
        <v>37530</v>
      </c>
      <c r="B119">
        <v>7432</v>
      </c>
    </row>
    <row r="120" spans="1:2" x14ac:dyDescent="0.35">
      <c r="A120" s="1">
        <v>37561</v>
      </c>
      <c r="B120">
        <v>7363</v>
      </c>
    </row>
    <row r="121" spans="1:2" x14ac:dyDescent="0.35">
      <c r="A121" s="1">
        <v>37591</v>
      </c>
      <c r="B121">
        <v>7421</v>
      </c>
    </row>
    <row r="122" spans="1:2" x14ac:dyDescent="0.35">
      <c r="A122" s="1">
        <v>37622</v>
      </c>
      <c r="B122">
        <v>7277</v>
      </c>
    </row>
    <row r="123" spans="1:2" x14ac:dyDescent="0.35">
      <c r="A123" s="1">
        <v>37653</v>
      </c>
      <c r="B123">
        <v>7204</v>
      </c>
    </row>
    <row r="124" spans="1:2" x14ac:dyDescent="0.35">
      <c r="A124" s="1">
        <v>37681</v>
      </c>
      <c r="B124">
        <v>7243</v>
      </c>
    </row>
    <row r="125" spans="1:2" x14ac:dyDescent="0.35">
      <c r="A125" s="1">
        <v>37712</v>
      </c>
      <c r="B125">
        <v>7320</v>
      </c>
    </row>
    <row r="126" spans="1:2" x14ac:dyDescent="0.35">
      <c r="A126" s="1">
        <v>37742</v>
      </c>
      <c r="B126">
        <v>7431</v>
      </c>
    </row>
    <row r="127" spans="1:2" x14ac:dyDescent="0.35">
      <c r="A127" s="1">
        <v>37773</v>
      </c>
      <c r="B127">
        <v>7507</v>
      </c>
    </row>
    <row r="128" spans="1:2" x14ac:dyDescent="0.35">
      <c r="A128" s="1">
        <v>37803</v>
      </c>
      <c r="B128">
        <v>7597</v>
      </c>
    </row>
    <row r="129" spans="1:2" x14ac:dyDescent="0.35">
      <c r="A129" s="1">
        <v>37834</v>
      </c>
      <c r="B129">
        <v>7811</v>
      </c>
    </row>
    <row r="130" spans="1:2" x14ac:dyDescent="0.35">
      <c r="A130" s="1">
        <v>37865</v>
      </c>
      <c r="B130">
        <v>7751</v>
      </c>
    </row>
    <row r="131" spans="1:2" x14ac:dyDescent="0.35">
      <c r="A131" s="1">
        <v>37895</v>
      </c>
      <c r="B131">
        <v>7843</v>
      </c>
    </row>
    <row r="132" spans="1:2" x14ac:dyDescent="0.35">
      <c r="A132" s="1">
        <v>37926</v>
      </c>
      <c r="B132">
        <v>7892</v>
      </c>
    </row>
    <row r="133" spans="1:2" x14ac:dyDescent="0.35">
      <c r="A133" s="1">
        <v>37956</v>
      </c>
      <c r="B133">
        <v>7944</v>
      </c>
    </row>
    <row r="134" spans="1:2" x14ac:dyDescent="0.35">
      <c r="A134" s="1">
        <v>37987</v>
      </c>
      <c r="B134">
        <v>7920</v>
      </c>
    </row>
    <row r="135" spans="1:2" x14ac:dyDescent="0.35">
      <c r="A135" s="1">
        <v>38018</v>
      </c>
      <c r="B135">
        <v>7932</v>
      </c>
    </row>
    <row r="136" spans="1:2" x14ac:dyDescent="0.35">
      <c r="A136" s="1">
        <v>38047</v>
      </c>
      <c r="B136">
        <v>7971</v>
      </c>
    </row>
    <row r="137" spans="1:2" x14ac:dyDescent="0.35">
      <c r="A137" s="1">
        <v>38078</v>
      </c>
      <c r="B137">
        <v>8044</v>
      </c>
    </row>
    <row r="138" spans="1:2" x14ac:dyDescent="0.35">
      <c r="A138" s="1">
        <v>38108</v>
      </c>
      <c r="B138">
        <v>8133</v>
      </c>
    </row>
    <row r="139" spans="1:2" x14ac:dyDescent="0.35">
      <c r="A139" s="1">
        <v>38139</v>
      </c>
      <c r="B139">
        <v>8170</v>
      </c>
    </row>
    <row r="140" spans="1:2" x14ac:dyDescent="0.35">
      <c r="A140" s="1">
        <v>38169</v>
      </c>
      <c r="B140">
        <v>8199</v>
      </c>
    </row>
    <row r="141" spans="1:2" x14ac:dyDescent="0.35">
      <c r="A141" s="1">
        <v>38200</v>
      </c>
      <c r="B141">
        <v>8198</v>
      </c>
    </row>
    <row r="142" spans="1:2" x14ac:dyDescent="0.35">
      <c r="A142" s="1">
        <v>38231</v>
      </c>
      <c r="B142">
        <v>8311</v>
      </c>
    </row>
    <row r="143" spans="1:2" x14ac:dyDescent="0.35">
      <c r="A143" s="1">
        <v>38261</v>
      </c>
      <c r="B143">
        <v>8319</v>
      </c>
    </row>
    <row r="144" spans="1:2" x14ac:dyDescent="0.35">
      <c r="A144" s="1">
        <v>38292</v>
      </c>
      <c r="B144">
        <v>8306</v>
      </c>
    </row>
    <row r="145" spans="1:2" x14ac:dyDescent="0.35">
      <c r="A145" s="1">
        <v>38322</v>
      </c>
      <c r="B145">
        <v>8327</v>
      </c>
    </row>
    <row r="146" spans="1:2" x14ac:dyDescent="0.35">
      <c r="A146" s="1">
        <v>38353</v>
      </c>
      <c r="B146">
        <v>8420</v>
      </c>
    </row>
    <row r="147" spans="1:2" x14ac:dyDescent="0.35">
      <c r="A147" s="1">
        <v>38384</v>
      </c>
      <c r="B147">
        <v>8606</v>
      </c>
    </row>
    <row r="148" spans="1:2" x14ac:dyDescent="0.35">
      <c r="A148" s="1">
        <v>38412</v>
      </c>
      <c r="B148">
        <v>8642</v>
      </c>
    </row>
    <row r="149" spans="1:2" x14ac:dyDescent="0.35">
      <c r="A149" s="1">
        <v>38443</v>
      </c>
      <c r="B149">
        <v>8655</v>
      </c>
    </row>
    <row r="150" spans="1:2" x14ac:dyDescent="0.35">
      <c r="A150" s="1">
        <v>38473</v>
      </c>
      <c r="B150">
        <v>8611</v>
      </c>
    </row>
    <row r="151" spans="1:2" x14ac:dyDescent="0.35">
      <c r="A151" s="1">
        <v>38504</v>
      </c>
      <c r="B151">
        <v>8689</v>
      </c>
    </row>
    <row r="152" spans="1:2" x14ac:dyDescent="0.35">
      <c r="A152" s="1">
        <v>38534</v>
      </c>
      <c r="B152">
        <v>8720</v>
      </c>
    </row>
    <row r="153" spans="1:2" x14ac:dyDescent="0.35">
      <c r="A153" s="1">
        <v>38565</v>
      </c>
      <c r="B153">
        <v>8715</v>
      </c>
    </row>
    <row r="154" spans="1:2" x14ac:dyDescent="0.35">
      <c r="A154" s="1">
        <v>38596</v>
      </c>
      <c r="B154">
        <v>8783</v>
      </c>
    </row>
    <row r="155" spans="1:2" x14ac:dyDescent="0.35">
      <c r="A155" s="1">
        <v>38626</v>
      </c>
      <c r="B155">
        <v>8923</v>
      </c>
    </row>
    <row r="156" spans="1:2" x14ac:dyDescent="0.35">
      <c r="A156" s="1">
        <v>38657</v>
      </c>
      <c r="B156">
        <v>8799</v>
      </c>
    </row>
    <row r="157" spans="1:2" x14ac:dyDescent="0.35">
      <c r="A157" s="1">
        <v>38687</v>
      </c>
      <c r="B157">
        <v>8778</v>
      </c>
    </row>
    <row r="158" spans="1:2" x14ac:dyDescent="0.35">
      <c r="A158" s="1">
        <v>38718</v>
      </c>
      <c r="B158">
        <v>9243</v>
      </c>
    </row>
    <row r="159" spans="1:2" x14ac:dyDescent="0.35">
      <c r="A159" s="1">
        <v>38749</v>
      </c>
      <c r="B159">
        <v>8953</v>
      </c>
    </row>
    <row r="160" spans="1:2" x14ac:dyDescent="0.35">
      <c r="A160" s="1">
        <v>38777</v>
      </c>
      <c r="B160">
        <v>9031</v>
      </c>
    </row>
    <row r="161" spans="1:2" x14ac:dyDescent="0.35">
      <c r="A161" s="1">
        <v>38808</v>
      </c>
      <c r="B161">
        <v>9040</v>
      </c>
    </row>
    <row r="162" spans="1:2" x14ac:dyDescent="0.35">
      <c r="A162" s="1">
        <v>38838</v>
      </c>
      <c r="B162">
        <v>8978</v>
      </c>
    </row>
    <row r="163" spans="1:2" x14ac:dyDescent="0.35">
      <c r="A163" s="1">
        <v>38869</v>
      </c>
      <c r="B163">
        <v>8967</v>
      </c>
    </row>
    <row r="164" spans="1:2" x14ac:dyDescent="0.35">
      <c r="A164" s="1">
        <v>38899</v>
      </c>
      <c r="B164">
        <v>9000</v>
      </c>
    </row>
    <row r="165" spans="1:2" x14ac:dyDescent="0.35">
      <c r="A165" s="1">
        <v>38930</v>
      </c>
      <c r="B165">
        <v>8990</v>
      </c>
    </row>
    <row r="166" spans="1:2" x14ac:dyDescent="0.35">
      <c r="A166" s="1">
        <v>38961</v>
      </c>
      <c r="B166">
        <v>9002</v>
      </c>
    </row>
    <row r="167" spans="1:2" x14ac:dyDescent="0.35">
      <c r="A167" s="1">
        <v>38991</v>
      </c>
      <c r="B167">
        <v>8819</v>
      </c>
    </row>
    <row r="168" spans="1:2" x14ac:dyDescent="0.35">
      <c r="A168" s="1">
        <v>39022</v>
      </c>
      <c r="B168">
        <v>9002</v>
      </c>
    </row>
    <row r="169" spans="1:2" x14ac:dyDescent="0.35">
      <c r="A169" s="1">
        <v>39052</v>
      </c>
      <c r="B169">
        <v>9352</v>
      </c>
    </row>
    <row r="170" spans="1:2" x14ac:dyDescent="0.35">
      <c r="A170" s="1">
        <v>39083</v>
      </c>
      <c r="B170">
        <v>9068</v>
      </c>
    </row>
    <row r="171" spans="1:2" x14ac:dyDescent="0.35">
      <c r="A171" s="1">
        <v>39114</v>
      </c>
      <c r="B171">
        <v>8982</v>
      </c>
    </row>
    <row r="172" spans="1:2" x14ac:dyDescent="0.35">
      <c r="A172" s="1">
        <v>39142</v>
      </c>
      <c r="B172">
        <v>8874</v>
      </c>
    </row>
    <row r="173" spans="1:2" x14ac:dyDescent="0.35">
      <c r="A173" s="1">
        <v>39173</v>
      </c>
      <c r="B173">
        <v>8865</v>
      </c>
    </row>
    <row r="174" spans="1:2" x14ac:dyDescent="0.35">
      <c r="A174" s="1">
        <v>39203</v>
      </c>
      <c r="B174">
        <v>8924</v>
      </c>
    </row>
    <row r="175" spans="1:2" x14ac:dyDescent="0.35">
      <c r="A175" s="1">
        <v>39234</v>
      </c>
      <c r="B175">
        <v>8876</v>
      </c>
    </row>
    <row r="176" spans="1:2" x14ac:dyDescent="0.35">
      <c r="A176" s="1">
        <v>39264</v>
      </c>
      <c r="B176">
        <v>8942</v>
      </c>
    </row>
    <row r="177" spans="1:2" x14ac:dyDescent="0.35">
      <c r="A177" s="1">
        <v>39295</v>
      </c>
      <c r="B177">
        <v>9107</v>
      </c>
    </row>
    <row r="178" spans="1:2" x14ac:dyDescent="0.35">
      <c r="A178" s="1">
        <v>39326</v>
      </c>
      <c r="B178">
        <v>9059</v>
      </c>
    </row>
    <row r="179" spans="1:2" x14ac:dyDescent="0.35">
      <c r="A179" s="1">
        <v>39356</v>
      </c>
      <c r="B179">
        <v>9134</v>
      </c>
    </row>
    <row r="180" spans="1:2" x14ac:dyDescent="0.35">
      <c r="A180" s="1">
        <v>39387</v>
      </c>
      <c r="B180">
        <v>9336</v>
      </c>
    </row>
    <row r="181" spans="1:2" x14ac:dyDescent="0.35">
      <c r="A181" s="1">
        <v>39417</v>
      </c>
      <c r="B181">
        <v>9240</v>
      </c>
    </row>
    <row r="182" spans="1:2" x14ac:dyDescent="0.35">
      <c r="A182" s="1">
        <v>39448</v>
      </c>
      <c r="B182">
        <v>9037</v>
      </c>
    </row>
    <row r="183" spans="1:2" x14ac:dyDescent="0.35">
      <c r="A183" s="1">
        <v>39479</v>
      </c>
      <c r="B183">
        <v>9038</v>
      </c>
    </row>
    <row r="184" spans="1:2" x14ac:dyDescent="0.35">
      <c r="A184" s="1">
        <v>39508</v>
      </c>
      <c r="B184">
        <v>9054</v>
      </c>
    </row>
    <row r="185" spans="1:2" x14ac:dyDescent="0.35">
      <c r="A185" s="1">
        <v>39539</v>
      </c>
      <c r="B185">
        <v>9148</v>
      </c>
    </row>
    <row r="186" spans="1:2" x14ac:dyDescent="0.35">
      <c r="A186" s="1">
        <v>39569</v>
      </c>
      <c r="B186">
        <v>9358</v>
      </c>
    </row>
    <row r="187" spans="1:2" x14ac:dyDescent="0.35">
      <c r="A187" s="1">
        <v>39600</v>
      </c>
      <c r="B187">
        <v>9186</v>
      </c>
    </row>
    <row r="188" spans="1:2" x14ac:dyDescent="0.35">
      <c r="A188" s="1">
        <v>39630</v>
      </c>
      <c r="B188">
        <v>9201</v>
      </c>
    </row>
    <row r="189" spans="1:2" x14ac:dyDescent="0.35">
      <c r="A189" s="1">
        <v>39661</v>
      </c>
      <c r="B189">
        <v>9065</v>
      </c>
    </row>
    <row r="190" spans="1:2" x14ac:dyDescent="0.35">
      <c r="A190" s="1">
        <v>39692</v>
      </c>
      <c r="B190">
        <v>8664</v>
      </c>
    </row>
    <row r="191" spans="1:2" x14ac:dyDescent="0.35">
      <c r="A191" s="1">
        <v>39722</v>
      </c>
      <c r="B191">
        <v>8563</v>
      </c>
    </row>
    <row r="192" spans="1:2" x14ac:dyDescent="0.35">
      <c r="A192" s="1">
        <v>39753</v>
      </c>
      <c r="B192">
        <v>8586</v>
      </c>
    </row>
    <row r="193" spans="1:2" x14ac:dyDescent="0.35">
      <c r="A193" s="1">
        <v>39783</v>
      </c>
      <c r="B193">
        <v>8211</v>
      </c>
    </row>
    <row r="194" spans="1:2" x14ac:dyDescent="0.35">
      <c r="A194" s="1">
        <v>39814</v>
      </c>
      <c r="B194">
        <v>8743</v>
      </c>
    </row>
    <row r="195" spans="1:2" x14ac:dyDescent="0.35">
      <c r="A195" s="1">
        <v>39845</v>
      </c>
      <c r="B195">
        <v>8724</v>
      </c>
    </row>
    <row r="196" spans="1:2" x14ac:dyDescent="0.35">
      <c r="A196" s="1">
        <v>39873</v>
      </c>
      <c r="B196">
        <v>7982</v>
      </c>
    </row>
    <row r="197" spans="1:2" x14ac:dyDescent="0.35">
      <c r="A197" s="1">
        <v>39904</v>
      </c>
      <c r="B197">
        <v>7929</v>
      </c>
    </row>
    <row r="198" spans="1:2" x14ac:dyDescent="0.35">
      <c r="A198" s="1">
        <v>39934</v>
      </c>
      <c r="B198">
        <v>7870</v>
      </c>
    </row>
    <row r="199" spans="1:2" x14ac:dyDescent="0.35">
      <c r="A199" s="1">
        <v>39965</v>
      </c>
      <c r="B199">
        <v>7900</v>
      </c>
    </row>
    <row r="200" spans="1:2" x14ac:dyDescent="0.35">
      <c r="A200" s="1">
        <v>39995</v>
      </c>
      <c r="B200">
        <v>7825</v>
      </c>
    </row>
    <row r="201" spans="1:2" x14ac:dyDescent="0.35">
      <c r="A201" s="1">
        <v>40026</v>
      </c>
      <c r="B201">
        <v>7885</v>
      </c>
    </row>
    <row r="202" spans="1:2" x14ac:dyDescent="0.35">
      <c r="A202" s="1">
        <v>40057</v>
      </c>
      <c r="B202">
        <v>7835</v>
      </c>
    </row>
    <row r="203" spans="1:2" x14ac:dyDescent="0.35">
      <c r="A203" s="1">
        <v>40087</v>
      </c>
      <c r="B203">
        <v>7754</v>
      </c>
    </row>
    <row r="204" spans="1:2" x14ac:dyDescent="0.35">
      <c r="A204" s="1">
        <v>40118</v>
      </c>
      <c r="B204">
        <v>8038</v>
      </c>
    </row>
    <row r="205" spans="1:2" x14ac:dyDescent="0.35">
      <c r="A205" s="1">
        <v>40148</v>
      </c>
      <c r="B205">
        <v>7947</v>
      </c>
    </row>
    <row r="206" spans="1:2" x14ac:dyDescent="0.35">
      <c r="A206" s="1">
        <v>40179</v>
      </c>
      <c r="B206">
        <v>8098</v>
      </c>
    </row>
    <row r="207" spans="1:2" x14ac:dyDescent="0.35">
      <c r="A207" s="1">
        <v>40210</v>
      </c>
      <c r="B207">
        <v>8365</v>
      </c>
    </row>
    <row r="208" spans="1:2" x14ac:dyDescent="0.35">
      <c r="A208" s="1">
        <v>40238</v>
      </c>
      <c r="B208">
        <v>8006</v>
      </c>
    </row>
    <row r="209" spans="1:2" x14ac:dyDescent="0.35">
      <c r="A209" s="1">
        <v>40269</v>
      </c>
      <c r="B209">
        <v>8140</v>
      </c>
    </row>
    <row r="210" spans="1:2" x14ac:dyDescent="0.35">
      <c r="A210" s="1">
        <v>40299</v>
      </c>
      <c r="B210">
        <v>8242</v>
      </c>
    </row>
    <row r="211" spans="1:2" x14ac:dyDescent="0.35">
      <c r="A211" s="1">
        <v>40330</v>
      </c>
      <c r="B211">
        <v>8359</v>
      </c>
    </row>
    <row r="212" spans="1:2" x14ac:dyDescent="0.35">
      <c r="A212" s="1">
        <v>40360</v>
      </c>
      <c r="B212">
        <v>8223</v>
      </c>
    </row>
    <row r="213" spans="1:2" x14ac:dyDescent="0.35">
      <c r="A213" s="1">
        <v>40391</v>
      </c>
      <c r="B213">
        <v>8202</v>
      </c>
    </row>
    <row r="214" spans="1:2" x14ac:dyDescent="0.35">
      <c r="A214" s="1">
        <v>40422</v>
      </c>
      <c r="B214">
        <v>8274</v>
      </c>
    </row>
    <row r="215" spans="1:2" x14ac:dyDescent="0.35">
      <c r="A215" s="1">
        <v>40452</v>
      </c>
      <c r="B215">
        <v>8101</v>
      </c>
    </row>
    <row r="216" spans="1:2" x14ac:dyDescent="0.35">
      <c r="A216" s="1">
        <v>40483</v>
      </c>
      <c r="B216">
        <v>7926</v>
      </c>
    </row>
    <row r="217" spans="1:2" x14ac:dyDescent="0.35">
      <c r="A217" s="1">
        <v>40513</v>
      </c>
      <c r="B217">
        <v>8140</v>
      </c>
    </row>
    <row r="218" spans="1:2" x14ac:dyDescent="0.35">
      <c r="A218" s="1">
        <v>40544</v>
      </c>
      <c r="B218">
        <v>8108</v>
      </c>
    </row>
    <row r="219" spans="1:2" x14ac:dyDescent="0.35">
      <c r="A219" s="1">
        <v>40575</v>
      </c>
      <c r="B219">
        <v>8226</v>
      </c>
    </row>
    <row r="220" spans="1:2" x14ac:dyDescent="0.35">
      <c r="A220" s="1">
        <v>40603</v>
      </c>
      <c r="B220">
        <v>8333</v>
      </c>
    </row>
    <row r="221" spans="1:2" x14ac:dyDescent="0.35">
      <c r="A221" s="1">
        <v>40634</v>
      </c>
      <c r="B221">
        <v>8384</v>
      </c>
    </row>
    <row r="222" spans="1:2" x14ac:dyDescent="0.35">
      <c r="A222" s="1">
        <v>40664</v>
      </c>
      <c r="B222">
        <v>8264</v>
      </c>
    </row>
    <row r="223" spans="1:2" x14ac:dyDescent="0.35">
      <c r="A223" s="1">
        <v>40695</v>
      </c>
      <c r="B223">
        <v>8298</v>
      </c>
    </row>
    <row r="224" spans="1:2" x14ac:dyDescent="0.35">
      <c r="A224" s="1">
        <v>40725</v>
      </c>
      <c r="B224">
        <v>8426</v>
      </c>
    </row>
    <row r="225" spans="1:2" x14ac:dyDescent="0.35">
      <c r="A225" s="1">
        <v>40756</v>
      </c>
      <c r="B225">
        <v>8478</v>
      </c>
    </row>
    <row r="226" spans="1:2" x14ac:dyDescent="0.35">
      <c r="A226" s="1">
        <v>40787</v>
      </c>
      <c r="B226">
        <v>8340</v>
      </c>
    </row>
    <row r="227" spans="1:2" x14ac:dyDescent="0.35">
      <c r="A227" s="1">
        <v>40817</v>
      </c>
      <c r="B227">
        <v>8664</v>
      </c>
    </row>
    <row r="228" spans="1:2" x14ac:dyDescent="0.35">
      <c r="A228" s="1">
        <v>40848</v>
      </c>
      <c r="B228">
        <v>8492</v>
      </c>
    </row>
    <row r="229" spans="1:2" x14ac:dyDescent="0.35">
      <c r="A229" s="1">
        <v>40878</v>
      </c>
      <c r="B229">
        <v>8341</v>
      </c>
    </row>
    <row r="230" spans="1:2" x14ac:dyDescent="0.35">
      <c r="A230" s="1">
        <v>40909</v>
      </c>
      <c r="B230">
        <v>8409</v>
      </c>
    </row>
    <row r="231" spans="1:2" x14ac:dyDescent="0.35">
      <c r="A231" s="1">
        <v>40940</v>
      </c>
      <c r="B231">
        <v>8445</v>
      </c>
    </row>
    <row r="232" spans="1:2" x14ac:dyDescent="0.35">
      <c r="A232" s="1">
        <v>40969</v>
      </c>
      <c r="B232">
        <v>8606</v>
      </c>
    </row>
    <row r="233" spans="1:2" x14ac:dyDescent="0.35">
      <c r="A233" s="1">
        <v>41000</v>
      </c>
      <c r="B233">
        <v>8482</v>
      </c>
    </row>
    <row r="234" spans="1:2" x14ac:dyDescent="0.35">
      <c r="A234" s="1">
        <v>41030</v>
      </c>
      <c r="B234">
        <v>8614</v>
      </c>
    </row>
    <row r="235" spans="1:2" x14ac:dyDescent="0.35">
      <c r="A235" s="1">
        <v>41061</v>
      </c>
      <c r="B235">
        <v>8542</v>
      </c>
    </row>
    <row r="236" spans="1:2" x14ac:dyDescent="0.35">
      <c r="A236" s="1">
        <v>41091</v>
      </c>
      <c r="B236">
        <v>8649</v>
      </c>
    </row>
    <row r="237" spans="1:2" x14ac:dyDescent="0.35">
      <c r="A237" s="1">
        <v>41122</v>
      </c>
      <c r="B237">
        <v>8535</v>
      </c>
    </row>
    <row r="238" spans="1:2" x14ac:dyDescent="0.35">
      <c r="A238" s="1">
        <v>41153</v>
      </c>
      <c r="B238">
        <v>8539</v>
      </c>
    </row>
    <row r="239" spans="1:2" x14ac:dyDescent="0.35">
      <c r="A239" s="1">
        <v>41183</v>
      </c>
      <c r="B239">
        <v>8213</v>
      </c>
    </row>
    <row r="240" spans="1:2" x14ac:dyDescent="0.35">
      <c r="A240" s="1">
        <v>41214</v>
      </c>
      <c r="B240">
        <v>8535</v>
      </c>
    </row>
    <row r="241" spans="1:2" x14ac:dyDescent="0.35">
      <c r="A241" s="1">
        <v>41244</v>
      </c>
      <c r="B241">
        <v>8692</v>
      </c>
    </row>
    <row r="242" spans="1:2" x14ac:dyDescent="0.35">
      <c r="A242" s="1">
        <v>41275</v>
      </c>
      <c r="B242">
        <v>8683</v>
      </c>
    </row>
    <row r="243" spans="1:2" x14ac:dyDescent="0.35">
      <c r="A243" s="1">
        <v>41306</v>
      </c>
      <c r="B243">
        <v>8747</v>
      </c>
    </row>
    <row r="244" spans="1:2" x14ac:dyDescent="0.35">
      <c r="A244" s="1">
        <v>41334</v>
      </c>
      <c r="B244">
        <v>8511</v>
      </c>
    </row>
    <row r="245" spans="1:2" x14ac:dyDescent="0.35">
      <c r="A245" s="1">
        <v>41365</v>
      </c>
      <c r="B245">
        <v>8536</v>
      </c>
    </row>
    <row r="246" spans="1:2" x14ac:dyDescent="0.35">
      <c r="A246" s="1">
        <v>41395</v>
      </c>
      <c r="B246">
        <v>8544</v>
      </c>
    </row>
    <row r="247" spans="1:2" x14ac:dyDescent="0.35">
      <c r="A247" s="1">
        <v>41426</v>
      </c>
      <c r="B247">
        <v>8557</v>
      </c>
    </row>
    <row r="248" spans="1:2" x14ac:dyDescent="0.35">
      <c r="A248" s="1">
        <v>41456</v>
      </c>
      <c r="B248">
        <v>8480</v>
      </c>
    </row>
    <row r="249" spans="1:2" x14ac:dyDescent="0.35">
      <c r="A249" s="1">
        <v>41487</v>
      </c>
      <c r="B249">
        <v>8475</v>
      </c>
    </row>
    <row r="250" spans="1:2" x14ac:dyDescent="0.35">
      <c r="A250" s="1">
        <v>41518</v>
      </c>
      <c r="B250">
        <v>8429</v>
      </c>
    </row>
    <row r="251" spans="1:2" x14ac:dyDescent="0.35">
      <c r="A251" s="1">
        <v>41548</v>
      </c>
      <c r="B251">
        <v>8509</v>
      </c>
    </row>
    <row r="252" spans="1:2" x14ac:dyDescent="0.35">
      <c r="A252" s="1">
        <v>41579</v>
      </c>
      <c r="B252">
        <v>8446</v>
      </c>
    </row>
    <row r="253" spans="1:2" x14ac:dyDescent="0.35">
      <c r="A253" s="1">
        <v>41609</v>
      </c>
      <c r="B253">
        <v>8357</v>
      </c>
    </row>
    <row r="254" spans="1:2" x14ac:dyDescent="0.35">
      <c r="A254" s="1">
        <v>41640</v>
      </c>
      <c r="B254">
        <v>8388</v>
      </c>
    </row>
    <row r="255" spans="1:2" x14ac:dyDescent="0.35">
      <c r="A255" s="1">
        <v>41671</v>
      </c>
      <c r="B255">
        <v>8413</v>
      </c>
    </row>
    <row r="256" spans="1:2" x14ac:dyDescent="0.35">
      <c r="A256" s="1">
        <v>41699</v>
      </c>
      <c r="B256">
        <v>8454</v>
      </c>
    </row>
    <row r="257" spans="1:2" x14ac:dyDescent="0.35">
      <c r="A257" s="1">
        <v>41730</v>
      </c>
      <c r="B257">
        <v>8422</v>
      </c>
    </row>
    <row r="258" spans="1:2" x14ac:dyDescent="0.35">
      <c r="A258" s="1">
        <v>41760</v>
      </c>
      <c r="B258">
        <v>8296</v>
      </c>
    </row>
    <row r="259" spans="1:2" x14ac:dyDescent="0.35">
      <c r="A259" s="1">
        <v>41791</v>
      </c>
      <c r="B259">
        <v>8212</v>
      </c>
    </row>
    <row r="260" spans="1:2" x14ac:dyDescent="0.35">
      <c r="A260" s="1">
        <v>41821</v>
      </c>
      <c r="B260">
        <v>8292</v>
      </c>
    </row>
    <row r="261" spans="1:2" x14ac:dyDescent="0.35">
      <c r="A261" s="1">
        <v>41852</v>
      </c>
      <c r="B261">
        <v>8366</v>
      </c>
    </row>
    <row r="262" spans="1:2" x14ac:dyDescent="0.35">
      <c r="A262" s="1">
        <v>41883</v>
      </c>
      <c r="B262">
        <v>8509</v>
      </c>
    </row>
    <row r="263" spans="1:2" x14ac:dyDescent="0.35">
      <c r="A263" s="1">
        <v>41913</v>
      </c>
      <c r="B263">
        <v>8477</v>
      </c>
    </row>
    <row r="264" spans="1:2" x14ac:dyDescent="0.35">
      <c r="A264" s="1">
        <v>41944</v>
      </c>
      <c r="B264">
        <v>8794</v>
      </c>
    </row>
    <row r="265" spans="1:2" x14ac:dyDescent="0.35">
      <c r="A265" s="1">
        <v>41974</v>
      </c>
      <c r="B265">
        <v>8641</v>
      </c>
    </row>
    <row r="266" spans="1:2" x14ac:dyDescent="0.35">
      <c r="A266" s="1">
        <v>42005</v>
      </c>
      <c r="B266">
        <v>8505</v>
      </c>
    </row>
    <row r="267" spans="1:2" x14ac:dyDescent="0.35">
      <c r="A267" s="1">
        <v>42036</v>
      </c>
      <c r="B267">
        <v>8376</v>
      </c>
    </row>
    <row r="268" spans="1:2" x14ac:dyDescent="0.35">
      <c r="A268" s="1">
        <v>42064</v>
      </c>
      <c r="B268">
        <v>8157</v>
      </c>
    </row>
    <row r="269" spans="1:2" x14ac:dyDescent="0.35">
      <c r="A269" s="1">
        <v>42095</v>
      </c>
      <c r="B269">
        <v>8289</v>
      </c>
    </row>
    <row r="270" spans="1:2" x14ac:dyDescent="0.35">
      <c r="A270" s="1">
        <v>42125</v>
      </c>
      <c r="B270">
        <v>8327</v>
      </c>
    </row>
    <row r="271" spans="1:2" x14ac:dyDescent="0.35">
      <c r="A271" s="1">
        <v>42156</v>
      </c>
      <c r="B271">
        <v>8394</v>
      </c>
    </row>
    <row r="272" spans="1:2" x14ac:dyDescent="0.35">
      <c r="A272" s="1">
        <v>42186</v>
      </c>
      <c r="B272">
        <v>8240</v>
      </c>
    </row>
    <row r="273" spans="1:2" x14ac:dyDescent="0.35">
      <c r="A273" s="1">
        <v>42217</v>
      </c>
      <c r="B273">
        <v>8242</v>
      </c>
    </row>
    <row r="274" spans="1:2" x14ac:dyDescent="0.35">
      <c r="A274" s="1">
        <v>42248</v>
      </c>
      <c r="B274">
        <v>8255</v>
      </c>
    </row>
    <row r="275" spans="1:2" x14ac:dyDescent="0.35">
      <c r="A275" s="1">
        <v>42278</v>
      </c>
      <c r="B275">
        <v>8154</v>
      </c>
    </row>
    <row r="276" spans="1:2" x14ac:dyDescent="0.35">
      <c r="A276" s="1">
        <v>42309</v>
      </c>
      <c r="B276">
        <v>8102</v>
      </c>
    </row>
    <row r="277" spans="1:2" x14ac:dyDescent="0.35">
      <c r="A277" s="1">
        <v>42339</v>
      </c>
      <c r="B277">
        <v>8007</v>
      </c>
    </row>
    <row r="278" spans="1:2" x14ac:dyDescent="0.35">
      <c r="A278" s="1">
        <v>42370</v>
      </c>
      <c r="B278">
        <v>7849</v>
      </c>
    </row>
    <row r="279" spans="1:2" x14ac:dyDescent="0.35">
      <c r="A279" s="1">
        <v>42401</v>
      </c>
      <c r="B279">
        <v>7931</v>
      </c>
    </row>
    <row r="280" spans="1:2" x14ac:dyDescent="0.35">
      <c r="A280" s="1">
        <v>42430</v>
      </c>
      <c r="B280">
        <v>7764</v>
      </c>
    </row>
    <row r="281" spans="1:2" x14ac:dyDescent="0.35">
      <c r="A281" s="1">
        <v>42461</v>
      </c>
      <c r="B281">
        <v>7773</v>
      </c>
    </row>
    <row r="282" spans="1:2" x14ac:dyDescent="0.35">
      <c r="A282" s="1">
        <v>42491</v>
      </c>
      <c r="B282">
        <v>7798</v>
      </c>
    </row>
    <row r="283" spans="1:2" x14ac:dyDescent="0.35">
      <c r="A283" s="1">
        <v>42522</v>
      </c>
      <c r="B283">
        <v>7770</v>
      </c>
    </row>
    <row r="284" spans="1:2" x14ac:dyDescent="0.35">
      <c r="A284" s="1">
        <v>42552</v>
      </c>
      <c r="B284">
        <v>7820</v>
      </c>
    </row>
    <row r="285" spans="1:2" x14ac:dyDescent="0.35">
      <c r="A285" s="1">
        <v>42583</v>
      </c>
      <c r="B285">
        <v>7890</v>
      </c>
    </row>
    <row r="286" spans="1:2" x14ac:dyDescent="0.35">
      <c r="A286" s="1">
        <v>42614</v>
      </c>
      <c r="B286">
        <v>7605</v>
      </c>
    </row>
    <row r="287" spans="1:2" x14ac:dyDescent="0.35">
      <c r="A287" s="1">
        <v>42644</v>
      </c>
      <c r="B287">
        <v>7519</v>
      </c>
    </row>
    <row r="288" spans="1:2" x14ac:dyDescent="0.35">
      <c r="A288" s="1">
        <v>42675</v>
      </c>
      <c r="B288">
        <v>7423</v>
      </c>
    </row>
    <row r="289" spans="1:2" x14ac:dyDescent="0.35">
      <c r="A289" s="1">
        <v>42705</v>
      </c>
      <c r="B289">
        <v>7488</v>
      </c>
    </row>
    <row r="290" spans="1:2" x14ac:dyDescent="0.35">
      <c r="A290" s="1">
        <v>42736</v>
      </c>
      <c r="B290">
        <v>7583</v>
      </c>
    </row>
    <row r="291" spans="1:2" x14ac:dyDescent="0.35">
      <c r="A291" s="1">
        <v>42767</v>
      </c>
      <c r="B291">
        <v>7505</v>
      </c>
    </row>
    <row r="292" spans="1:2" x14ac:dyDescent="0.35">
      <c r="A292" s="1">
        <v>42795</v>
      </c>
      <c r="B292">
        <v>7685</v>
      </c>
    </row>
    <row r="293" spans="1:2" x14ac:dyDescent="0.35">
      <c r="A293" s="1">
        <v>42826</v>
      </c>
      <c r="B293">
        <v>7771</v>
      </c>
    </row>
    <row r="294" spans="1:2" x14ac:dyDescent="0.35">
      <c r="A294" s="1">
        <v>42856</v>
      </c>
      <c r="B294">
        <v>7622</v>
      </c>
    </row>
    <row r="295" spans="1:2" x14ac:dyDescent="0.35">
      <c r="A295" s="1">
        <v>42887</v>
      </c>
      <c r="B295">
        <v>7543</v>
      </c>
    </row>
    <row r="296" spans="1:2" x14ac:dyDescent="0.35">
      <c r="A296" s="1">
        <v>42917</v>
      </c>
      <c r="B296">
        <v>7474</v>
      </c>
    </row>
    <row r="297" spans="1:2" x14ac:dyDescent="0.35">
      <c r="A297" s="1">
        <v>42948</v>
      </c>
      <c r="B297">
        <v>7469</v>
      </c>
    </row>
    <row r="298" spans="1:2" x14ac:dyDescent="0.35">
      <c r="A298" s="1">
        <v>42979</v>
      </c>
      <c r="B298">
        <v>7536</v>
      </c>
    </row>
    <row r="299" spans="1:2" x14ac:dyDescent="0.35">
      <c r="A299" s="1">
        <v>43009</v>
      </c>
      <c r="B299">
        <v>7592</v>
      </c>
    </row>
    <row r="300" spans="1:2" x14ac:dyDescent="0.35">
      <c r="A300" s="1">
        <v>43040</v>
      </c>
      <c r="B300">
        <v>7782</v>
      </c>
    </row>
    <row r="301" spans="1:2" x14ac:dyDescent="0.35">
      <c r="A301" s="1">
        <v>43070</v>
      </c>
      <c r="B301">
        <v>7685</v>
      </c>
    </row>
    <row r="302" spans="1:2" x14ac:dyDescent="0.35">
      <c r="A302" s="1">
        <v>43101</v>
      </c>
      <c r="B302">
        <v>7725</v>
      </c>
    </row>
    <row r="303" spans="1:2" x14ac:dyDescent="0.35">
      <c r="A303" s="1">
        <v>43132</v>
      </c>
      <c r="B303">
        <v>7826</v>
      </c>
    </row>
    <row r="304" spans="1:2" x14ac:dyDescent="0.35">
      <c r="A304" s="1">
        <v>43160</v>
      </c>
      <c r="B304">
        <v>7752</v>
      </c>
    </row>
    <row r="305" spans="1:2" x14ac:dyDescent="0.35">
      <c r="A305" s="1">
        <v>43191</v>
      </c>
      <c r="B305">
        <v>7825</v>
      </c>
    </row>
    <row r="306" spans="1:2" x14ac:dyDescent="0.35">
      <c r="A306" s="1">
        <v>43221</v>
      </c>
      <c r="B306">
        <v>7791</v>
      </c>
    </row>
    <row r="307" spans="1:2" x14ac:dyDescent="0.35">
      <c r="A307" s="1">
        <v>43252</v>
      </c>
      <c r="B307">
        <v>7828</v>
      </c>
    </row>
    <row r="308" spans="1:2" x14ac:dyDescent="0.35">
      <c r="A308" s="1">
        <v>43282</v>
      </c>
      <c r="B308">
        <v>7737</v>
      </c>
    </row>
    <row r="309" spans="1:2" x14ac:dyDescent="0.35">
      <c r="A309" s="1">
        <v>43313</v>
      </c>
      <c r="B309">
        <v>7792</v>
      </c>
    </row>
    <row r="310" spans="1:2" x14ac:dyDescent="0.35">
      <c r="A310" s="1">
        <v>43344</v>
      </c>
      <c r="B310">
        <v>7649</v>
      </c>
    </row>
    <row r="311" spans="1:2" x14ac:dyDescent="0.35">
      <c r="A311" s="1">
        <v>43374</v>
      </c>
      <c r="B311">
        <v>7684</v>
      </c>
    </row>
    <row r="312" spans="1:2" x14ac:dyDescent="0.35">
      <c r="A312" s="1">
        <v>43405</v>
      </c>
      <c r="B312">
        <v>7649</v>
      </c>
    </row>
    <row r="313" spans="1:2" x14ac:dyDescent="0.35">
      <c r="A313" s="1">
        <v>43435</v>
      </c>
      <c r="B313">
        <v>7548</v>
      </c>
    </row>
    <row r="314" spans="1:2" x14ac:dyDescent="0.35">
      <c r="A314" s="1">
        <v>43466</v>
      </c>
      <c r="B314">
        <v>7604</v>
      </c>
    </row>
    <row r="315" spans="1:2" x14ac:dyDescent="0.35">
      <c r="A315" s="1">
        <v>43497</v>
      </c>
      <c r="B315">
        <v>7509</v>
      </c>
    </row>
    <row r="316" spans="1:2" x14ac:dyDescent="0.35">
      <c r="A316" s="1">
        <v>43525</v>
      </c>
      <c r="B316">
        <v>7548</v>
      </c>
    </row>
    <row r="317" spans="1:2" x14ac:dyDescent="0.35">
      <c r="A317" s="1">
        <v>43556</v>
      </c>
      <c r="B317">
        <v>7353</v>
      </c>
    </row>
    <row r="318" spans="1:2" x14ac:dyDescent="0.35">
      <c r="A318" s="1">
        <v>43586</v>
      </c>
      <c r="B318">
        <v>7517</v>
      </c>
    </row>
    <row r="319" spans="1:2" x14ac:dyDescent="0.35">
      <c r="A319" s="1">
        <v>43617</v>
      </c>
      <c r="B319">
        <v>7477</v>
      </c>
    </row>
    <row r="320" spans="1:2" x14ac:dyDescent="0.35">
      <c r="A320" s="1">
        <v>43647</v>
      </c>
      <c r="B320">
        <v>7487</v>
      </c>
    </row>
    <row r="321" spans="1:2" x14ac:dyDescent="0.35">
      <c r="A321" s="1">
        <v>43678</v>
      </c>
      <c r="B321">
        <v>7455</v>
      </c>
    </row>
    <row r="322" spans="1:2" x14ac:dyDescent="0.35">
      <c r="A322" s="1">
        <v>43709</v>
      </c>
      <c r="B322">
        <v>7455</v>
      </c>
    </row>
    <row r="323" spans="1:2" x14ac:dyDescent="0.35">
      <c r="A323" s="1">
        <v>43739</v>
      </c>
      <c r="B323">
        <v>7392</v>
      </c>
    </row>
    <row r="324" spans="1:2" x14ac:dyDescent="0.35">
      <c r="A324" s="1">
        <v>43770</v>
      </c>
      <c r="B324">
        <v>7420</v>
      </c>
    </row>
    <row r="325" spans="1:2" x14ac:dyDescent="0.35">
      <c r="A325" s="1">
        <v>43800</v>
      </c>
      <c r="B325">
        <v>7442</v>
      </c>
    </row>
    <row r="326" spans="1:2" x14ac:dyDescent="0.35">
      <c r="A326" s="1">
        <v>43831</v>
      </c>
      <c r="B326">
        <v>7309</v>
      </c>
    </row>
    <row r="327" spans="1:2" x14ac:dyDescent="0.35">
      <c r="A327" s="1">
        <v>43862</v>
      </c>
      <c r="B327">
        <v>7215</v>
      </c>
    </row>
    <row r="328" spans="1:2" x14ac:dyDescent="0.35">
      <c r="A328" s="1">
        <v>43891</v>
      </c>
      <c r="B328">
        <v>5915</v>
      </c>
    </row>
    <row r="329" spans="1:2" x14ac:dyDescent="0.35">
      <c r="A329" s="1">
        <v>43922</v>
      </c>
      <c r="B329">
        <v>3297</v>
      </c>
    </row>
    <row r="330" spans="1:2" x14ac:dyDescent="0.35">
      <c r="A330" s="1">
        <v>43952</v>
      </c>
      <c r="B330">
        <v>4065</v>
      </c>
    </row>
    <row r="331" spans="1:2" x14ac:dyDescent="0.35">
      <c r="A331" s="1">
        <v>43983</v>
      </c>
      <c r="B331">
        <v>5731</v>
      </c>
    </row>
    <row r="332" spans="1:2" x14ac:dyDescent="0.35">
      <c r="A332" s="1">
        <v>44013</v>
      </c>
      <c r="B332">
        <v>6529</v>
      </c>
    </row>
    <row r="333" spans="1:2" x14ac:dyDescent="0.35">
      <c r="A333" s="1">
        <v>44044</v>
      </c>
      <c r="B333">
        <v>6644</v>
      </c>
    </row>
    <row r="334" spans="1:2" x14ac:dyDescent="0.35">
      <c r="A334" s="1">
        <v>44075</v>
      </c>
      <c r="B334">
        <v>6451</v>
      </c>
    </row>
    <row r="335" spans="1:2" x14ac:dyDescent="0.35">
      <c r="A335" s="1">
        <v>44105</v>
      </c>
      <c r="B335">
        <v>6870</v>
      </c>
    </row>
    <row r="336" spans="1:2" x14ac:dyDescent="0.35">
      <c r="A336" s="1">
        <v>44136</v>
      </c>
      <c r="B336">
        <v>6598</v>
      </c>
    </row>
    <row r="337" spans="1:2" x14ac:dyDescent="0.35">
      <c r="A337" s="1">
        <v>44166</v>
      </c>
      <c r="B337">
        <v>6315</v>
      </c>
    </row>
    <row r="338" spans="1:2" x14ac:dyDescent="0.35">
      <c r="A338" s="1">
        <v>44197</v>
      </c>
      <c r="B338">
        <v>7143</v>
      </c>
    </row>
    <row r="339" spans="1:2" x14ac:dyDescent="0.35">
      <c r="A339" s="1">
        <v>44228</v>
      </c>
      <c r="B339">
        <v>6869</v>
      </c>
    </row>
    <row r="340" spans="1:2" x14ac:dyDescent="0.35">
      <c r="A340" s="1">
        <v>44256</v>
      </c>
      <c r="B340">
        <v>8059</v>
      </c>
    </row>
    <row r="341" spans="1:2" x14ac:dyDescent="0.35">
      <c r="A341" s="1">
        <v>44287</v>
      </c>
      <c r="B341">
        <v>8092</v>
      </c>
    </row>
    <row r="342" spans="1:2" x14ac:dyDescent="0.35">
      <c r="A342" s="1">
        <v>44317</v>
      </c>
      <c r="B342">
        <v>7940</v>
      </c>
    </row>
    <row r="343" spans="1:2" x14ac:dyDescent="0.35">
      <c r="A343" s="1">
        <v>44348</v>
      </c>
      <c r="B343">
        <v>8288</v>
      </c>
    </row>
    <row r="344" spans="1:2" x14ac:dyDescent="0.35">
      <c r="A344" s="1">
        <v>44378</v>
      </c>
      <c r="B344">
        <v>8099</v>
      </c>
    </row>
    <row r="345" spans="1:2" x14ac:dyDescent="0.35">
      <c r="A345" s="1">
        <v>44409</v>
      </c>
      <c r="B345">
        <v>7822</v>
      </c>
    </row>
    <row r="346" spans="1:2" x14ac:dyDescent="0.35">
      <c r="A346" s="1">
        <v>44440</v>
      </c>
      <c r="B346">
        <v>7725</v>
      </c>
    </row>
    <row r="347" spans="1:2" x14ac:dyDescent="0.35">
      <c r="A347" s="1">
        <v>44470</v>
      </c>
      <c r="B347">
        <v>8195</v>
      </c>
    </row>
    <row r="348" spans="1:2" x14ac:dyDescent="0.35">
      <c r="A348" s="1">
        <v>44501</v>
      </c>
      <c r="B348">
        <v>7309</v>
      </c>
    </row>
    <row r="349" spans="1:2" x14ac:dyDescent="0.35">
      <c r="A349" s="1">
        <v>44531</v>
      </c>
      <c r="B349">
        <v>7236</v>
      </c>
    </row>
    <row r="350" spans="1:2" x14ac:dyDescent="0.35">
      <c r="A350" s="1">
        <v>44562</v>
      </c>
      <c r="B350">
        <v>7293</v>
      </c>
    </row>
    <row r="351" spans="1:2" x14ac:dyDescent="0.35">
      <c r="A351" s="1">
        <v>44593</v>
      </c>
      <c r="B351">
        <v>7467</v>
      </c>
    </row>
    <row r="352" spans="1:2" x14ac:dyDescent="0.35">
      <c r="A352" s="1">
        <v>44621</v>
      </c>
      <c r="B352">
        <v>8118</v>
      </c>
    </row>
    <row r="353" spans="1:2" x14ac:dyDescent="0.35">
      <c r="A353" s="1">
        <v>44652</v>
      </c>
      <c r="B353">
        <v>8316</v>
      </c>
    </row>
    <row r="354" spans="1:2" x14ac:dyDescent="0.35">
      <c r="A354" s="1">
        <v>44682</v>
      </c>
      <c r="B354">
        <v>7881</v>
      </c>
    </row>
    <row r="355" spans="1:2" x14ac:dyDescent="0.35">
      <c r="A355" s="1">
        <v>44713</v>
      </c>
      <c r="B355">
        <v>7760</v>
      </c>
    </row>
    <row r="356" spans="1:2" x14ac:dyDescent="0.35">
      <c r="A356" s="1">
        <v>44743</v>
      </c>
      <c r="B356">
        <v>7803</v>
      </c>
    </row>
    <row r="357" spans="1:2" x14ac:dyDescent="0.35">
      <c r="A357" s="1">
        <v>44774</v>
      </c>
      <c r="B357">
        <v>7764</v>
      </c>
    </row>
    <row r="358" spans="1:2" x14ac:dyDescent="0.35">
      <c r="A358" s="1">
        <v>44805</v>
      </c>
      <c r="B358">
        <v>7722</v>
      </c>
    </row>
    <row r="359" spans="1:2" x14ac:dyDescent="0.35">
      <c r="A359" s="1">
        <v>44835</v>
      </c>
      <c r="B359">
        <v>7639</v>
      </c>
    </row>
    <row r="360" spans="1:2" x14ac:dyDescent="0.35">
      <c r="A360" s="1">
        <v>44866</v>
      </c>
      <c r="B360">
        <v>7044</v>
      </c>
    </row>
    <row r="361" spans="1:2" x14ac:dyDescent="0.35">
      <c r="A361" s="1">
        <v>44896</v>
      </c>
      <c r="B361">
        <v>6890</v>
      </c>
    </row>
    <row r="362" spans="1:2" x14ac:dyDescent="0.35">
      <c r="A362" s="1">
        <v>44927</v>
      </c>
      <c r="B362">
        <v>7876</v>
      </c>
    </row>
    <row r="363" spans="1:2" x14ac:dyDescent="0.35">
      <c r="A363" s="1">
        <v>44958</v>
      </c>
      <c r="B363">
        <v>7641</v>
      </c>
    </row>
    <row r="364" spans="1:2" x14ac:dyDescent="0.35">
      <c r="A364" s="1">
        <v>44986</v>
      </c>
      <c r="B364">
        <v>7651</v>
      </c>
    </row>
    <row r="365" spans="1:2" x14ac:dyDescent="0.35">
      <c r="A365" s="1">
        <v>45017</v>
      </c>
      <c r="B365">
        <v>7533</v>
      </c>
    </row>
    <row r="366" spans="1:2" x14ac:dyDescent="0.35">
      <c r="A366" s="1">
        <v>45047</v>
      </c>
      <c r="B366">
        <v>7521</v>
      </c>
    </row>
    <row r="367" spans="1:2" x14ac:dyDescent="0.35">
      <c r="A367" s="1">
        <v>45078</v>
      </c>
      <c r="B367">
        <v>7610</v>
      </c>
    </row>
    <row r="368" spans="1:2" x14ac:dyDescent="0.35">
      <c r="A368" s="1">
        <v>45108</v>
      </c>
      <c r="B368">
        <v>7436</v>
      </c>
    </row>
    <row r="369" spans="1:2" x14ac:dyDescent="0.35">
      <c r="A369" s="1">
        <v>45139</v>
      </c>
      <c r="B369">
        <v>7571</v>
      </c>
    </row>
    <row r="370" spans="1:2" x14ac:dyDescent="0.35">
      <c r="A370" s="1">
        <v>45170</v>
      </c>
      <c r="B370">
        <v>7661</v>
      </c>
    </row>
    <row r="371" spans="1:2" x14ac:dyDescent="0.35">
      <c r="A371" s="1">
        <v>45200</v>
      </c>
      <c r="B371">
        <v>7629</v>
      </c>
    </row>
    <row r="372" spans="1:2" x14ac:dyDescent="0.35">
      <c r="A372" s="1">
        <v>45231</v>
      </c>
      <c r="B372">
        <v>7365</v>
      </c>
    </row>
    <row r="373" spans="1:2" x14ac:dyDescent="0.35">
      <c r="A373" s="1">
        <v>45261</v>
      </c>
      <c r="B373">
        <v>7136</v>
      </c>
    </row>
    <row r="374" spans="1:2" x14ac:dyDescent="0.35">
      <c r="A374" s="1">
        <v>45292</v>
      </c>
      <c r="B374">
        <v>7714</v>
      </c>
    </row>
    <row r="375" spans="1:2" x14ac:dyDescent="0.35">
      <c r="A375" s="1">
        <v>45323</v>
      </c>
      <c r="B375">
        <v>7769</v>
      </c>
    </row>
    <row r="376" spans="1:2" x14ac:dyDescent="0.35">
      <c r="A376" s="1">
        <v>45352</v>
      </c>
      <c r="B376">
        <v>7455</v>
      </c>
    </row>
    <row r="377" spans="1:2" x14ac:dyDescent="0.35">
      <c r="A377" s="1">
        <v>45383</v>
      </c>
      <c r="B377">
        <v>7667</v>
      </c>
    </row>
    <row r="378" spans="1:2" x14ac:dyDescent="0.35">
      <c r="A378" s="1">
        <v>45413</v>
      </c>
      <c r="B378">
        <v>7752</v>
      </c>
    </row>
    <row r="379" spans="1:2" x14ac:dyDescent="0.35">
      <c r="A379" s="1">
        <v>45444</v>
      </c>
      <c r="B379">
        <v>7636</v>
      </c>
    </row>
    <row r="380" spans="1:2" x14ac:dyDescent="0.35">
      <c r="A380" s="1">
        <v>45474</v>
      </c>
      <c r="B380">
        <v>7666</v>
      </c>
    </row>
    <row r="381" spans="1:2" x14ac:dyDescent="0.35">
      <c r="A381" s="1">
        <v>45505</v>
      </c>
      <c r="B381">
        <v>7475</v>
      </c>
    </row>
    <row r="382" spans="1:2" x14ac:dyDescent="0.35">
      <c r="A382" s="1">
        <v>45536</v>
      </c>
      <c r="B382">
        <v>7284</v>
      </c>
    </row>
    <row r="383" spans="1:2" x14ac:dyDescent="0.35">
      <c r="A383" s="1">
        <v>45566</v>
      </c>
      <c r="B383">
        <v>7471</v>
      </c>
    </row>
    <row r="384" spans="1:2" x14ac:dyDescent="0.35">
      <c r="A384" s="1">
        <v>45597</v>
      </c>
      <c r="B384">
        <v>7504</v>
      </c>
    </row>
    <row r="385" spans="1:5" x14ac:dyDescent="0.35">
      <c r="A385" s="1">
        <v>45627</v>
      </c>
      <c r="B385">
        <v>7524</v>
      </c>
      <c r="C385">
        <v>7524</v>
      </c>
      <c r="D385" s="6">
        <v>7524</v>
      </c>
      <c r="E385" s="6">
        <v>7524</v>
      </c>
    </row>
    <row r="386" spans="1:5" x14ac:dyDescent="0.35">
      <c r="A386" s="1">
        <v>45658</v>
      </c>
      <c r="C386">
        <f t="shared" ref="C386:C409" si="0">_xlfn.FORECAST.ETS(A386,$B$2:$B$385,$A$2:$A$385,1,1)</f>
        <v>7528.5854174790611</v>
      </c>
      <c r="D386" s="6">
        <f t="shared" ref="D386:D409" si="1">C386-_xlfn.FORECAST.ETS.CONFINT(A386,$B$2:$B$385,$A$2:$A$385,0.95,1,1)</f>
        <v>6985.7859170411821</v>
      </c>
      <c r="E386" s="6">
        <f t="shared" ref="E386:E409" si="2">C386+_xlfn.FORECAST.ETS.CONFINT(A386,$B$2:$B$385,$A$2:$A$385,0.95,1,1)</f>
        <v>8071.3849179169401</v>
      </c>
    </row>
    <row r="387" spans="1:5" x14ac:dyDescent="0.35">
      <c r="A387" s="1">
        <v>45689</v>
      </c>
      <c r="C387">
        <f t="shared" si="0"/>
        <v>7533.1708349581231</v>
      </c>
      <c r="D387" s="6">
        <f t="shared" si="1"/>
        <v>6765.9201409948209</v>
      </c>
      <c r="E387" s="6">
        <f t="shared" si="2"/>
        <v>8300.4215289214244</v>
      </c>
    </row>
    <row r="388" spans="1:5" x14ac:dyDescent="0.35">
      <c r="A388" s="1">
        <v>45717</v>
      </c>
      <c r="C388">
        <f t="shared" si="0"/>
        <v>7537.7562524371842</v>
      </c>
      <c r="D388" s="6">
        <f t="shared" si="1"/>
        <v>6597.9132202968276</v>
      </c>
      <c r="E388" s="6">
        <f t="shared" si="2"/>
        <v>8477.5992845775399</v>
      </c>
    </row>
    <row r="389" spans="1:5" x14ac:dyDescent="0.35">
      <c r="A389" s="1">
        <v>45748</v>
      </c>
      <c r="C389">
        <f t="shared" si="0"/>
        <v>7542.3416699162453</v>
      </c>
      <c r="D389" s="6">
        <f t="shared" si="1"/>
        <v>6456.7423976407708</v>
      </c>
      <c r="E389" s="6">
        <f t="shared" si="2"/>
        <v>8627.9409421917189</v>
      </c>
    </row>
    <row r="390" spans="1:5" x14ac:dyDescent="0.35">
      <c r="A390" s="1">
        <v>45778</v>
      </c>
      <c r="C390">
        <f t="shared" si="0"/>
        <v>7546.9270873953074</v>
      </c>
      <c r="D390" s="6">
        <f t="shared" si="1"/>
        <v>6332.7043807403279</v>
      </c>
      <c r="E390" s="6">
        <f t="shared" si="2"/>
        <v>8761.1497940502868</v>
      </c>
    </row>
    <row r="391" spans="1:5" x14ac:dyDescent="0.35">
      <c r="A391" s="1">
        <v>45809</v>
      </c>
      <c r="C391">
        <f t="shared" si="0"/>
        <v>7551.5125048743685</v>
      </c>
      <c r="D391" s="6">
        <f t="shared" si="1"/>
        <v>6220.8215120064197</v>
      </c>
      <c r="E391" s="6">
        <f t="shared" si="2"/>
        <v>8882.2034977423173</v>
      </c>
    </row>
    <row r="392" spans="1:5" x14ac:dyDescent="0.35">
      <c r="A392" s="1">
        <v>45839</v>
      </c>
      <c r="C392">
        <f t="shared" si="0"/>
        <v>7556.0979223534296</v>
      </c>
      <c r="D392" s="6">
        <f t="shared" si="1"/>
        <v>6118.1370116685575</v>
      </c>
      <c r="E392" s="6">
        <f t="shared" si="2"/>
        <v>8994.0588330383016</v>
      </c>
    </row>
    <row r="393" spans="1:5" x14ac:dyDescent="0.35">
      <c r="A393" s="1">
        <v>45870</v>
      </c>
      <c r="C393">
        <f t="shared" si="0"/>
        <v>7560.6833398324916</v>
      </c>
      <c r="D393" s="6">
        <f t="shared" si="1"/>
        <v>6022.7247717649134</v>
      </c>
      <c r="E393" s="6">
        <f t="shared" si="2"/>
        <v>9098.6419079000698</v>
      </c>
    </row>
    <row r="394" spans="1:5" x14ac:dyDescent="0.35">
      <c r="A394" s="1">
        <v>45901</v>
      </c>
      <c r="C394">
        <f t="shared" si="0"/>
        <v>7565.2687573115527</v>
      </c>
      <c r="D394" s="6">
        <f t="shared" si="1"/>
        <v>5933.2473000178961</v>
      </c>
      <c r="E394" s="6">
        <f t="shared" si="2"/>
        <v>9197.2902146052093</v>
      </c>
    </row>
    <row r="395" spans="1:5" x14ac:dyDescent="0.35">
      <c r="A395" s="1">
        <v>45931</v>
      </c>
      <c r="C395">
        <f t="shared" si="0"/>
        <v>7569.8541747906138</v>
      </c>
      <c r="D395" s="6">
        <f t="shared" si="1"/>
        <v>5848.7311083472041</v>
      </c>
      <c r="E395" s="6">
        <f t="shared" si="2"/>
        <v>9290.9772412340226</v>
      </c>
    </row>
    <row r="396" spans="1:5" x14ac:dyDescent="0.35">
      <c r="A396" s="1">
        <v>45962</v>
      </c>
      <c r="C396">
        <f t="shared" si="0"/>
        <v>7574.4395922696758</v>
      </c>
      <c r="D396" s="6">
        <f t="shared" si="1"/>
        <v>5768.4415677178667</v>
      </c>
      <c r="E396" s="6">
        <f t="shared" si="2"/>
        <v>9380.4376168214858</v>
      </c>
    </row>
    <row r="397" spans="1:5" x14ac:dyDescent="0.35">
      <c r="A397" s="1">
        <v>45992</v>
      </c>
      <c r="C397">
        <f t="shared" si="0"/>
        <v>7579.0250097487369</v>
      </c>
      <c r="D397" s="6">
        <f t="shared" si="1"/>
        <v>5691.8081724844233</v>
      </c>
      <c r="E397" s="6">
        <f t="shared" si="2"/>
        <v>9466.2418470130506</v>
      </c>
    </row>
    <row r="398" spans="1:5" x14ac:dyDescent="0.35">
      <c r="A398" s="1">
        <v>46023</v>
      </c>
      <c r="C398">
        <f t="shared" si="0"/>
        <v>7583.610427227798</v>
      </c>
      <c r="D398" s="6">
        <f t="shared" si="1"/>
        <v>5618.3774187494619</v>
      </c>
      <c r="E398" s="6">
        <f t="shared" si="2"/>
        <v>9548.8434357061342</v>
      </c>
    </row>
    <row r="399" spans="1:5" x14ac:dyDescent="0.35">
      <c r="A399" s="1">
        <v>46054</v>
      </c>
      <c r="C399">
        <f t="shared" si="0"/>
        <v>7588.19584470686</v>
      </c>
      <c r="D399" s="6">
        <f t="shared" si="1"/>
        <v>5547.7817655983317</v>
      </c>
      <c r="E399" s="6">
        <f t="shared" si="2"/>
        <v>9628.6099238153893</v>
      </c>
    </row>
    <row r="400" spans="1:5" x14ac:dyDescent="0.35">
      <c r="A400" s="1">
        <v>46082</v>
      </c>
      <c r="C400">
        <f t="shared" si="0"/>
        <v>7592.7812621859212</v>
      </c>
      <c r="D400" s="6">
        <f t="shared" si="1"/>
        <v>5479.7184401309314</v>
      </c>
      <c r="E400" s="6">
        <f t="shared" si="2"/>
        <v>9705.8440842409109</v>
      </c>
    </row>
    <row r="401" spans="1:5" x14ac:dyDescent="0.35">
      <c r="A401" s="1">
        <v>46113</v>
      </c>
      <c r="C401">
        <f t="shared" si="0"/>
        <v>7597.3666796649823</v>
      </c>
      <c r="D401" s="6">
        <f t="shared" si="1"/>
        <v>5413.9345204130677</v>
      </c>
      <c r="E401" s="6">
        <f t="shared" si="2"/>
        <v>9780.7988389168968</v>
      </c>
    </row>
    <row r="402" spans="1:5" x14ac:dyDescent="0.35">
      <c r="A402" s="1">
        <v>46143</v>
      </c>
      <c r="C402">
        <f t="shared" si="0"/>
        <v>7601.9520971440443</v>
      </c>
      <c r="D402" s="6">
        <f t="shared" si="1"/>
        <v>5350.2161632920415</v>
      </c>
      <c r="E402" s="6">
        <f t="shared" si="2"/>
        <v>9853.688030996047</v>
      </c>
    </row>
    <row r="403" spans="1:5" x14ac:dyDescent="0.35">
      <c r="A403" s="1">
        <v>46174</v>
      </c>
      <c r="C403">
        <f t="shared" si="0"/>
        <v>7606.5375146231054</v>
      </c>
      <c r="D403" s="6">
        <f t="shared" si="1"/>
        <v>5288.3806509816022</v>
      </c>
      <c r="E403" s="6">
        <f t="shared" si="2"/>
        <v>9924.6943782646085</v>
      </c>
    </row>
    <row r="404" spans="1:5" x14ac:dyDescent="0.35">
      <c r="A404" s="1">
        <v>46204</v>
      </c>
      <c r="C404">
        <f t="shared" si="0"/>
        <v>7611.1229321021665</v>
      </c>
      <c r="D404" s="6">
        <f t="shared" si="1"/>
        <v>5228.2704042982232</v>
      </c>
      <c r="E404" s="6">
        <f t="shared" si="2"/>
        <v>9993.9754599061089</v>
      </c>
    </row>
    <row r="405" spans="1:5" x14ac:dyDescent="0.35">
      <c r="A405" s="1">
        <v>46235</v>
      </c>
      <c r="C405">
        <f t="shared" si="0"/>
        <v>7615.7083495812285</v>
      </c>
      <c r="D405" s="6">
        <f t="shared" si="1"/>
        <v>5169.7483990703349</v>
      </c>
      <c r="E405" s="6">
        <f t="shared" si="2"/>
        <v>10061.668300092122</v>
      </c>
    </row>
    <row r="406" spans="1:5" x14ac:dyDescent="0.35">
      <c r="A406" s="1">
        <v>46266</v>
      </c>
      <c r="C406">
        <f t="shared" si="0"/>
        <v>7620.2937670602896</v>
      </c>
      <c r="D406" s="6">
        <f t="shared" si="1"/>
        <v>5112.6946036301306</v>
      </c>
      <c r="E406" s="6">
        <f t="shared" si="2"/>
        <v>10127.892930490449</v>
      </c>
    </row>
    <row r="407" spans="1:5" x14ac:dyDescent="0.35">
      <c r="A407" s="1">
        <v>46296</v>
      </c>
      <c r="C407">
        <f t="shared" si="0"/>
        <v>7624.8791845393507</v>
      </c>
      <c r="D407" s="6">
        <f t="shared" si="1"/>
        <v>5057.0031724777518</v>
      </c>
      <c r="E407" s="6">
        <f t="shared" si="2"/>
        <v>10192.755196600949</v>
      </c>
    </row>
    <row r="408" spans="1:5" x14ac:dyDescent="0.35">
      <c r="A408" s="1">
        <v>46327</v>
      </c>
      <c r="C408">
        <f t="shared" si="0"/>
        <v>7629.4646020184127</v>
      </c>
      <c r="D408" s="6">
        <f t="shared" si="1"/>
        <v>5002.5802087831325</v>
      </c>
      <c r="E408" s="6">
        <f t="shared" si="2"/>
        <v>10256.348995253693</v>
      </c>
    </row>
    <row r="409" spans="1:5" x14ac:dyDescent="0.35">
      <c r="A409" s="1">
        <v>46357</v>
      </c>
      <c r="C409">
        <f t="shared" si="0"/>
        <v>7634.0500194974738</v>
      </c>
      <c r="D409" s="6">
        <f t="shared" si="1"/>
        <v>4949.3419608804215</v>
      </c>
      <c r="E409" s="6">
        <f t="shared" si="2"/>
        <v>10318.758078114526</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FE51D0-5C7C-4FAB-9138-BB304605F6B1}">
  <dimension ref="A1:E409"/>
  <sheetViews>
    <sheetView workbookViewId="0">
      <selection activeCell="H388" sqref="H388"/>
    </sheetView>
  </sheetViews>
  <sheetFormatPr defaultRowHeight="14.5" x14ac:dyDescent="0.35"/>
  <cols>
    <col min="1" max="1" width="9.453125" bestFit="1" customWidth="1"/>
    <col min="2" max="2" width="20.26953125" customWidth="1"/>
    <col min="3" max="3" width="29.453125" customWidth="1"/>
    <col min="4" max="5" width="44.26953125" customWidth="1"/>
  </cols>
  <sheetData>
    <row r="1" spans="1:5" x14ac:dyDescent="0.35">
      <c r="A1" t="s">
        <v>24</v>
      </c>
      <c r="B1" t="s">
        <v>12</v>
      </c>
      <c r="C1" t="s">
        <v>480</v>
      </c>
      <c r="D1" t="s">
        <v>474</v>
      </c>
      <c r="E1" t="s">
        <v>475</v>
      </c>
    </row>
    <row r="2" spans="1:5" x14ac:dyDescent="0.35">
      <c r="A2" s="1">
        <v>33970</v>
      </c>
      <c r="B2">
        <v>4281</v>
      </c>
    </row>
    <row r="3" spans="1:5" x14ac:dyDescent="0.35">
      <c r="A3" s="1">
        <v>34001</v>
      </c>
      <c r="B3">
        <v>4208</v>
      </c>
    </row>
    <row r="4" spans="1:5" x14ac:dyDescent="0.35">
      <c r="A4" s="1">
        <v>34029</v>
      </c>
      <c r="B4">
        <v>4265</v>
      </c>
    </row>
    <row r="5" spans="1:5" x14ac:dyDescent="0.35">
      <c r="A5" s="1">
        <v>34060</v>
      </c>
      <c r="B5">
        <v>4322</v>
      </c>
    </row>
    <row r="6" spans="1:5" x14ac:dyDescent="0.35">
      <c r="A6" s="1">
        <v>34090</v>
      </c>
      <c r="B6">
        <v>4359</v>
      </c>
    </row>
    <row r="7" spans="1:5" x14ac:dyDescent="0.35">
      <c r="A7" s="1">
        <v>34121</v>
      </c>
      <c r="B7">
        <v>4441</v>
      </c>
    </row>
    <row r="8" spans="1:5" x14ac:dyDescent="0.35">
      <c r="A8" s="1">
        <v>34151</v>
      </c>
      <c r="B8">
        <v>4490</v>
      </c>
    </row>
    <row r="9" spans="1:5" x14ac:dyDescent="0.35">
      <c r="A9" s="1">
        <v>34182</v>
      </c>
      <c r="B9">
        <v>4488</v>
      </c>
    </row>
    <row r="10" spans="1:5" x14ac:dyDescent="0.35">
      <c r="A10" s="1">
        <v>34213</v>
      </c>
      <c r="B10">
        <v>4579</v>
      </c>
    </row>
    <row r="11" spans="1:5" x14ac:dyDescent="0.35">
      <c r="A11" s="1">
        <v>34243</v>
      </c>
      <c r="B11">
        <v>4546</v>
      </c>
    </row>
    <row r="12" spans="1:5" x14ac:dyDescent="0.35">
      <c r="A12" s="1">
        <v>34274</v>
      </c>
      <c r="B12">
        <v>4598</v>
      </c>
    </row>
    <row r="13" spans="1:5" x14ac:dyDescent="0.35">
      <c r="A13" s="1">
        <v>34304</v>
      </c>
      <c r="B13">
        <v>4638</v>
      </c>
    </row>
    <row r="14" spans="1:5" x14ac:dyDescent="0.35">
      <c r="A14" s="1">
        <v>34335</v>
      </c>
      <c r="B14">
        <v>4713</v>
      </c>
    </row>
    <row r="15" spans="1:5" x14ac:dyDescent="0.35">
      <c r="A15" s="1">
        <v>34366</v>
      </c>
      <c r="B15">
        <v>4803</v>
      </c>
    </row>
    <row r="16" spans="1:5" x14ac:dyDescent="0.35">
      <c r="A16" s="1">
        <v>34394</v>
      </c>
      <c r="B16">
        <v>4901</v>
      </c>
    </row>
    <row r="17" spans="1:2" x14ac:dyDescent="0.35">
      <c r="A17" s="1">
        <v>34425</v>
      </c>
      <c r="B17">
        <v>4976</v>
      </c>
    </row>
    <row r="18" spans="1:2" x14ac:dyDescent="0.35">
      <c r="A18" s="1">
        <v>34455</v>
      </c>
      <c r="B18">
        <v>5020</v>
      </c>
    </row>
    <row r="19" spans="1:2" x14ac:dyDescent="0.35">
      <c r="A19" s="1">
        <v>34486</v>
      </c>
      <c r="B19">
        <v>5147</v>
      </c>
    </row>
    <row r="20" spans="1:2" x14ac:dyDescent="0.35">
      <c r="A20" s="1">
        <v>34516</v>
      </c>
      <c r="B20">
        <v>5206</v>
      </c>
    </row>
    <row r="21" spans="1:2" x14ac:dyDescent="0.35">
      <c r="A21" s="1">
        <v>34547</v>
      </c>
      <c r="B21">
        <v>5270</v>
      </c>
    </row>
    <row r="22" spans="1:2" x14ac:dyDescent="0.35">
      <c r="A22" s="1">
        <v>34578</v>
      </c>
      <c r="B22">
        <v>5343</v>
      </c>
    </row>
    <row r="23" spans="1:2" x14ac:dyDescent="0.35">
      <c r="A23" s="1">
        <v>34608</v>
      </c>
      <c r="B23">
        <v>5505</v>
      </c>
    </row>
    <row r="24" spans="1:2" x14ac:dyDescent="0.35">
      <c r="A24" s="1">
        <v>34639</v>
      </c>
      <c r="B24">
        <v>5601</v>
      </c>
    </row>
    <row r="25" spans="1:2" x14ac:dyDescent="0.35">
      <c r="A25" s="1">
        <v>34669</v>
      </c>
      <c r="B25">
        <v>5697</v>
      </c>
    </row>
    <row r="26" spans="1:2" x14ac:dyDescent="0.35">
      <c r="A26" s="1">
        <v>34700</v>
      </c>
      <c r="B26">
        <v>5714</v>
      </c>
    </row>
    <row r="27" spans="1:2" x14ac:dyDescent="0.35">
      <c r="A27" s="1">
        <v>34731</v>
      </c>
      <c r="B27">
        <v>5680</v>
      </c>
    </row>
    <row r="28" spans="1:2" x14ac:dyDescent="0.35">
      <c r="A28" s="1">
        <v>34759</v>
      </c>
      <c r="B28">
        <v>5679</v>
      </c>
    </row>
    <row r="29" spans="1:2" x14ac:dyDescent="0.35">
      <c r="A29" s="1">
        <v>34790</v>
      </c>
      <c r="B29">
        <v>5664</v>
      </c>
    </row>
    <row r="30" spans="1:2" x14ac:dyDescent="0.35">
      <c r="A30" s="1">
        <v>34820</v>
      </c>
      <c r="B30">
        <v>5800</v>
      </c>
    </row>
    <row r="31" spans="1:2" x14ac:dyDescent="0.35">
      <c r="A31" s="1">
        <v>34851</v>
      </c>
      <c r="B31">
        <v>5826</v>
      </c>
    </row>
    <row r="32" spans="1:2" x14ac:dyDescent="0.35">
      <c r="A32" s="1">
        <v>34881</v>
      </c>
      <c r="B32">
        <v>5816</v>
      </c>
    </row>
    <row r="33" spans="1:2" x14ac:dyDescent="0.35">
      <c r="A33" s="1">
        <v>34912</v>
      </c>
      <c r="B33">
        <v>6004</v>
      </c>
    </row>
    <row r="34" spans="1:2" x14ac:dyDescent="0.35">
      <c r="A34" s="1">
        <v>34943</v>
      </c>
      <c r="B34">
        <v>6011</v>
      </c>
    </row>
    <row r="35" spans="1:2" x14ac:dyDescent="0.35">
      <c r="A35" s="1">
        <v>34973</v>
      </c>
      <c r="B35">
        <v>6063</v>
      </c>
    </row>
    <row r="36" spans="1:2" x14ac:dyDescent="0.35">
      <c r="A36" s="1">
        <v>35004</v>
      </c>
      <c r="B36">
        <v>6139</v>
      </c>
    </row>
    <row r="37" spans="1:2" x14ac:dyDescent="0.35">
      <c r="A37" s="1">
        <v>35034</v>
      </c>
      <c r="B37">
        <v>6159</v>
      </c>
    </row>
    <row r="38" spans="1:2" x14ac:dyDescent="0.35">
      <c r="A38" s="1">
        <v>35065</v>
      </c>
      <c r="B38">
        <v>6064</v>
      </c>
    </row>
    <row r="39" spans="1:2" x14ac:dyDescent="0.35">
      <c r="A39" s="1">
        <v>35096</v>
      </c>
      <c r="B39">
        <v>6115</v>
      </c>
    </row>
    <row r="40" spans="1:2" x14ac:dyDescent="0.35">
      <c r="A40" s="1">
        <v>35125</v>
      </c>
      <c r="B40">
        <v>6241</v>
      </c>
    </row>
    <row r="41" spans="1:2" x14ac:dyDescent="0.35">
      <c r="A41" s="1">
        <v>35156</v>
      </c>
      <c r="B41">
        <v>6240</v>
      </c>
    </row>
    <row r="42" spans="1:2" x14ac:dyDescent="0.35">
      <c r="A42" s="1">
        <v>35186</v>
      </c>
      <c r="B42">
        <v>6286</v>
      </c>
    </row>
    <row r="43" spans="1:2" x14ac:dyDescent="0.35">
      <c r="A43" s="1">
        <v>35217</v>
      </c>
      <c r="B43">
        <v>6227</v>
      </c>
    </row>
    <row r="44" spans="1:2" x14ac:dyDescent="0.35">
      <c r="A44" s="1">
        <v>35247</v>
      </c>
      <c r="B44">
        <v>6106</v>
      </c>
    </row>
    <row r="45" spans="1:2" x14ac:dyDescent="0.35">
      <c r="A45" s="1">
        <v>35278</v>
      </c>
      <c r="B45">
        <v>6181</v>
      </c>
    </row>
    <row r="46" spans="1:2" x14ac:dyDescent="0.35">
      <c r="A46" s="1">
        <v>35309</v>
      </c>
      <c r="B46">
        <v>6279</v>
      </c>
    </row>
    <row r="47" spans="1:2" x14ac:dyDescent="0.35">
      <c r="A47" s="1">
        <v>35339</v>
      </c>
      <c r="B47">
        <v>6257</v>
      </c>
    </row>
    <row r="48" spans="1:2" x14ac:dyDescent="0.35">
      <c r="A48" s="1">
        <v>35370</v>
      </c>
      <c r="B48">
        <v>6189</v>
      </c>
    </row>
    <row r="49" spans="1:2" x14ac:dyDescent="0.35">
      <c r="A49" s="1">
        <v>35400</v>
      </c>
      <c r="B49">
        <v>6134</v>
      </c>
    </row>
    <row r="50" spans="1:2" x14ac:dyDescent="0.35">
      <c r="A50" s="1">
        <v>35431</v>
      </c>
      <c r="B50">
        <v>5974</v>
      </c>
    </row>
    <row r="51" spans="1:2" x14ac:dyDescent="0.35">
      <c r="A51" s="1">
        <v>35462</v>
      </c>
      <c r="B51">
        <v>6226</v>
      </c>
    </row>
    <row r="52" spans="1:2" x14ac:dyDescent="0.35">
      <c r="A52" s="1">
        <v>35490</v>
      </c>
      <c r="B52">
        <v>6240</v>
      </c>
    </row>
    <row r="53" spans="1:2" x14ac:dyDescent="0.35">
      <c r="A53" s="1">
        <v>35521</v>
      </c>
      <c r="B53">
        <v>6348</v>
      </c>
    </row>
    <row r="54" spans="1:2" x14ac:dyDescent="0.35">
      <c r="A54" s="1">
        <v>35551</v>
      </c>
      <c r="B54">
        <v>6268</v>
      </c>
    </row>
    <row r="55" spans="1:2" x14ac:dyDescent="0.35">
      <c r="A55" s="1">
        <v>35582</v>
      </c>
      <c r="B55">
        <v>6305</v>
      </c>
    </row>
    <row r="56" spans="1:2" x14ac:dyDescent="0.35">
      <c r="A56" s="1">
        <v>35612</v>
      </c>
      <c r="B56">
        <v>6387</v>
      </c>
    </row>
    <row r="57" spans="1:2" x14ac:dyDescent="0.35">
      <c r="A57" s="1">
        <v>35643</v>
      </c>
      <c r="B57">
        <v>6407</v>
      </c>
    </row>
    <row r="58" spans="1:2" x14ac:dyDescent="0.35">
      <c r="A58" s="1">
        <v>35674</v>
      </c>
      <c r="B58">
        <v>6392</v>
      </c>
    </row>
    <row r="59" spans="1:2" x14ac:dyDescent="0.35">
      <c r="A59" s="1">
        <v>35704</v>
      </c>
      <c r="B59">
        <v>6432</v>
      </c>
    </row>
    <row r="60" spans="1:2" x14ac:dyDescent="0.35">
      <c r="A60" s="1">
        <v>35735</v>
      </c>
      <c r="B60">
        <v>6478</v>
      </c>
    </row>
    <row r="61" spans="1:2" x14ac:dyDescent="0.35">
      <c r="A61" s="1">
        <v>35765</v>
      </c>
      <c r="B61">
        <v>6509</v>
      </c>
    </row>
    <row r="62" spans="1:2" x14ac:dyDescent="0.35">
      <c r="A62" s="1">
        <v>35796</v>
      </c>
      <c r="B62">
        <v>6624</v>
      </c>
    </row>
    <row r="63" spans="1:2" x14ac:dyDescent="0.35">
      <c r="A63" s="1">
        <v>35827</v>
      </c>
      <c r="B63">
        <v>6661</v>
      </c>
    </row>
    <row r="64" spans="1:2" x14ac:dyDescent="0.35">
      <c r="A64" s="1">
        <v>35855</v>
      </c>
      <c r="B64">
        <v>6625</v>
      </c>
    </row>
    <row r="65" spans="1:2" x14ac:dyDescent="0.35">
      <c r="A65" s="1">
        <v>35886</v>
      </c>
      <c r="B65">
        <v>6651</v>
      </c>
    </row>
    <row r="66" spans="1:2" x14ac:dyDescent="0.35">
      <c r="A66" s="1">
        <v>35916</v>
      </c>
      <c r="B66">
        <v>6692</v>
      </c>
    </row>
    <row r="67" spans="1:2" x14ac:dyDescent="0.35">
      <c r="A67" s="1">
        <v>35947</v>
      </c>
      <c r="B67">
        <v>6752</v>
      </c>
    </row>
    <row r="68" spans="1:2" x14ac:dyDescent="0.35">
      <c r="A68" s="1">
        <v>35977</v>
      </c>
      <c r="B68">
        <v>6820</v>
      </c>
    </row>
    <row r="69" spans="1:2" x14ac:dyDescent="0.35">
      <c r="A69" s="1">
        <v>36008</v>
      </c>
      <c r="B69">
        <v>6928</v>
      </c>
    </row>
    <row r="70" spans="1:2" x14ac:dyDescent="0.35">
      <c r="A70" s="1">
        <v>36039</v>
      </c>
      <c r="B70">
        <v>6811</v>
      </c>
    </row>
    <row r="71" spans="1:2" x14ac:dyDescent="0.35">
      <c r="A71" s="1">
        <v>36069</v>
      </c>
      <c r="B71">
        <v>6802</v>
      </c>
    </row>
    <row r="72" spans="1:2" x14ac:dyDescent="0.35">
      <c r="A72" s="1">
        <v>36100</v>
      </c>
      <c r="B72">
        <v>6804</v>
      </c>
    </row>
    <row r="73" spans="1:2" x14ac:dyDescent="0.35">
      <c r="A73" s="1">
        <v>36130</v>
      </c>
      <c r="B73">
        <v>6809</v>
      </c>
    </row>
    <row r="74" spans="1:2" x14ac:dyDescent="0.35">
      <c r="A74" s="1">
        <v>36161</v>
      </c>
      <c r="B74">
        <v>6861</v>
      </c>
    </row>
    <row r="75" spans="1:2" x14ac:dyDescent="0.35">
      <c r="A75" s="1">
        <v>36192</v>
      </c>
      <c r="B75">
        <v>6876</v>
      </c>
    </row>
    <row r="76" spans="1:2" x14ac:dyDescent="0.35">
      <c r="A76" s="1">
        <v>36220</v>
      </c>
      <c r="B76">
        <v>6973</v>
      </c>
    </row>
    <row r="77" spans="1:2" x14ac:dyDescent="0.35">
      <c r="A77" s="1">
        <v>36251</v>
      </c>
      <c r="B77">
        <v>7026</v>
      </c>
    </row>
    <row r="78" spans="1:2" x14ac:dyDescent="0.35">
      <c r="A78" s="1">
        <v>36281</v>
      </c>
      <c r="B78">
        <v>7108</v>
      </c>
    </row>
    <row r="79" spans="1:2" x14ac:dyDescent="0.35">
      <c r="A79" s="1">
        <v>36312</v>
      </c>
      <c r="B79">
        <v>7132</v>
      </c>
    </row>
    <row r="80" spans="1:2" x14ac:dyDescent="0.35">
      <c r="A80" s="1">
        <v>36342</v>
      </c>
      <c r="B80">
        <v>7252</v>
      </c>
    </row>
    <row r="81" spans="1:2" x14ac:dyDescent="0.35">
      <c r="A81" s="1">
        <v>36373</v>
      </c>
      <c r="B81">
        <v>7139</v>
      </c>
    </row>
    <row r="82" spans="1:2" x14ac:dyDescent="0.35">
      <c r="A82" s="1">
        <v>36404</v>
      </c>
      <c r="B82">
        <v>7257</v>
      </c>
    </row>
    <row r="83" spans="1:2" x14ac:dyDescent="0.35">
      <c r="A83" s="1">
        <v>36434</v>
      </c>
      <c r="B83">
        <v>7295</v>
      </c>
    </row>
    <row r="84" spans="1:2" x14ac:dyDescent="0.35">
      <c r="A84" s="1">
        <v>36465</v>
      </c>
      <c r="B84">
        <v>7102</v>
      </c>
    </row>
    <row r="85" spans="1:2" x14ac:dyDescent="0.35">
      <c r="A85" s="1">
        <v>36495</v>
      </c>
      <c r="B85">
        <v>7347</v>
      </c>
    </row>
    <row r="86" spans="1:2" x14ac:dyDescent="0.35">
      <c r="A86" s="1">
        <v>36526</v>
      </c>
      <c r="B86">
        <v>7462</v>
      </c>
    </row>
    <row r="87" spans="1:2" x14ac:dyDescent="0.35">
      <c r="A87" s="1">
        <v>36557</v>
      </c>
      <c r="B87">
        <v>7506</v>
      </c>
    </row>
    <row r="88" spans="1:2" x14ac:dyDescent="0.35">
      <c r="A88" s="1">
        <v>36586</v>
      </c>
      <c r="B88">
        <v>7501</v>
      </c>
    </row>
    <row r="89" spans="1:2" x14ac:dyDescent="0.35">
      <c r="A89" s="1">
        <v>36617</v>
      </c>
      <c r="B89">
        <v>7712</v>
      </c>
    </row>
    <row r="90" spans="1:2" x14ac:dyDescent="0.35">
      <c r="A90" s="1">
        <v>36647</v>
      </c>
      <c r="B90">
        <v>7468</v>
      </c>
    </row>
    <row r="91" spans="1:2" x14ac:dyDescent="0.35">
      <c r="A91" s="1">
        <v>36678</v>
      </c>
      <c r="B91">
        <v>7234</v>
      </c>
    </row>
    <row r="92" spans="1:2" x14ac:dyDescent="0.35">
      <c r="A92" s="1">
        <v>36708</v>
      </c>
      <c r="B92">
        <v>7306</v>
      </c>
    </row>
    <row r="93" spans="1:2" x14ac:dyDescent="0.35">
      <c r="A93" s="1">
        <v>36739</v>
      </c>
      <c r="B93">
        <v>7338</v>
      </c>
    </row>
    <row r="94" spans="1:2" x14ac:dyDescent="0.35">
      <c r="A94" s="1">
        <v>36770</v>
      </c>
      <c r="B94">
        <v>7423</v>
      </c>
    </row>
    <row r="95" spans="1:2" x14ac:dyDescent="0.35">
      <c r="A95" s="1">
        <v>36800</v>
      </c>
      <c r="B95">
        <v>7311</v>
      </c>
    </row>
    <row r="96" spans="1:2" x14ac:dyDescent="0.35">
      <c r="A96" s="1">
        <v>36831</v>
      </c>
      <c r="B96">
        <v>7189</v>
      </c>
    </row>
    <row r="97" spans="1:2" x14ac:dyDescent="0.35">
      <c r="A97" s="1">
        <v>36861</v>
      </c>
      <c r="B97">
        <v>7213</v>
      </c>
    </row>
    <row r="98" spans="1:2" x14ac:dyDescent="0.35">
      <c r="A98" s="1">
        <v>36892</v>
      </c>
      <c r="B98">
        <v>7214</v>
      </c>
    </row>
    <row r="99" spans="1:2" x14ac:dyDescent="0.35">
      <c r="A99" s="1">
        <v>36923</v>
      </c>
      <c r="B99">
        <v>7180</v>
      </c>
    </row>
    <row r="100" spans="1:2" x14ac:dyDescent="0.35">
      <c r="A100" s="1">
        <v>36951</v>
      </c>
      <c r="B100">
        <v>7109</v>
      </c>
    </row>
    <row r="101" spans="1:2" x14ac:dyDescent="0.35">
      <c r="A101" s="1">
        <v>36982</v>
      </c>
      <c r="B101">
        <v>7076</v>
      </c>
    </row>
    <row r="102" spans="1:2" x14ac:dyDescent="0.35">
      <c r="A102" s="1">
        <v>37012</v>
      </c>
      <c r="B102">
        <v>7002</v>
      </c>
    </row>
    <row r="103" spans="1:2" x14ac:dyDescent="0.35">
      <c r="A103" s="1">
        <v>37043</v>
      </c>
      <c r="B103">
        <v>7090</v>
      </c>
    </row>
    <row r="104" spans="1:2" x14ac:dyDescent="0.35">
      <c r="A104" s="1">
        <v>37073</v>
      </c>
      <c r="B104">
        <v>7164</v>
      </c>
    </row>
    <row r="105" spans="1:2" x14ac:dyDescent="0.35">
      <c r="A105" s="1">
        <v>37104</v>
      </c>
      <c r="B105">
        <v>7187</v>
      </c>
    </row>
    <row r="106" spans="1:2" x14ac:dyDescent="0.35">
      <c r="A106" s="1">
        <v>37135</v>
      </c>
      <c r="B106">
        <v>7021</v>
      </c>
    </row>
    <row r="107" spans="1:2" x14ac:dyDescent="0.35">
      <c r="A107" s="1">
        <v>37165</v>
      </c>
      <c r="B107">
        <v>7183</v>
      </c>
    </row>
    <row r="108" spans="1:2" x14ac:dyDescent="0.35">
      <c r="A108" s="1">
        <v>37196</v>
      </c>
      <c r="B108">
        <v>7414</v>
      </c>
    </row>
    <row r="109" spans="1:2" x14ac:dyDescent="0.35">
      <c r="A109" s="1">
        <v>37226</v>
      </c>
      <c r="B109">
        <v>7672</v>
      </c>
    </row>
    <row r="110" spans="1:2" x14ac:dyDescent="0.35">
      <c r="A110" s="1">
        <v>37257</v>
      </c>
      <c r="B110">
        <v>7420</v>
      </c>
    </row>
    <row r="111" spans="1:2" x14ac:dyDescent="0.35">
      <c r="A111" s="1">
        <v>37288</v>
      </c>
      <c r="B111">
        <v>7484</v>
      </c>
    </row>
    <row r="112" spans="1:2" x14ac:dyDescent="0.35">
      <c r="A112" s="1">
        <v>37316</v>
      </c>
      <c r="B112">
        <v>7544</v>
      </c>
    </row>
    <row r="113" spans="1:2" x14ac:dyDescent="0.35">
      <c r="A113" s="1">
        <v>37347</v>
      </c>
      <c r="B113">
        <v>7480</v>
      </c>
    </row>
    <row r="114" spans="1:2" x14ac:dyDescent="0.35">
      <c r="A114" s="1">
        <v>37377</v>
      </c>
      <c r="B114">
        <v>7551</v>
      </c>
    </row>
    <row r="115" spans="1:2" x14ac:dyDescent="0.35">
      <c r="A115" s="1">
        <v>37408</v>
      </c>
      <c r="B115">
        <v>7547</v>
      </c>
    </row>
    <row r="116" spans="1:2" x14ac:dyDescent="0.35">
      <c r="A116" s="1">
        <v>37438</v>
      </c>
      <c r="B116">
        <v>7454</v>
      </c>
    </row>
    <row r="117" spans="1:2" x14ac:dyDescent="0.35">
      <c r="A117" s="1">
        <v>37469</v>
      </c>
      <c r="B117">
        <v>7424</v>
      </c>
    </row>
    <row r="118" spans="1:2" x14ac:dyDescent="0.35">
      <c r="A118" s="1">
        <v>37500</v>
      </c>
      <c r="B118">
        <v>7367</v>
      </c>
    </row>
    <row r="119" spans="1:2" x14ac:dyDescent="0.35">
      <c r="A119" s="1">
        <v>37530</v>
      </c>
      <c r="B119">
        <v>7432</v>
      </c>
    </row>
    <row r="120" spans="1:2" x14ac:dyDescent="0.35">
      <c r="A120" s="1">
        <v>37561</v>
      </c>
      <c r="B120">
        <v>7363</v>
      </c>
    </row>
    <row r="121" spans="1:2" x14ac:dyDescent="0.35">
      <c r="A121" s="1">
        <v>37591</v>
      </c>
      <c r="B121">
        <v>7421</v>
      </c>
    </row>
    <row r="122" spans="1:2" x14ac:dyDescent="0.35">
      <c r="A122" s="1">
        <v>37622</v>
      </c>
      <c r="B122">
        <v>7277</v>
      </c>
    </row>
    <row r="123" spans="1:2" x14ac:dyDescent="0.35">
      <c r="A123" s="1">
        <v>37653</v>
      </c>
      <c r="B123">
        <v>7204</v>
      </c>
    </row>
    <row r="124" spans="1:2" x14ac:dyDescent="0.35">
      <c r="A124" s="1">
        <v>37681</v>
      </c>
      <c r="B124">
        <v>7243</v>
      </c>
    </row>
    <row r="125" spans="1:2" x14ac:dyDescent="0.35">
      <c r="A125" s="1">
        <v>37712</v>
      </c>
      <c r="B125">
        <v>7320</v>
      </c>
    </row>
    <row r="126" spans="1:2" x14ac:dyDescent="0.35">
      <c r="A126" s="1">
        <v>37742</v>
      </c>
      <c r="B126">
        <v>7431</v>
      </c>
    </row>
    <row r="127" spans="1:2" x14ac:dyDescent="0.35">
      <c r="A127" s="1">
        <v>37773</v>
      </c>
      <c r="B127">
        <v>7507</v>
      </c>
    </row>
    <row r="128" spans="1:2" x14ac:dyDescent="0.35">
      <c r="A128" s="1">
        <v>37803</v>
      </c>
      <c r="B128">
        <v>7597</v>
      </c>
    </row>
    <row r="129" spans="1:2" x14ac:dyDescent="0.35">
      <c r="A129" s="1">
        <v>37834</v>
      </c>
      <c r="B129">
        <v>7811</v>
      </c>
    </row>
    <row r="130" spans="1:2" x14ac:dyDescent="0.35">
      <c r="A130" s="1">
        <v>37865</v>
      </c>
      <c r="B130">
        <v>7751</v>
      </c>
    </row>
    <row r="131" spans="1:2" x14ac:dyDescent="0.35">
      <c r="A131" s="1">
        <v>37895</v>
      </c>
      <c r="B131">
        <v>7843</v>
      </c>
    </row>
    <row r="132" spans="1:2" x14ac:dyDescent="0.35">
      <c r="A132" s="1">
        <v>37926</v>
      </c>
      <c r="B132">
        <v>7892</v>
      </c>
    </row>
    <row r="133" spans="1:2" x14ac:dyDescent="0.35">
      <c r="A133" s="1">
        <v>37956</v>
      </c>
      <c r="B133">
        <v>7944</v>
      </c>
    </row>
    <row r="134" spans="1:2" x14ac:dyDescent="0.35">
      <c r="A134" s="1">
        <v>37987</v>
      </c>
      <c r="B134">
        <v>7920</v>
      </c>
    </row>
    <row r="135" spans="1:2" x14ac:dyDescent="0.35">
      <c r="A135" s="1">
        <v>38018</v>
      </c>
      <c r="B135">
        <v>7932</v>
      </c>
    </row>
    <row r="136" spans="1:2" x14ac:dyDescent="0.35">
      <c r="A136" s="1">
        <v>38047</v>
      </c>
      <c r="B136">
        <v>7971</v>
      </c>
    </row>
    <row r="137" spans="1:2" x14ac:dyDescent="0.35">
      <c r="A137" s="1">
        <v>38078</v>
      </c>
      <c r="B137">
        <v>8044</v>
      </c>
    </row>
    <row r="138" spans="1:2" x14ac:dyDescent="0.35">
      <c r="A138" s="1">
        <v>38108</v>
      </c>
      <c r="B138">
        <v>8133</v>
      </c>
    </row>
    <row r="139" spans="1:2" x14ac:dyDescent="0.35">
      <c r="A139" s="1">
        <v>38139</v>
      </c>
      <c r="B139">
        <v>8170</v>
      </c>
    </row>
    <row r="140" spans="1:2" x14ac:dyDescent="0.35">
      <c r="A140" s="1">
        <v>38169</v>
      </c>
      <c r="B140">
        <v>8199</v>
      </c>
    </row>
    <row r="141" spans="1:2" x14ac:dyDescent="0.35">
      <c r="A141" s="1">
        <v>38200</v>
      </c>
      <c r="B141">
        <v>8198</v>
      </c>
    </row>
    <row r="142" spans="1:2" x14ac:dyDescent="0.35">
      <c r="A142" s="1">
        <v>38231</v>
      </c>
      <c r="B142">
        <v>8311</v>
      </c>
    </row>
    <row r="143" spans="1:2" x14ac:dyDescent="0.35">
      <c r="A143" s="1">
        <v>38261</v>
      </c>
      <c r="B143">
        <v>8319</v>
      </c>
    </row>
    <row r="144" spans="1:2" x14ac:dyDescent="0.35">
      <c r="A144" s="1">
        <v>38292</v>
      </c>
      <c r="B144">
        <v>8306</v>
      </c>
    </row>
    <row r="145" spans="1:2" x14ac:dyDescent="0.35">
      <c r="A145" s="1">
        <v>38322</v>
      </c>
      <c r="B145">
        <v>8327</v>
      </c>
    </row>
    <row r="146" spans="1:2" x14ac:dyDescent="0.35">
      <c r="A146" s="1">
        <v>38353</v>
      </c>
      <c r="B146">
        <v>8420</v>
      </c>
    </row>
    <row r="147" spans="1:2" x14ac:dyDescent="0.35">
      <c r="A147" s="1">
        <v>38384</v>
      </c>
      <c r="B147">
        <v>8606</v>
      </c>
    </row>
    <row r="148" spans="1:2" x14ac:dyDescent="0.35">
      <c r="A148" s="1">
        <v>38412</v>
      </c>
      <c r="B148">
        <v>8642</v>
      </c>
    </row>
    <row r="149" spans="1:2" x14ac:dyDescent="0.35">
      <c r="A149" s="1">
        <v>38443</v>
      </c>
      <c r="B149">
        <v>8655</v>
      </c>
    </row>
    <row r="150" spans="1:2" x14ac:dyDescent="0.35">
      <c r="A150" s="1">
        <v>38473</v>
      </c>
      <c r="B150">
        <v>8611</v>
      </c>
    </row>
    <row r="151" spans="1:2" x14ac:dyDescent="0.35">
      <c r="A151" s="1">
        <v>38504</v>
      </c>
      <c r="B151">
        <v>8689</v>
      </c>
    </row>
    <row r="152" spans="1:2" x14ac:dyDescent="0.35">
      <c r="A152" s="1">
        <v>38534</v>
      </c>
      <c r="B152">
        <v>8720</v>
      </c>
    </row>
    <row r="153" spans="1:2" x14ac:dyDescent="0.35">
      <c r="A153" s="1">
        <v>38565</v>
      </c>
      <c r="B153">
        <v>8715</v>
      </c>
    </row>
    <row r="154" spans="1:2" x14ac:dyDescent="0.35">
      <c r="A154" s="1">
        <v>38596</v>
      </c>
      <c r="B154">
        <v>8783</v>
      </c>
    </row>
    <row r="155" spans="1:2" x14ac:dyDescent="0.35">
      <c r="A155" s="1">
        <v>38626</v>
      </c>
      <c r="B155">
        <v>8923</v>
      </c>
    </row>
    <row r="156" spans="1:2" x14ac:dyDescent="0.35">
      <c r="A156" s="1">
        <v>38657</v>
      </c>
      <c r="B156">
        <v>8799</v>
      </c>
    </row>
    <row r="157" spans="1:2" x14ac:dyDescent="0.35">
      <c r="A157" s="1">
        <v>38687</v>
      </c>
      <c r="B157">
        <v>8778</v>
      </c>
    </row>
    <row r="158" spans="1:2" x14ac:dyDescent="0.35">
      <c r="A158" s="1">
        <v>38718</v>
      </c>
      <c r="B158">
        <v>9243</v>
      </c>
    </row>
    <row r="159" spans="1:2" x14ac:dyDescent="0.35">
      <c r="A159" s="1">
        <v>38749</v>
      </c>
      <c r="B159">
        <v>8953</v>
      </c>
    </row>
    <row r="160" spans="1:2" x14ac:dyDescent="0.35">
      <c r="A160" s="1">
        <v>38777</v>
      </c>
      <c r="B160">
        <v>9031</v>
      </c>
    </row>
    <row r="161" spans="1:2" x14ac:dyDescent="0.35">
      <c r="A161" s="1">
        <v>38808</v>
      </c>
      <c r="B161">
        <v>9040</v>
      </c>
    </row>
    <row r="162" spans="1:2" x14ac:dyDescent="0.35">
      <c r="A162" s="1">
        <v>38838</v>
      </c>
      <c r="B162">
        <v>8978</v>
      </c>
    </row>
    <row r="163" spans="1:2" x14ac:dyDescent="0.35">
      <c r="A163" s="1">
        <v>38869</v>
      </c>
      <c r="B163">
        <v>8967</v>
      </c>
    </row>
    <row r="164" spans="1:2" x14ac:dyDescent="0.35">
      <c r="A164" s="1">
        <v>38899</v>
      </c>
      <c r="B164">
        <v>9000</v>
      </c>
    </row>
    <row r="165" spans="1:2" x14ac:dyDescent="0.35">
      <c r="A165" s="1">
        <v>38930</v>
      </c>
      <c r="B165">
        <v>8990</v>
      </c>
    </row>
    <row r="166" spans="1:2" x14ac:dyDescent="0.35">
      <c r="A166" s="1">
        <v>38961</v>
      </c>
      <c r="B166">
        <v>9002</v>
      </c>
    </row>
    <row r="167" spans="1:2" x14ac:dyDescent="0.35">
      <c r="A167" s="1">
        <v>38991</v>
      </c>
      <c r="B167">
        <v>8819</v>
      </c>
    </row>
    <row r="168" spans="1:2" x14ac:dyDescent="0.35">
      <c r="A168" s="1">
        <v>39022</v>
      </c>
      <c r="B168">
        <v>9002</v>
      </c>
    </row>
    <row r="169" spans="1:2" x14ac:dyDescent="0.35">
      <c r="A169" s="1">
        <v>39052</v>
      </c>
      <c r="B169">
        <v>9352</v>
      </c>
    </row>
    <row r="170" spans="1:2" x14ac:dyDescent="0.35">
      <c r="A170" s="1">
        <v>39083</v>
      </c>
      <c r="B170">
        <v>9068</v>
      </c>
    </row>
    <row r="171" spans="1:2" x14ac:dyDescent="0.35">
      <c r="A171" s="1">
        <v>39114</v>
      </c>
      <c r="B171">
        <v>8982</v>
      </c>
    </row>
    <row r="172" spans="1:2" x14ac:dyDescent="0.35">
      <c r="A172" s="1">
        <v>39142</v>
      </c>
      <c r="B172">
        <v>8874</v>
      </c>
    </row>
    <row r="173" spans="1:2" x14ac:dyDescent="0.35">
      <c r="A173" s="1">
        <v>39173</v>
      </c>
      <c r="B173">
        <v>8865</v>
      </c>
    </row>
    <row r="174" spans="1:2" x14ac:dyDescent="0.35">
      <c r="A174" s="1">
        <v>39203</v>
      </c>
      <c r="B174">
        <v>8924</v>
      </c>
    </row>
    <row r="175" spans="1:2" x14ac:dyDescent="0.35">
      <c r="A175" s="1">
        <v>39234</v>
      </c>
      <c r="B175">
        <v>8876</v>
      </c>
    </row>
    <row r="176" spans="1:2" x14ac:dyDescent="0.35">
      <c r="A176" s="1">
        <v>39264</v>
      </c>
      <c r="B176">
        <v>8942</v>
      </c>
    </row>
    <row r="177" spans="1:2" x14ac:dyDescent="0.35">
      <c r="A177" s="1">
        <v>39295</v>
      </c>
      <c r="B177">
        <v>9107</v>
      </c>
    </row>
    <row r="178" spans="1:2" x14ac:dyDescent="0.35">
      <c r="A178" s="1">
        <v>39326</v>
      </c>
      <c r="B178">
        <v>9059</v>
      </c>
    </row>
    <row r="179" spans="1:2" x14ac:dyDescent="0.35">
      <c r="A179" s="1">
        <v>39356</v>
      </c>
      <c r="B179">
        <v>9134</v>
      </c>
    </row>
    <row r="180" spans="1:2" x14ac:dyDescent="0.35">
      <c r="A180" s="1">
        <v>39387</v>
      </c>
      <c r="B180">
        <v>9336</v>
      </c>
    </row>
    <row r="181" spans="1:2" x14ac:dyDescent="0.35">
      <c r="A181" s="1">
        <v>39417</v>
      </c>
      <c r="B181">
        <v>9240</v>
      </c>
    </row>
    <row r="182" spans="1:2" x14ac:dyDescent="0.35">
      <c r="A182" s="1">
        <v>39448</v>
      </c>
      <c r="B182">
        <v>9037</v>
      </c>
    </row>
    <row r="183" spans="1:2" x14ac:dyDescent="0.35">
      <c r="A183" s="1">
        <v>39479</v>
      </c>
      <c r="B183">
        <v>9038</v>
      </c>
    </row>
    <row r="184" spans="1:2" x14ac:dyDescent="0.35">
      <c r="A184" s="1">
        <v>39508</v>
      </c>
      <c r="B184">
        <v>9054</v>
      </c>
    </row>
    <row r="185" spans="1:2" x14ac:dyDescent="0.35">
      <c r="A185" s="1">
        <v>39539</v>
      </c>
      <c r="B185">
        <v>9148</v>
      </c>
    </row>
    <row r="186" spans="1:2" x14ac:dyDescent="0.35">
      <c r="A186" s="1">
        <v>39569</v>
      </c>
      <c r="B186">
        <v>9358</v>
      </c>
    </row>
    <row r="187" spans="1:2" x14ac:dyDescent="0.35">
      <c r="A187" s="1">
        <v>39600</v>
      </c>
      <c r="B187">
        <v>9186</v>
      </c>
    </row>
    <row r="188" spans="1:2" x14ac:dyDescent="0.35">
      <c r="A188" s="1">
        <v>39630</v>
      </c>
      <c r="B188">
        <v>9201</v>
      </c>
    </row>
    <row r="189" spans="1:2" x14ac:dyDescent="0.35">
      <c r="A189" s="1">
        <v>39661</v>
      </c>
      <c r="B189">
        <v>9065</v>
      </c>
    </row>
    <row r="190" spans="1:2" x14ac:dyDescent="0.35">
      <c r="A190" s="1">
        <v>39692</v>
      </c>
      <c r="B190">
        <v>8664</v>
      </c>
    </row>
    <row r="191" spans="1:2" x14ac:dyDescent="0.35">
      <c r="A191" s="1">
        <v>39722</v>
      </c>
      <c r="B191">
        <v>8563</v>
      </c>
    </row>
    <row r="192" spans="1:2" x14ac:dyDescent="0.35">
      <c r="A192" s="1">
        <v>39753</v>
      </c>
      <c r="B192">
        <v>8586</v>
      </c>
    </row>
    <row r="193" spans="1:2" x14ac:dyDescent="0.35">
      <c r="A193" s="1">
        <v>39783</v>
      </c>
      <c r="B193">
        <v>8211</v>
      </c>
    </row>
    <row r="194" spans="1:2" x14ac:dyDescent="0.35">
      <c r="A194" s="1">
        <v>39814</v>
      </c>
      <c r="B194">
        <v>8743</v>
      </c>
    </row>
    <row r="195" spans="1:2" x14ac:dyDescent="0.35">
      <c r="A195" s="1">
        <v>39845</v>
      </c>
      <c r="B195">
        <v>8724</v>
      </c>
    </row>
    <row r="196" spans="1:2" x14ac:dyDescent="0.35">
      <c r="A196" s="1">
        <v>39873</v>
      </c>
      <c r="B196">
        <v>7982</v>
      </c>
    </row>
    <row r="197" spans="1:2" x14ac:dyDescent="0.35">
      <c r="A197" s="1">
        <v>39904</v>
      </c>
      <c r="B197">
        <v>7929</v>
      </c>
    </row>
    <row r="198" spans="1:2" x14ac:dyDescent="0.35">
      <c r="A198" s="1">
        <v>39934</v>
      </c>
      <c r="B198">
        <v>7870</v>
      </c>
    </row>
    <row r="199" spans="1:2" x14ac:dyDescent="0.35">
      <c r="A199" s="1">
        <v>39965</v>
      </c>
      <c r="B199">
        <v>7900</v>
      </c>
    </row>
    <row r="200" spans="1:2" x14ac:dyDescent="0.35">
      <c r="A200" s="1">
        <v>39995</v>
      </c>
      <c r="B200">
        <v>7825</v>
      </c>
    </row>
    <row r="201" spans="1:2" x14ac:dyDescent="0.35">
      <c r="A201" s="1">
        <v>40026</v>
      </c>
      <c r="B201">
        <v>7885</v>
      </c>
    </row>
    <row r="202" spans="1:2" x14ac:dyDescent="0.35">
      <c r="A202" s="1">
        <v>40057</v>
      </c>
      <c r="B202">
        <v>7835</v>
      </c>
    </row>
    <row r="203" spans="1:2" x14ac:dyDescent="0.35">
      <c r="A203" s="1">
        <v>40087</v>
      </c>
      <c r="B203">
        <v>7754</v>
      </c>
    </row>
    <row r="204" spans="1:2" x14ac:dyDescent="0.35">
      <c r="A204" s="1">
        <v>40118</v>
      </c>
      <c r="B204">
        <v>8038</v>
      </c>
    </row>
    <row r="205" spans="1:2" x14ac:dyDescent="0.35">
      <c r="A205" s="1">
        <v>40148</v>
      </c>
      <c r="B205">
        <v>7947</v>
      </c>
    </row>
    <row r="206" spans="1:2" x14ac:dyDescent="0.35">
      <c r="A206" s="1">
        <v>40179</v>
      </c>
      <c r="B206">
        <v>8098</v>
      </c>
    </row>
    <row r="207" spans="1:2" x14ac:dyDescent="0.35">
      <c r="A207" s="1">
        <v>40210</v>
      </c>
      <c r="B207">
        <v>8365</v>
      </c>
    </row>
    <row r="208" spans="1:2" x14ac:dyDescent="0.35">
      <c r="A208" s="1">
        <v>40238</v>
      </c>
      <c r="B208">
        <v>8006</v>
      </c>
    </row>
    <row r="209" spans="1:2" x14ac:dyDescent="0.35">
      <c r="A209" s="1">
        <v>40269</v>
      </c>
      <c r="B209">
        <v>8140</v>
      </c>
    </row>
    <row r="210" spans="1:2" x14ac:dyDescent="0.35">
      <c r="A210" s="1">
        <v>40299</v>
      </c>
      <c r="B210">
        <v>8242</v>
      </c>
    </row>
    <row r="211" spans="1:2" x14ac:dyDescent="0.35">
      <c r="A211" s="1">
        <v>40330</v>
      </c>
      <c r="B211">
        <v>8359</v>
      </c>
    </row>
    <row r="212" spans="1:2" x14ac:dyDescent="0.35">
      <c r="A212" s="1">
        <v>40360</v>
      </c>
      <c r="B212">
        <v>8223</v>
      </c>
    </row>
    <row r="213" spans="1:2" x14ac:dyDescent="0.35">
      <c r="A213" s="1">
        <v>40391</v>
      </c>
      <c r="B213">
        <v>8202</v>
      </c>
    </row>
    <row r="214" spans="1:2" x14ac:dyDescent="0.35">
      <c r="A214" s="1">
        <v>40422</v>
      </c>
      <c r="B214">
        <v>8274</v>
      </c>
    </row>
    <row r="215" spans="1:2" x14ac:dyDescent="0.35">
      <c r="A215" s="1">
        <v>40452</v>
      </c>
      <c r="B215">
        <v>8101</v>
      </c>
    </row>
    <row r="216" spans="1:2" x14ac:dyDescent="0.35">
      <c r="A216" s="1">
        <v>40483</v>
      </c>
      <c r="B216">
        <v>7926</v>
      </c>
    </row>
    <row r="217" spans="1:2" x14ac:dyDescent="0.35">
      <c r="A217" s="1">
        <v>40513</v>
      </c>
      <c r="B217">
        <v>8140</v>
      </c>
    </row>
    <row r="218" spans="1:2" x14ac:dyDescent="0.35">
      <c r="A218" s="1">
        <v>40544</v>
      </c>
      <c r="B218">
        <v>8108</v>
      </c>
    </row>
    <row r="219" spans="1:2" x14ac:dyDescent="0.35">
      <c r="A219" s="1">
        <v>40575</v>
      </c>
      <c r="B219">
        <v>8226</v>
      </c>
    </row>
    <row r="220" spans="1:2" x14ac:dyDescent="0.35">
      <c r="A220" s="1">
        <v>40603</v>
      </c>
      <c r="B220">
        <v>8333</v>
      </c>
    </row>
    <row r="221" spans="1:2" x14ac:dyDescent="0.35">
      <c r="A221" s="1">
        <v>40634</v>
      </c>
      <c r="B221">
        <v>8384</v>
      </c>
    </row>
    <row r="222" spans="1:2" x14ac:dyDescent="0.35">
      <c r="A222" s="1">
        <v>40664</v>
      </c>
      <c r="B222">
        <v>8264</v>
      </c>
    </row>
    <row r="223" spans="1:2" x14ac:dyDescent="0.35">
      <c r="A223" s="1">
        <v>40695</v>
      </c>
      <c r="B223">
        <v>8298</v>
      </c>
    </row>
    <row r="224" spans="1:2" x14ac:dyDescent="0.35">
      <c r="A224" s="1">
        <v>40725</v>
      </c>
      <c r="B224">
        <v>8426</v>
      </c>
    </row>
    <row r="225" spans="1:2" x14ac:dyDescent="0.35">
      <c r="A225" s="1">
        <v>40756</v>
      </c>
      <c r="B225">
        <v>8478</v>
      </c>
    </row>
    <row r="226" spans="1:2" x14ac:dyDescent="0.35">
      <c r="A226" s="1">
        <v>40787</v>
      </c>
      <c r="B226">
        <v>8340</v>
      </c>
    </row>
    <row r="227" spans="1:2" x14ac:dyDescent="0.35">
      <c r="A227" s="1">
        <v>40817</v>
      </c>
      <c r="B227">
        <v>8664</v>
      </c>
    </row>
    <row r="228" spans="1:2" x14ac:dyDescent="0.35">
      <c r="A228" s="1">
        <v>40848</v>
      </c>
      <c r="B228">
        <v>8492</v>
      </c>
    </row>
    <row r="229" spans="1:2" x14ac:dyDescent="0.35">
      <c r="A229" s="1">
        <v>40878</v>
      </c>
      <c r="B229">
        <v>8341</v>
      </c>
    </row>
    <row r="230" spans="1:2" x14ac:dyDescent="0.35">
      <c r="A230" s="1">
        <v>40909</v>
      </c>
      <c r="B230">
        <v>8409</v>
      </c>
    </row>
    <row r="231" spans="1:2" x14ac:dyDescent="0.35">
      <c r="A231" s="1">
        <v>40940</v>
      </c>
      <c r="B231">
        <v>8445</v>
      </c>
    </row>
    <row r="232" spans="1:2" x14ac:dyDescent="0.35">
      <c r="A232" s="1">
        <v>40969</v>
      </c>
      <c r="B232">
        <v>8606</v>
      </c>
    </row>
    <row r="233" spans="1:2" x14ac:dyDescent="0.35">
      <c r="A233" s="1">
        <v>41000</v>
      </c>
      <c r="B233">
        <v>8482</v>
      </c>
    </row>
    <row r="234" spans="1:2" x14ac:dyDescent="0.35">
      <c r="A234" s="1">
        <v>41030</v>
      </c>
      <c r="B234">
        <v>8614</v>
      </c>
    </row>
    <row r="235" spans="1:2" x14ac:dyDescent="0.35">
      <c r="A235" s="1">
        <v>41061</v>
      </c>
      <c r="B235">
        <v>8542</v>
      </c>
    </row>
    <row r="236" spans="1:2" x14ac:dyDescent="0.35">
      <c r="A236" s="1">
        <v>41091</v>
      </c>
      <c r="B236">
        <v>8649</v>
      </c>
    </row>
    <row r="237" spans="1:2" x14ac:dyDescent="0.35">
      <c r="A237" s="1">
        <v>41122</v>
      </c>
      <c r="B237">
        <v>8535</v>
      </c>
    </row>
    <row r="238" spans="1:2" x14ac:dyDescent="0.35">
      <c r="A238" s="1">
        <v>41153</v>
      </c>
      <c r="B238">
        <v>8539</v>
      </c>
    </row>
    <row r="239" spans="1:2" x14ac:dyDescent="0.35">
      <c r="A239" s="1">
        <v>41183</v>
      </c>
      <c r="B239">
        <v>8213</v>
      </c>
    </row>
    <row r="240" spans="1:2" x14ac:dyDescent="0.35">
      <c r="A240" s="1">
        <v>41214</v>
      </c>
      <c r="B240">
        <v>8535</v>
      </c>
    </row>
    <row r="241" spans="1:2" x14ac:dyDescent="0.35">
      <c r="A241" s="1">
        <v>41244</v>
      </c>
      <c r="B241">
        <v>8692</v>
      </c>
    </row>
    <row r="242" spans="1:2" x14ac:dyDescent="0.35">
      <c r="A242" s="1">
        <v>41275</v>
      </c>
      <c r="B242">
        <v>8683</v>
      </c>
    </row>
    <row r="243" spans="1:2" x14ac:dyDescent="0.35">
      <c r="A243" s="1">
        <v>41306</v>
      </c>
      <c r="B243">
        <v>8747</v>
      </c>
    </row>
    <row r="244" spans="1:2" x14ac:dyDescent="0.35">
      <c r="A244" s="1">
        <v>41334</v>
      </c>
      <c r="B244">
        <v>8511</v>
      </c>
    </row>
    <row r="245" spans="1:2" x14ac:dyDescent="0.35">
      <c r="A245" s="1">
        <v>41365</v>
      </c>
      <c r="B245">
        <v>8536</v>
      </c>
    </row>
    <row r="246" spans="1:2" x14ac:dyDescent="0.35">
      <c r="A246" s="1">
        <v>41395</v>
      </c>
      <c r="B246">
        <v>8544</v>
      </c>
    </row>
    <row r="247" spans="1:2" x14ac:dyDescent="0.35">
      <c r="A247" s="1">
        <v>41426</v>
      </c>
      <c r="B247">
        <v>8557</v>
      </c>
    </row>
    <row r="248" spans="1:2" x14ac:dyDescent="0.35">
      <c r="A248" s="1">
        <v>41456</v>
      </c>
      <c r="B248">
        <v>8480</v>
      </c>
    </row>
    <row r="249" spans="1:2" x14ac:dyDescent="0.35">
      <c r="A249" s="1">
        <v>41487</v>
      </c>
      <c r="B249">
        <v>8475</v>
      </c>
    </row>
    <row r="250" spans="1:2" x14ac:dyDescent="0.35">
      <c r="A250" s="1">
        <v>41518</v>
      </c>
      <c r="B250">
        <v>8429</v>
      </c>
    </row>
    <row r="251" spans="1:2" x14ac:dyDescent="0.35">
      <c r="A251" s="1">
        <v>41548</v>
      </c>
      <c r="B251">
        <v>8509</v>
      </c>
    </row>
    <row r="252" spans="1:2" x14ac:dyDescent="0.35">
      <c r="A252" s="1">
        <v>41579</v>
      </c>
      <c r="B252">
        <v>8446</v>
      </c>
    </row>
    <row r="253" spans="1:2" x14ac:dyDescent="0.35">
      <c r="A253" s="1">
        <v>41609</v>
      </c>
      <c r="B253">
        <v>8357</v>
      </c>
    </row>
    <row r="254" spans="1:2" x14ac:dyDescent="0.35">
      <c r="A254" s="1">
        <v>41640</v>
      </c>
      <c r="B254">
        <v>8388</v>
      </c>
    </row>
    <row r="255" spans="1:2" x14ac:dyDescent="0.35">
      <c r="A255" s="1">
        <v>41671</v>
      </c>
      <c r="B255">
        <v>8413</v>
      </c>
    </row>
    <row r="256" spans="1:2" x14ac:dyDescent="0.35">
      <c r="A256" s="1">
        <v>41699</v>
      </c>
      <c r="B256">
        <v>8454</v>
      </c>
    </row>
    <row r="257" spans="1:2" x14ac:dyDescent="0.35">
      <c r="A257" s="1">
        <v>41730</v>
      </c>
      <c r="B257">
        <v>8422</v>
      </c>
    </row>
    <row r="258" spans="1:2" x14ac:dyDescent="0.35">
      <c r="A258" s="1">
        <v>41760</v>
      </c>
      <c r="B258">
        <v>8296</v>
      </c>
    </row>
    <row r="259" spans="1:2" x14ac:dyDescent="0.35">
      <c r="A259" s="1">
        <v>41791</v>
      </c>
      <c r="B259">
        <v>8212</v>
      </c>
    </row>
    <row r="260" spans="1:2" x14ac:dyDescent="0.35">
      <c r="A260" s="1">
        <v>41821</v>
      </c>
      <c r="B260">
        <v>8292</v>
      </c>
    </row>
    <row r="261" spans="1:2" x14ac:dyDescent="0.35">
      <c r="A261" s="1">
        <v>41852</v>
      </c>
      <c r="B261">
        <v>8366</v>
      </c>
    </row>
    <row r="262" spans="1:2" x14ac:dyDescent="0.35">
      <c r="A262" s="1">
        <v>41883</v>
      </c>
      <c r="B262">
        <v>8509</v>
      </c>
    </row>
    <row r="263" spans="1:2" x14ac:dyDescent="0.35">
      <c r="A263" s="1">
        <v>41913</v>
      </c>
      <c r="B263">
        <v>8477</v>
      </c>
    </row>
    <row r="264" spans="1:2" x14ac:dyDescent="0.35">
      <c r="A264" s="1">
        <v>41944</v>
      </c>
      <c r="B264">
        <v>8794</v>
      </c>
    </row>
    <row r="265" spans="1:2" x14ac:dyDescent="0.35">
      <c r="A265" s="1">
        <v>41974</v>
      </c>
      <c r="B265">
        <v>8641</v>
      </c>
    </row>
    <row r="266" spans="1:2" x14ac:dyDescent="0.35">
      <c r="A266" s="1">
        <v>42005</v>
      </c>
      <c r="B266">
        <v>8505</v>
      </c>
    </row>
    <row r="267" spans="1:2" x14ac:dyDescent="0.35">
      <c r="A267" s="1">
        <v>42036</v>
      </c>
      <c r="B267">
        <v>8376</v>
      </c>
    </row>
    <row r="268" spans="1:2" x14ac:dyDescent="0.35">
      <c r="A268" s="1">
        <v>42064</v>
      </c>
      <c r="B268">
        <v>8157</v>
      </c>
    </row>
    <row r="269" spans="1:2" x14ac:dyDescent="0.35">
      <c r="A269" s="1">
        <v>42095</v>
      </c>
      <c r="B269">
        <v>8289</v>
      </c>
    </row>
    <row r="270" spans="1:2" x14ac:dyDescent="0.35">
      <c r="A270" s="1">
        <v>42125</v>
      </c>
      <c r="B270">
        <v>8327</v>
      </c>
    </row>
    <row r="271" spans="1:2" x14ac:dyDescent="0.35">
      <c r="A271" s="1">
        <v>42156</v>
      </c>
      <c r="B271">
        <v>8394</v>
      </c>
    </row>
    <row r="272" spans="1:2" x14ac:dyDescent="0.35">
      <c r="A272" s="1">
        <v>42186</v>
      </c>
      <c r="B272">
        <v>8240</v>
      </c>
    </row>
    <row r="273" spans="1:2" x14ac:dyDescent="0.35">
      <c r="A273" s="1">
        <v>42217</v>
      </c>
      <c r="B273">
        <v>8242</v>
      </c>
    </row>
    <row r="274" spans="1:2" x14ac:dyDescent="0.35">
      <c r="A274" s="1">
        <v>42248</v>
      </c>
      <c r="B274">
        <v>8255</v>
      </c>
    </row>
    <row r="275" spans="1:2" x14ac:dyDescent="0.35">
      <c r="A275" s="1">
        <v>42278</v>
      </c>
      <c r="B275">
        <v>8154</v>
      </c>
    </row>
    <row r="276" spans="1:2" x14ac:dyDescent="0.35">
      <c r="A276" s="1">
        <v>42309</v>
      </c>
      <c r="B276">
        <v>8102</v>
      </c>
    </row>
    <row r="277" spans="1:2" x14ac:dyDescent="0.35">
      <c r="A277" s="1">
        <v>42339</v>
      </c>
      <c r="B277">
        <v>8007</v>
      </c>
    </row>
    <row r="278" spans="1:2" x14ac:dyDescent="0.35">
      <c r="A278" s="1">
        <v>42370</v>
      </c>
      <c r="B278">
        <v>7849</v>
      </c>
    </row>
    <row r="279" spans="1:2" x14ac:dyDescent="0.35">
      <c r="A279" s="1">
        <v>42401</v>
      </c>
      <c r="B279">
        <v>7931</v>
      </c>
    </row>
    <row r="280" spans="1:2" x14ac:dyDescent="0.35">
      <c r="A280" s="1">
        <v>42430</v>
      </c>
      <c r="B280">
        <v>7764</v>
      </c>
    </row>
    <row r="281" spans="1:2" x14ac:dyDescent="0.35">
      <c r="A281" s="1">
        <v>42461</v>
      </c>
      <c r="B281">
        <v>7773</v>
      </c>
    </row>
    <row r="282" spans="1:2" x14ac:dyDescent="0.35">
      <c r="A282" s="1">
        <v>42491</v>
      </c>
      <c r="B282">
        <v>7798</v>
      </c>
    </row>
    <row r="283" spans="1:2" x14ac:dyDescent="0.35">
      <c r="A283" s="1">
        <v>42522</v>
      </c>
      <c r="B283">
        <v>7770</v>
      </c>
    </row>
    <row r="284" spans="1:2" x14ac:dyDescent="0.35">
      <c r="A284" s="1">
        <v>42552</v>
      </c>
      <c r="B284">
        <v>7820</v>
      </c>
    </row>
    <row r="285" spans="1:2" x14ac:dyDescent="0.35">
      <c r="A285" s="1">
        <v>42583</v>
      </c>
      <c r="B285">
        <v>7890</v>
      </c>
    </row>
    <row r="286" spans="1:2" x14ac:dyDescent="0.35">
      <c r="A286" s="1">
        <v>42614</v>
      </c>
      <c r="B286">
        <v>7605</v>
      </c>
    </row>
    <row r="287" spans="1:2" x14ac:dyDescent="0.35">
      <c r="A287" s="1">
        <v>42644</v>
      </c>
      <c r="B287">
        <v>7519</v>
      </c>
    </row>
    <row r="288" spans="1:2" x14ac:dyDescent="0.35">
      <c r="A288" s="1">
        <v>42675</v>
      </c>
      <c r="B288">
        <v>7423</v>
      </c>
    </row>
    <row r="289" spans="1:2" x14ac:dyDescent="0.35">
      <c r="A289" s="1">
        <v>42705</v>
      </c>
      <c r="B289">
        <v>7488</v>
      </c>
    </row>
    <row r="290" spans="1:2" x14ac:dyDescent="0.35">
      <c r="A290" s="1">
        <v>42736</v>
      </c>
      <c r="B290">
        <v>7583</v>
      </c>
    </row>
    <row r="291" spans="1:2" x14ac:dyDescent="0.35">
      <c r="A291" s="1">
        <v>42767</v>
      </c>
      <c r="B291">
        <v>7505</v>
      </c>
    </row>
    <row r="292" spans="1:2" x14ac:dyDescent="0.35">
      <c r="A292" s="1">
        <v>42795</v>
      </c>
      <c r="B292">
        <v>7685</v>
      </c>
    </row>
    <row r="293" spans="1:2" x14ac:dyDescent="0.35">
      <c r="A293" s="1">
        <v>42826</v>
      </c>
      <c r="B293">
        <v>7771</v>
      </c>
    </row>
    <row r="294" spans="1:2" x14ac:dyDescent="0.35">
      <c r="A294" s="1">
        <v>42856</v>
      </c>
      <c r="B294">
        <v>7622</v>
      </c>
    </row>
    <row r="295" spans="1:2" x14ac:dyDescent="0.35">
      <c r="A295" s="1">
        <v>42887</v>
      </c>
      <c r="B295">
        <v>7543</v>
      </c>
    </row>
    <row r="296" spans="1:2" x14ac:dyDescent="0.35">
      <c r="A296" s="1">
        <v>42917</v>
      </c>
      <c r="B296">
        <v>7474</v>
      </c>
    </row>
    <row r="297" spans="1:2" x14ac:dyDescent="0.35">
      <c r="A297" s="1">
        <v>42948</v>
      </c>
      <c r="B297">
        <v>7469</v>
      </c>
    </row>
    <row r="298" spans="1:2" x14ac:dyDescent="0.35">
      <c r="A298" s="1">
        <v>42979</v>
      </c>
      <c r="B298">
        <v>7536</v>
      </c>
    </row>
    <row r="299" spans="1:2" x14ac:dyDescent="0.35">
      <c r="A299" s="1">
        <v>43009</v>
      </c>
      <c r="B299">
        <v>7592</v>
      </c>
    </row>
    <row r="300" spans="1:2" x14ac:dyDescent="0.35">
      <c r="A300" s="1">
        <v>43040</v>
      </c>
      <c r="B300">
        <v>7782</v>
      </c>
    </row>
    <row r="301" spans="1:2" x14ac:dyDescent="0.35">
      <c r="A301" s="1">
        <v>43070</v>
      </c>
      <c r="B301">
        <v>7685</v>
      </c>
    </row>
    <row r="302" spans="1:2" x14ac:dyDescent="0.35">
      <c r="A302" s="1">
        <v>43101</v>
      </c>
      <c r="B302">
        <v>7725</v>
      </c>
    </row>
    <row r="303" spans="1:2" x14ac:dyDescent="0.35">
      <c r="A303" s="1">
        <v>43132</v>
      </c>
      <c r="B303">
        <v>7826</v>
      </c>
    </row>
    <row r="304" spans="1:2" x14ac:dyDescent="0.35">
      <c r="A304" s="1">
        <v>43160</v>
      </c>
      <c r="B304">
        <v>7752</v>
      </c>
    </row>
    <row r="305" spans="1:2" x14ac:dyDescent="0.35">
      <c r="A305" s="1">
        <v>43191</v>
      </c>
      <c r="B305">
        <v>7825</v>
      </c>
    </row>
    <row r="306" spans="1:2" x14ac:dyDescent="0.35">
      <c r="A306" s="1">
        <v>43221</v>
      </c>
      <c r="B306">
        <v>7791</v>
      </c>
    </row>
    <row r="307" spans="1:2" x14ac:dyDescent="0.35">
      <c r="A307" s="1">
        <v>43252</v>
      </c>
      <c r="B307">
        <v>7828</v>
      </c>
    </row>
    <row r="308" spans="1:2" x14ac:dyDescent="0.35">
      <c r="A308" s="1">
        <v>43282</v>
      </c>
      <c r="B308">
        <v>7737</v>
      </c>
    </row>
    <row r="309" spans="1:2" x14ac:dyDescent="0.35">
      <c r="A309" s="1">
        <v>43313</v>
      </c>
      <c r="B309">
        <v>7792</v>
      </c>
    </row>
    <row r="310" spans="1:2" x14ac:dyDescent="0.35">
      <c r="A310" s="1">
        <v>43344</v>
      </c>
      <c r="B310">
        <v>7649</v>
      </c>
    </row>
    <row r="311" spans="1:2" x14ac:dyDescent="0.35">
      <c r="A311" s="1">
        <v>43374</v>
      </c>
      <c r="B311">
        <v>7684</v>
      </c>
    </row>
    <row r="312" spans="1:2" x14ac:dyDescent="0.35">
      <c r="A312" s="1">
        <v>43405</v>
      </c>
      <c r="B312">
        <v>7649</v>
      </c>
    </row>
    <row r="313" spans="1:2" x14ac:dyDescent="0.35">
      <c r="A313" s="1">
        <v>43435</v>
      </c>
      <c r="B313">
        <v>7548</v>
      </c>
    </row>
    <row r="314" spans="1:2" x14ac:dyDescent="0.35">
      <c r="A314" s="1">
        <v>43466</v>
      </c>
      <c r="B314">
        <v>7604</v>
      </c>
    </row>
    <row r="315" spans="1:2" x14ac:dyDescent="0.35">
      <c r="A315" s="1">
        <v>43497</v>
      </c>
      <c r="B315">
        <v>7509</v>
      </c>
    </row>
    <row r="316" spans="1:2" x14ac:dyDescent="0.35">
      <c r="A316" s="1">
        <v>43525</v>
      </c>
      <c r="B316">
        <v>7548</v>
      </c>
    </row>
    <row r="317" spans="1:2" x14ac:dyDescent="0.35">
      <c r="A317" s="1">
        <v>43556</v>
      </c>
      <c r="B317">
        <v>7353</v>
      </c>
    </row>
    <row r="318" spans="1:2" x14ac:dyDescent="0.35">
      <c r="A318" s="1">
        <v>43586</v>
      </c>
      <c r="B318">
        <v>7517</v>
      </c>
    </row>
    <row r="319" spans="1:2" x14ac:dyDescent="0.35">
      <c r="A319" s="1">
        <v>43617</v>
      </c>
      <c r="B319">
        <v>7477</v>
      </c>
    </row>
    <row r="320" spans="1:2" x14ac:dyDescent="0.35">
      <c r="A320" s="1">
        <v>43647</v>
      </c>
      <c r="B320">
        <v>7487</v>
      </c>
    </row>
    <row r="321" spans="1:2" x14ac:dyDescent="0.35">
      <c r="A321" s="1">
        <v>43678</v>
      </c>
      <c r="B321">
        <v>7455</v>
      </c>
    </row>
    <row r="322" spans="1:2" x14ac:dyDescent="0.35">
      <c r="A322" s="1">
        <v>43709</v>
      </c>
      <c r="B322">
        <v>7455</v>
      </c>
    </row>
    <row r="323" spans="1:2" x14ac:dyDescent="0.35">
      <c r="A323" s="1">
        <v>43739</v>
      </c>
      <c r="B323">
        <v>7392</v>
      </c>
    </row>
    <row r="324" spans="1:2" x14ac:dyDescent="0.35">
      <c r="A324" s="1">
        <v>43770</v>
      </c>
      <c r="B324">
        <v>7420</v>
      </c>
    </row>
    <row r="325" spans="1:2" x14ac:dyDescent="0.35">
      <c r="A325" s="1">
        <v>43800</v>
      </c>
      <c r="B325">
        <v>7442</v>
      </c>
    </row>
    <row r="326" spans="1:2" x14ac:dyDescent="0.35">
      <c r="A326" s="1">
        <v>43831</v>
      </c>
      <c r="B326">
        <v>7309</v>
      </c>
    </row>
    <row r="327" spans="1:2" x14ac:dyDescent="0.35">
      <c r="A327" s="1">
        <v>43862</v>
      </c>
      <c r="B327">
        <v>7215</v>
      </c>
    </row>
    <row r="328" spans="1:2" x14ac:dyDescent="0.35">
      <c r="A328" s="1">
        <v>43891</v>
      </c>
      <c r="B328">
        <v>7803.5</v>
      </c>
    </row>
    <row r="329" spans="1:2" x14ac:dyDescent="0.35">
      <c r="A329" s="1">
        <v>43922</v>
      </c>
      <c r="B329">
        <v>7722.5</v>
      </c>
    </row>
    <row r="330" spans="1:2" x14ac:dyDescent="0.35">
      <c r="A330" s="1">
        <v>43952</v>
      </c>
      <c r="B330">
        <v>7728.5</v>
      </c>
    </row>
    <row r="331" spans="1:2" x14ac:dyDescent="0.35">
      <c r="A331" s="1">
        <v>43983</v>
      </c>
      <c r="B331">
        <v>7882.5</v>
      </c>
    </row>
    <row r="332" spans="1:2" x14ac:dyDescent="0.35">
      <c r="A332" s="1">
        <v>44013</v>
      </c>
      <c r="B332">
        <v>7793</v>
      </c>
    </row>
    <row r="333" spans="1:2" x14ac:dyDescent="0.35">
      <c r="A333" s="1">
        <v>44044</v>
      </c>
      <c r="B333">
        <v>7638.5</v>
      </c>
    </row>
    <row r="334" spans="1:2" x14ac:dyDescent="0.35">
      <c r="A334" s="1">
        <v>44075</v>
      </c>
      <c r="B334">
        <v>6451</v>
      </c>
    </row>
    <row r="335" spans="1:2" x14ac:dyDescent="0.35">
      <c r="A335" s="1">
        <v>44105</v>
      </c>
      <c r="B335">
        <v>6870</v>
      </c>
    </row>
    <row r="336" spans="1:2" x14ac:dyDescent="0.35">
      <c r="A336" s="1">
        <v>44136</v>
      </c>
      <c r="B336">
        <v>6598</v>
      </c>
    </row>
    <row r="337" spans="1:2" x14ac:dyDescent="0.35">
      <c r="A337" s="1">
        <v>44166</v>
      </c>
      <c r="B337">
        <v>6315</v>
      </c>
    </row>
    <row r="338" spans="1:2" x14ac:dyDescent="0.35">
      <c r="A338" s="1">
        <v>44197</v>
      </c>
      <c r="B338">
        <v>7143</v>
      </c>
    </row>
    <row r="339" spans="1:2" x14ac:dyDescent="0.35">
      <c r="A339" s="1">
        <v>44228</v>
      </c>
      <c r="B339">
        <v>6869</v>
      </c>
    </row>
    <row r="340" spans="1:2" x14ac:dyDescent="0.35">
      <c r="A340" s="1">
        <v>44256</v>
      </c>
      <c r="B340">
        <v>8059</v>
      </c>
    </row>
    <row r="341" spans="1:2" x14ac:dyDescent="0.35">
      <c r="A341" s="1">
        <v>44287</v>
      </c>
      <c r="B341">
        <v>8092</v>
      </c>
    </row>
    <row r="342" spans="1:2" x14ac:dyDescent="0.35">
      <c r="A342" s="1">
        <v>44317</v>
      </c>
      <c r="B342">
        <v>7940</v>
      </c>
    </row>
    <row r="343" spans="1:2" x14ac:dyDescent="0.35">
      <c r="A343" s="1">
        <v>44348</v>
      </c>
      <c r="B343">
        <v>8288</v>
      </c>
    </row>
    <row r="344" spans="1:2" x14ac:dyDescent="0.35">
      <c r="A344" s="1">
        <v>44378</v>
      </c>
      <c r="B344">
        <v>8099</v>
      </c>
    </row>
    <row r="345" spans="1:2" x14ac:dyDescent="0.35">
      <c r="A345" s="1">
        <v>44409</v>
      </c>
      <c r="B345">
        <v>7822</v>
      </c>
    </row>
    <row r="346" spans="1:2" x14ac:dyDescent="0.35">
      <c r="A346" s="1">
        <v>44440</v>
      </c>
      <c r="B346">
        <v>7725</v>
      </c>
    </row>
    <row r="347" spans="1:2" x14ac:dyDescent="0.35">
      <c r="A347" s="1">
        <v>44470</v>
      </c>
      <c r="B347">
        <v>8195</v>
      </c>
    </row>
    <row r="348" spans="1:2" x14ac:dyDescent="0.35">
      <c r="A348" s="1">
        <v>44501</v>
      </c>
      <c r="B348">
        <v>7309</v>
      </c>
    </row>
    <row r="349" spans="1:2" x14ac:dyDescent="0.35">
      <c r="A349" s="1">
        <v>44531</v>
      </c>
      <c r="B349">
        <v>7236</v>
      </c>
    </row>
    <row r="350" spans="1:2" x14ac:dyDescent="0.35">
      <c r="A350" s="1">
        <v>44562</v>
      </c>
      <c r="B350">
        <v>7293</v>
      </c>
    </row>
    <row r="351" spans="1:2" x14ac:dyDescent="0.35">
      <c r="A351" s="1">
        <v>44593</v>
      </c>
      <c r="B351">
        <v>7467</v>
      </c>
    </row>
    <row r="352" spans="1:2" x14ac:dyDescent="0.35">
      <c r="A352" s="1">
        <v>44621</v>
      </c>
      <c r="B352">
        <v>8118</v>
      </c>
    </row>
    <row r="353" spans="1:2" x14ac:dyDescent="0.35">
      <c r="A353" s="1">
        <v>44652</v>
      </c>
      <c r="B353">
        <v>8316</v>
      </c>
    </row>
    <row r="354" spans="1:2" x14ac:dyDescent="0.35">
      <c r="A354" s="1">
        <v>44682</v>
      </c>
      <c r="B354">
        <v>7881</v>
      </c>
    </row>
    <row r="355" spans="1:2" x14ac:dyDescent="0.35">
      <c r="A355" s="1">
        <v>44713</v>
      </c>
      <c r="B355">
        <v>7760</v>
      </c>
    </row>
    <row r="356" spans="1:2" x14ac:dyDescent="0.35">
      <c r="A356" s="1">
        <v>44743</v>
      </c>
      <c r="B356">
        <v>7803</v>
      </c>
    </row>
    <row r="357" spans="1:2" x14ac:dyDescent="0.35">
      <c r="A357" s="1">
        <v>44774</v>
      </c>
      <c r="B357">
        <v>7764</v>
      </c>
    </row>
    <row r="358" spans="1:2" x14ac:dyDescent="0.35">
      <c r="A358" s="1">
        <v>44805</v>
      </c>
      <c r="B358">
        <v>7722</v>
      </c>
    </row>
    <row r="359" spans="1:2" x14ac:dyDescent="0.35">
      <c r="A359" s="1">
        <v>44835</v>
      </c>
      <c r="B359">
        <v>7639</v>
      </c>
    </row>
    <row r="360" spans="1:2" x14ac:dyDescent="0.35">
      <c r="A360" s="1">
        <v>44866</v>
      </c>
      <c r="B360">
        <v>7044</v>
      </c>
    </row>
    <row r="361" spans="1:2" x14ac:dyDescent="0.35">
      <c r="A361" s="1">
        <v>44896</v>
      </c>
      <c r="B361">
        <v>6890</v>
      </c>
    </row>
    <row r="362" spans="1:2" x14ac:dyDescent="0.35">
      <c r="A362" s="1">
        <v>44927</v>
      </c>
      <c r="B362">
        <v>7876</v>
      </c>
    </row>
    <row r="363" spans="1:2" x14ac:dyDescent="0.35">
      <c r="A363" s="1">
        <v>44958</v>
      </c>
      <c r="B363">
        <v>7641</v>
      </c>
    </row>
    <row r="364" spans="1:2" x14ac:dyDescent="0.35">
      <c r="A364" s="1">
        <v>44986</v>
      </c>
      <c r="B364">
        <v>7651</v>
      </c>
    </row>
    <row r="365" spans="1:2" x14ac:dyDescent="0.35">
      <c r="A365" s="1">
        <v>45017</v>
      </c>
      <c r="B365">
        <v>7533</v>
      </c>
    </row>
    <row r="366" spans="1:2" x14ac:dyDescent="0.35">
      <c r="A366" s="1">
        <v>45047</v>
      </c>
      <c r="B366">
        <v>7521</v>
      </c>
    </row>
    <row r="367" spans="1:2" x14ac:dyDescent="0.35">
      <c r="A367" s="1">
        <v>45078</v>
      </c>
      <c r="B367">
        <v>7610</v>
      </c>
    </row>
    <row r="368" spans="1:2" x14ac:dyDescent="0.35">
      <c r="A368" s="1">
        <v>45108</v>
      </c>
      <c r="B368">
        <v>7436</v>
      </c>
    </row>
    <row r="369" spans="1:2" x14ac:dyDescent="0.35">
      <c r="A369" s="1">
        <v>45139</v>
      </c>
      <c r="B369">
        <v>7571</v>
      </c>
    </row>
    <row r="370" spans="1:2" x14ac:dyDescent="0.35">
      <c r="A370" s="1">
        <v>45170</v>
      </c>
      <c r="B370">
        <v>7661</v>
      </c>
    </row>
    <row r="371" spans="1:2" x14ac:dyDescent="0.35">
      <c r="A371" s="1">
        <v>45200</v>
      </c>
      <c r="B371">
        <v>7629</v>
      </c>
    </row>
    <row r="372" spans="1:2" x14ac:dyDescent="0.35">
      <c r="A372" s="1">
        <v>45231</v>
      </c>
      <c r="B372">
        <v>7365</v>
      </c>
    </row>
    <row r="373" spans="1:2" x14ac:dyDescent="0.35">
      <c r="A373" s="1">
        <v>45261</v>
      </c>
      <c r="B373">
        <v>7136</v>
      </c>
    </row>
    <row r="374" spans="1:2" x14ac:dyDescent="0.35">
      <c r="A374" s="1">
        <v>45292</v>
      </c>
      <c r="B374">
        <v>7714</v>
      </c>
    </row>
    <row r="375" spans="1:2" x14ac:dyDescent="0.35">
      <c r="A375" s="1">
        <v>45323</v>
      </c>
      <c r="B375">
        <v>7769</v>
      </c>
    </row>
    <row r="376" spans="1:2" x14ac:dyDescent="0.35">
      <c r="A376" s="1">
        <v>45352</v>
      </c>
      <c r="B376">
        <v>7455</v>
      </c>
    </row>
    <row r="377" spans="1:2" x14ac:dyDescent="0.35">
      <c r="A377" s="1">
        <v>45383</v>
      </c>
      <c r="B377">
        <v>7667</v>
      </c>
    </row>
    <row r="378" spans="1:2" x14ac:dyDescent="0.35">
      <c r="A378" s="1">
        <v>45413</v>
      </c>
      <c r="B378">
        <v>7752</v>
      </c>
    </row>
    <row r="379" spans="1:2" x14ac:dyDescent="0.35">
      <c r="A379" s="1">
        <v>45444</v>
      </c>
      <c r="B379">
        <v>7636</v>
      </c>
    </row>
    <row r="380" spans="1:2" x14ac:dyDescent="0.35">
      <c r="A380" s="1">
        <v>45474</v>
      </c>
      <c r="B380">
        <v>7666</v>
      </c>
    </row>
    <row r="381" spans="1:2" x14ac:dyDescent="0.35">
      <c r="A381" s="1">
        <v>45505</v>
      </c>
      <c r="B381">
        <v>7475</v>
      </c>
    </row>
    <row r="382" spans="1:2" x14ac:dyDescent="0.35">
      <c r="A382" s="1">
        <v>45536</v>
      </c>
      <c r="B382">
        <v>7284</v>
      </c>
    </row>
    <row r="383" spans="1:2" x14ac:dyDescent="0.35">
      <c r="A383" s="1">
        <v>45566</v>
      </c>
      <c r="B383">
        <v>7471</v>
      </c>
    </row>
    <row r="384" spans="1:2" x14ac:dyDescent="0.35">
      <c r="A384" s="1">
        <v>45597</v>
      </c>
      <c r="B384">
        <v>7504</v>
      </c>
    </row>
    <row r="385" spans="1:5" x14ac:dyDescent="0.35">
      <c r="A385" s="1">
        <v>45627</v>
      </c>
      <c r="B385">
        <v>7524</v>
      </c>
      <c r="C385">
        <v>7524</v>
      </c>
      <c r="D385" s="6">
        <v>7524</v>
      </c>
      <c r="E385" s="6">
        <v>7524</v>
      </c>
    </row>
    <row r="386" spans="1:5" x14ac:dyDescent="0.35">
      <c r="A386" s="1">
        <v>45658</v>
      </c>
      <c r="C386">
        <f t="shared" ref="C386:C409" si="0">_xlfn.FORECAST.ETS(A386,$B$2:$B$385,$A$2:$A$385,1,1)</f>
        <v>7529.0015093058055</v>
      </c>
      <c r="D386" s="6">
        <f t="shared" ref="D386:D409" si="1">C386-_xlfn.FORECAST.ETS.CONFINT(A386,$B$2:$B$385,$A$2:$A$385,0.95,1,1)</f>
        <v>7141.981249158971</v>
      </c>
      <c r="E386" s="6">
        <f t="shared" ref="E386:E409" si="2">C386+_xlfn.FORECAST.ETS.CONFINT(A386,$B$2:$B$385,$A$2:$A$385,0.95,1,1)</f>
        <v>7916.02176945264</v>
      </c>
    </row>
    <row r="387" spans="1:5" x14ac:dyDescent="0.35">
      <c r="A387" s="1">
        <v>45689</v>
      </c>
      <c r="C387">
        <f t="shared" si="0"/>
        <v>7534.0030186116101</v>
      </c>
      <c r="D387" s="6">
        <f t="shared" si="1"/>
        <v>6986.9473139988168</v>
      </c>
      <c r="E387" s="6">
        <f t="shared" si="2"/>
        <v>8081.0587232244034</v>
      </c>
    </row>
    <row r="388" spans="1:5" x14ac:dyDescent="0.35">
      <c r="A388" s="1">
        <v>45717</v>
      </c>
      <c r="C388">
        <f t="shared" si="0"/>
        <v>7539.0045279174155</v>
      </c>
      <c r="D388" s="6">
        <f t="shared" si="1"/>
        <v>6868.8891455290359</v>
      </c>
      <c r="E388" s="6">
        <f t="shared" si="2"/>
        <v>8209.1199103057952</v>
      </c>
    </row>
    <row r="389" spans="1:5" x14ac:dyDescent="0.35">
      <c r="A389" s="1">
        <v>45748</v>
      </c>
      <c r="C389">
        <f t="shared" si="0"/>
        <v>7544.006037223221</v>
      </c>
      <c r="D389" s="6">
        <f t="shared" si="1"/>
        <v>6769.9653234194466</v>
      </c>
      <c r="E389" s="6">
        <f t="shared" si="2"/>
        <v>8318.0467510269955</v>
      </c>
    </row>
    <row r="390" spans="1:5" x14ac:dyDescent="0.35">
      <c r="A390" s="1">
        <v>45778</v>
      </c>
      <c r="C390">
        <f t="shared" si="0"/>
        <v>7549.0075465290256</v>
      </c>
      <c r="D390" s="6">
        <f t="shared" si="1"/>
        <v>6683.2573248970793</v>
      </c>
      <c r="E390" s="6">
        <f t="shared" si="2"/>
        <v>8414.7577681609728</v>
      </c>
    </row>
    <row r="391" spans="1:5" x14ac:dyDescent="0.35">
      <c r="A391" s="1">
        <v>45809</v>
      </c>
      <c r="C391">
        <f t="shared" si="0"/>
        <v>7554.0090558348311</v>
      </c>
      <c r="D391" s="6">
        <f t="shared" si="1"/>
        <v>6605.2160414356904</v>
      </c>
      <c r="E391" s="6">
        <f t="shared" si="2"/>
        <v>8502.8020702339727</v>
      </c>
    </row>
    <row r="392" spans="1:5" x14ac:dyDescent="0.35">
      <c r="A392" s="1">
        <v>45839</v>
      </c>
      <c r="C392">
        <f t="shared" si="0"/>
        <v>7559.0105651406366</v>
      </c>
      <c r="D392" s="6">
        <f t="shared" si="1"/>
        <v>6533.7332660913726</v>
      </c>
      <c r="E392" s="6">
        <f t="shared" si="2"/>
        <v>8584.2878641899006</v>
      </c>
    </row>
    <row r="393" spans="1:5" x14ac:dyDescent="0.35">
      <c r="A393" s="1">
        <v>45870</v>
      </c>
      <c r="C393">
        <f t="shared" si="0"/>
        <v>7564.0120744464411</v>
      </c>
      <c r="D393" s="6">
        <f t="shared" si="1"/>
        <v>6467.4356689258038</v>
      </c>
      <c r="E393" s="6">
        <f t="shared" si="2"/>
        <v>8660.5884799670785</v>
      </c>
    </row>
    <row r="394" spans="1:5" x14ac:dyDescent="0.35">
      <c r="A394" s="1">
        <v>45901</v>
      </c>
      <c r="C394">
        <f t="shared" si="0"/>
        <v>7569.0135837522466</v>
      </c>
      <c r="D394" s="6">
        <f t="shared" si="1"/>
        <v>6405.3696075557473</v>
      </c>
      <c r="E394" s="6">
        <f t="shared" si="2"/>
        <v>8732.657559948746</v>
      </c>
    </row>
    <row r="395" spans="1:5" x14ac:dyDescent="0.35">
      <c r="A395" s="1">
        <v>45931</v>
      </c>
      <c r="C395">
        <f t="shared" si="0"/>
        <v>7574.0150930580512</v>
      </c>
      <c r="D395" s="6">
        <f t="shared" si="1"/>
        <v>6346.8409774181291</v>
      </c>
      <c r="E395" s="6">
        <f t="shared" si="2"/>
        <v>8801.1892086979733</v>
      </c>
    </row>
    <row r="396" spans="1:5" x14ac:dyDescent="0.35">
      <c r="A396" s="1">
        <v>45962</v>
      </c>
      <c r="C396">
        <f t="shared" si="0"/>
        <v>7579.0166023638567</v>
      </c>
      <c r="D396" s="6">
        <f t="shared" si="1"/>
        <v>6291.3259823045937</v>
      </c>
      <c r="E396" s="6">
        <f t="shared" si="2"/>
        <v>8866.7072224231197</v>
      </c>
    </row>
    <row r="397" spans="1:5" x14ac:dyDescent="0.35">
      <c r="A397" s="1">
        <v>45992</v>
      </c>
      <c r="C397">
        <f t="shared" si="0"/>
        <v>7584.0181116696622</v>
      </c>
      <c r="D397" s="6">
        <f t="shared" si="1"/>
        <v>6238.4178472583817</v>
      </c>
      <c r="E397" s="6">
        <f t="shared" si="2"/>
        <v>8929.6183760809436</v>
      </c>
    </row>
    <row r="398" spans="1:5" x14ac:dyDescent="0.35">
      <c r="A398" s="1">
        <v>46023</v>
      </c>
      <c r="C398">
        <f t="shared" si="0"/>
        <v>7589.0196209754668</v>
      </c>
      <c r="D398" s="6">
        <f t="shared" si="1"/>
        <v>6187.7932204779272</v>
      </c>
      <c r="E398" s="6">
        <f t="shared" si="2"/>
        <v>8990.2460214730054</v>
      </c>
    </row>
    <row r="399" spans="1:5" x14ac:dyDescent="0.35">
      <c r="A399" s="1">
        <v>46054</v>
      </c>
      <c r="C399">
        <f t="shared" si="0"/>
        <v>7594.0211302812722</v>
      </c>
      <c r="D399" s="6">
        <f t="shared" si="1"/>
        <v>6139.1900424361174</v>
      </c>
      <c r="E399" s="6">
        <f t="shared" si="2"/>
        <v>9048.852218126427</v>
      </c>
    </row>
    <row r="400" spans="1:5" x14ac:dyDescent="0.35">
      <c r="A400" s="1">
        <v>46082</v>
      </c>
      <c r="C400">
        <f t="shared" si="0"/>
        <v>7599.0226395870777</v>
      </c>
      <c r="D400" s="6">
        <f t="shared" si="1"/>
        <v>6092.3924337033131</v>
      </c>
      <c r="E400" s="6">
        <f t="shared" si="2"/>
        <v>9105.6528454708423</v>
      </c>
    </row>
    <row r="401" spans="1:5" x14ac:dyDescent="0.35">
      <c r="A401" s="1">
        <v>46113</v>
      </c>
      <c r="C401">
        <f t="shared" si="0"/>
        <v>7604.0241488928823</v>
      </c>
      <c r="D401" s="6">
        <f t="shared" si="1"/>
        <v>6047.2200589757977</v>
      </c>
      <c r="E401" s="6">
        <f t="shared" si="2"/>
        <v>9160.8282388099669</v>
      </c>
    </row>
    <row r="402" spans="1:5" x14ac:dyDescent="0.35">
      <c r="A402" s="1">
        <v>46143</v>
      </c>
      <c r="C402">
        <f t="shared" si="0"/>
        <v>7609.0256581986878</v>
      </c>
      <c r="D402" s="6">
        <f t="shared" si="1"/>
        <v>6003.5204464246162</v>
      </c>
      <c r="E402" s="6">
        <f t="shared" si="2"/>
        <v>9214.5308699727593</v>
      </c>
    </row>
    <row r="403" spans="1:5" x14ac:dyDescent="0.35">
      <c r="A403" s="1">
        <v>46174</v>
      </c>
      <c r="C403">
        <f t="shared" si="0"/>
        <v>7614.0271675044933</v>
      </c>
      <c r="D403" s="6">
        <f t="shared" si="1"/>
        <v>5961.1633168488652</v>
      </c>
      <c r="E403" s="6">
        <f t="shared" si="2"/>
        <v>9266.8910181601223</v>
      </c>
    </row>
    <row r="404" spans="1:5" x14ac:dyDescent="0.35">
      <c r="A404" s="1">
        <v>46204</v>
      </c>
      <c r="C404">
        <f t="shared" si="0"/>
        <v>7619.0286768102978</v>
      </c>
      <c r="D404" s="6">
        <f t="shared" si="1"/>
        <v>5920.0363150666499</v>
      </c>
      <c r="E404" s="6">
        <f t="shared" si="2"/>
        <v>9318.0210385539467</v>
      </c>
    </row>
    <row r="405" spans="1:5" x14ac:dyDescent="0.35">
      <c r="A405" s="1">
        <v>46235</v>
      </c>
      <c r="C405">
        <f t="shared" si="0"/>
        <v>7624.0301861161033</v>
      </c>
      <c r="D405" s="6">
        <f t="shared" si="1"/>
        <v>5880.0417417792742</v>
      </c>
      <c r="E405" s="6">
        <f t="shared" si="2"/>
        <v>9368.0186304529325</v>
      </c>
    </row>
    <row r="406" spans="1:5" x14ac:dyDescent="0.35">
      <c r="A406" s="1">
        <v>46266</v>
      </c>
      <c r="C406">
        <f t="shared" si="0"/>
        <v>7629.0316954219088</v>
      </c>
      <c r="D406" s="6">
        <f t="shared" si="1"/>
        <v>5841.0940134752154</v>
      </c>
      <c r="E406" s="6">
        <f t="shared" si="2"/>
        <v>9416.9693773686013</v>
      </c>
    </row>
    <row r="407" spans="1:5" x14ac:dyDescent="0.35">
      <c r="A407" s="1">
        <v>46296</v>
      </c>
      <c r="C407">
        <f t="shared" si="0"/>
        <v>7634.0332047277134</v>
      </c>
      <c r="D407" s="6">
        <f t="shared" si="1"/>
        <v>5803.11766149089</v>
      </c>
      <c r="E407" s="6">
        <f t="shared" si="2"/>
        <v>9464.9487479645377</v>
      </c>
    </row>
    <row r="408" spans="1:5" x14ac:dyDescent="0.35">
      <c r="A408" s="1">
        <v>46327</v>
      </c>
      <c r="C408">
        <f t="shared" si="0"/>
        <v>7639.0347140335189</v>
      </c>
      <c r="D408" s="6">
        <f t="shared" si="1"/>
        <v>5766.0457366570936</v>
      </c>
      <c r="E408" s="6">
        <f t="shared" si="2"/>
        <v>9512.0236914099441</v>
      </c>
    </row>
    <row r="409" spans="1:5" x14ac:dyDescent="0.35">
      <c r="A409" s="1">
        <v>46357</v>
      </c>
      <c r="C409">
        <f t="shared" si="0"/>
        <v>7644.0362233393234</v>
      </c>
      <c r="D409" s="6">
        <f t="shared" si="1"/>
        <v>5729.818523385512</v>
      </c>
      <c r="E409" s="6">
        <f t="shared" si="2"/>
        <v>9558.2539232931358</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3224C-2AF1-4DF8-9D4E-27DAFD0E2983}">
  <dimension ref="B1:R441"/>
  <sheetViews>
    <sheetView workbookViewId="0">
      <selection activeCell="G25" activeCellId="1" sqref="G12:I12 G25:I25"/>
    </sheetView>
  </sheetViews>
  <sheetFormatPr defaultRowHeight="14.5" x14ac:dyDescent="0.35"/>
  <cols>
    <col min="2" max="2" width="15.453125" customWidth="1"/>
    <col min="3" max="3" width="10.81640625" customWidth="1"/>
    <col min="4" max="4" width="30.1796875" bestFit="1" customWidth="1"/>
    <col min="5" max="5" width="39.7265625" bestFit="1" customWidth="1"/>
    <col min="6" max="6" width="3.453125" customWidth="1"/>
    <col min="7" max="7" width="11.453125" customWidth="1"/>
    <col min="8" max="8" width="14.453125" customWidth="1"/>
    <col min="9" max="9" width="13.453125" customWidth="1"/>
    <col min="10" max="10" width="13.7265625" customWidth="1"/>
    <col min="13" max="13" width="15.26953125" style="1" customWidth="1"/>
    <col min="14" max="14" width="16.54296875" customWidth="1"/>
    <col min="15" max="16" width="24" bestFit="1" customWidth="1"/>
    <col min="18" max="18" width="9.453125" style="1" bestFit="1" customWidth="1"/>
    <col min="19" max="19" width="18.26953125" customWidth="1"/>
    <col min="20" max="20" width="23" bestFit="1" customWidth="1"/>
    <col min="21" max="21" width="23.1796875" bestFit="1" customWidth="1"/>
  </cols>
  <sheetData>
    <row r="1" spans="2:10" ht="15" thickBot="1" x14ac:dyDescent="0.4"/>
    <row r="2" spans="2:10" ht="18.5" x14ac:dyDescent="0.45">
      <c r="B2" s="33"/>
      <c r="C2" s="235" t="s">
        <v>470</v>
      </c>
      <c r="D2" s="236"/>
      <c r="E2" s="34" t="s">
        <v>471</v>
      </c>
      <c r="F2" s="42"/>
      <c r="G2" s="43"/>
      <c r="H2" s="43"/>
      <c r="I2" s="44"/>
      <c r="J2" s="29"/>
    </row>
    <row r="3" spans="2:10" x14ac:dyDescent="0.35">
      <c r="B3" s="237" t="s">
        <v>472</v>
      </c>
      <c r="C3" s="38" t="s">
        <v>24</v>
      </c>
      <c r="D3" s="65" t="s">
        <v>12</v>
      </c>
      <c r="E3" s="25" t="s">
        <v>480</v>
      </c>
      <c r="F3" s="45"/>
      <c r="G3" s="36" t="s">
        <v>467</v>
      </c>
      <c r="H3" s="38" t="s">
        <v>468</v>
      </c>
      <c r="I3" s="41" t="s">
        <v>469</v>
      </c>
      <c r="J3" s="29"/>
    </row>
    <row r="4" spans="2:10" x14ac:dyDescent="0.35">
      <c r="B4" s="238"/>
      <c r="C4" s="66" t="s">
        <v>451</v>
      </c>
      <c r="D4" s="24">
        <v>7476</v>
      </c>
      <c r="E4" s="26">
        <v>7528.5854174790611</v>
      </c>
      <c r="F4" s="45"/>
      <c r="G4" s="37">
        <f t="shared" ref="G4:G11" si="0">ABS((D4-E4) / D4)</f>
        <v>7.0338974691092973E-3</v>
      </c>
      <c r="H4" s="40">
        <f t="shared" ref="H4:H11" si="1">(D4-E4)^2</f>
        <v>2765.2261314471452</v>
      </c>
      <c r="I4" s="50">
        <f t="shared" ref="I4:I11" si="2">ABS(D4-E4)</f>
        <v>52.585417479061107</v>
      </c>
      <c r="J4" s="29"/>
    </row>
    <row r="5" spans="2:10" x14ac:dyDescent="0.35">
      <c r="B5" s="238"/>
      <c r="C5" s="66" t="s">
        <v>452</v>
      </c>
      <c r="D5" s="24">
        <v>7534</v>
      </c>
      <c r="E5" s="26">
        <v>7533.1708349581231</v>
      </c>
      <c r="F5" s="45"/>
      <c r="G5" s="37">
        <f t="shared" si="0"/>
        <v>1.1005641649547077E-4</v>
      </c>
      <c r="H5" s="40">
        <f t="shared" si="1"/>
        <v>0.68751466667068284</v>
      </c>
      <c r="I5" s="50">
        <f t="shared" si="2"/>
        <v>0.82916504187687678</v>
      </c>
      <c r="J5" s="29"/>
    </row>
    <row r="6" spans="2:10" x14ac:dyDescent="0.35">
      <c r="B6" s="238"/>
      <c r="C6" s="66" t="s">
        <v>453</v>
      </c>
      <c r="D6" s="24">
        <v>7642</v>
      </c>
      <c r="E6" s="26">
        <v>7537.7562524371842</v>
      </c>
      <c r="F6" s="45"/>
      <c r="G6" s="37">
        <f t="shared" si="0"/>
        <v>1.3640898660405099E-2</v>
      </c>
      <c r="H6" s="40">
        <f t="shared" si="1"/>
        <v>10866.758905940058</v>
      </c>
      <c r="I6" s="50">
        <f t="shared" si="2"/>
        <v>104.24374756281577</v>
      </c>
      <c r="J6" s="29"/>
    </row>
    <row r="7" spans="2:10" x14ac:dyDescent="0.35">
      <c r="B7" s="238"/>
      <c r="C7" s="66" t="s">
        <v>442</v>
      </c>
      <c r="D7" s="24">
        <v>7646</v>
      </c>
      <c r="E7" s="26">
        <v>7542.3416699162453</v>
      </c>
      <c r="F7" s="45"/>
      <c r="G7" s="37">
        <f t="shared" si="0"/>
        <v>1.3557197238262446E-2</v>
      </c>
      <c r="H7" s="40">
        <f t="shared" si="1"/>
        <v>10745.049395752638</v>
      </c>
      <c r="I7" s="50">
        <f t="shared" si="2"/>
        <v>103.65833008375466</v>
      </c>
      <c r="J7" s="29"/>
    </row>
    <row r="8" spans="2:10" x14ac:dyDescent="0.35">
      <c r="B8" s="238"/>
      <c r="C8" s="66" t="s">
        <v>443</v>
      </c>
      <c r="D8" s="24">
        <v>7612</v>
      </c>
      <c r="E8" s="26">
        <v>7546.9270873953074</v>
      </c>
      <c r="F8" s="45"/>
      <c r="G8" s="37">
        <f t="shared" si="0"/>
        <v>8.5487273521666646E-3</v>
      </c>
      <c r="H8" s="40">
        <f t="shared" si="1"/>
        <v>4234.4839548579675</v>
      </c>
      <c r="I8" s="50">
        <f t="shared" si="2"/>
        <v>65.072912604692647</v>
      </c>
      <c r="J8" s="29"/>
    </row>
    <row r="9" spans="2:10" x14ac:dyDescent="0.35">
      <c r="B9" s="238"/>
      <c r="C9" s="66" t="s">
        <v>444</v>
      </c>
      <c r="D9" s="24">
        <v>7644</v>
      </c>
      <c r="E9" s="26">
        <v>7551.5125048743685</v>
      </c>
      <c r="F9" s="45"/>
      <c r="G9" s="37">
        <f t="shared" si="0"/>
        <v>1.209935833668649E-2</v>
      </c>
      <c r="H9" s="40">
        <f t="shared" si="1"/>
        <v>8553.9367546137182</v>
      </c>
      <c r="I9" s="50">
        <f t="shared" si="2"/>
        <v>92.48749512563154</v>
      </c>
      <c r="J9" s="29"/>
    </row>
    <row r="10" spans="2:10" x14ac:dyDescent="0.35">
      <c r="B10" s="238"/>
      <c r="C10" s="66" t="s">
        <v>445</v>
      </c>
      <c r="D10" s="24">
        <v>7733</v>
      </c>
      <c r="E10" s="26">
        <v>7556.0979223534296</v>
      </c>
      <c r="F10" s="45"/>
      <c r="G10" s="37">
        <f t="shared" si="0"/>
        <v>2.2876254706655948E-2</v>
      </c>
      <c r="H10" s="40">
        <f t="shared" si="1"/>
        <v>31294.345075673235</v>
      </c>
      <c r="I10" s="50">
        <f t="shared" si="2"/>
        <v>176.90207764657043</v>
      </c>
      <c r="J10" s="29"/>
    </row>
    <row r="11" spans="2:10" x14ac:dyDescent="0.35">
      <c r="B11" s="239"/>
      <c r="C11" s="67" t="s">
        <v>446</v>
      </c>
      <c r="D11" s="69">
        <v>7754</v>
      </c>
      <c r="E11" s="28">
        <v>7560.6833398324916</v>
      </c>
      <c r="F11" s="45"/>
      <c r="G11" s="37">
        <f t="shared" si="0"/>
        <v>2.4931217457764821E-2</v>
      </c>
      <c r="H11" s="40">
        <f t="shared" si="1"/>
        <v>37371.331098319934</v>
      </c>
      <c r="I11" s="50">
        <f t="shared" si="2"/>
        <v>193.31666016750842</v>
      </c>
      <c r="J11" s="29"/>
    </row>
    <row r="12" spans="2:10" ht="19" thickBot="1" x14ac:dyDescent="0.5">
      <c r="B12" s="47"/>
      <c r="C12" s="48"/>
      <c r="D12" s="46"/>
      <c r="E12" s="49"/>
      <c r="F12" s="46"/>
      <c r="G12" s="51">
        <f>AVERAGE(G4:G11)</f>
        <v>1.284970095469328E-2</v>
      </c>
      <c r="H12" s="52">
        <f>SQRT(AVERAGE(H4:H11))</f>
        <v>115.01729154309329</v>
      </c>
      <c r="I12" s="53">
        <f>AVERAGE(I4:I11)</f>
        <v>98.636975713988932</v>
      </c>
      <c r="J12" s="29"/>
    </row>
    <row r="13" spans="2:10" x14ac:dyDescent="0.35">
      <c r="B13" s="29"/>
      <c r="C13" s="31"/>
      <c r="D13" s="29"/>
      <c r="E13" s="32"/>
      <c r="F13" s="18"/>
      <c r="G13" s="29"/>
      <c r="H13" s="29"/>
      <c r="I13" s="29"/>
      <c r="J13" s="29"/>
    </row>
    <row r="14" spans="2:10" ht="15" thickBot="1" x14ac:dyDescent="0.4">
      <c r="C14" s="2"/>
      <c r="E14" s="7"/>
      <c r="J14" s="29"/>
    </row>
    <row r="15" spans="2:10" ht="18.75" customHeight="1" x14ac:dyDescent="0.45">
      <c r="B15" s="35"/>
      <c r="C15" s="235" t="s">
        <v>470</v>
      </c>
      <c r="D15" s="236"/>
      <c r="E15" s="34" t="s">
        <v>471</v>
      </c>
      <c r="F15" s="43"/>
      <c r="G15" s="43"/>
      <c r="H15" s="43"/>
      <c r="I15" s="44"/>
      <c r="J15" s="29"/>
    </row>
    <row r="16" spans="2:10" x14ac:dyDescent="0.35">
      <c r="B16" s="237" t="s">
        <v>473</v>
      </c>
      <c r="C16" s="38" t="s">
        <v>24</v>
      </c>
      <c r="D16" s="65" t="s">
        <v>12</v>
      </c>
      <c r="E16" s="25" t="s">
        <v>480</v>
      </c>
      <c r="F16" s="45"/>
      <c r="G16" s="38" t="s">
        <v>467</v>
      </c>
      <c r="H16" s="38" t="s">
        <v>468</v>
      </c>
      <c r="I16" s="41" t="s">
        <v>469</v>
      </c>
      <c r="J16" s="29"/>
    </row>
    <row r="17" spans="2:10" x14ac:dyDescent="0.35">
      <c r="B17" s="238"/>
      <c r="C17" s="66" t="s">
        <v>451</v>
      </c>
      <c r="D17" s="24">
        <v>7476</v>
      </c>
      <c r="E17" s="26">
        <v>7529.0015093058055</v>
      </c>
      <c r="F17" s="45"/>
      <c r="G17" s="39">
        <f>ABS((D17-E17) / D17)</f>
        <v>7.0895544817824348E-3</v>
      </c>
      <c r="H17" s="40">
        <f>(D17-E17)^2</f>
        <v>2809.1599886933855</v>
      </c>
      <c r="I17" s="50">
        <f>ABS(D17-E17)</f>
        <v>53.001509305805484</v>
      </c>
      <c r="J17" s="29"/>
    </row>
    <row r="18" spans="2:10" x14ac:dyDescent="0.35">
      <c r="B18" s="238"/>
      <c r="C18" s="66" t="s">
        <v>452</v>
      </c>
      <c r="D18" s="24">
        <v>7534</v>
      </c>
      <c r="E18" s="26">
        <v>7534.0030186116101</v>
      </c>
      <c r="F18" s="45"/>
      <c r="G18" s="39">
        <f t="shared" ref="G18:G24" si="3">ABS((D18-E18) / D18)</f>
        <v>4.0066519910531616E-7</v>
      </c>
      <c r="H18" s="40">
        <f t="shared" ref="H18:H24" si="4">(D18-E18)^2</f>
        <v>9.1120160523857155E-6</v>
      </c>
      <c r="I18" s="50">
        <f t="shared" ref="I18:I24" si="5">ABS(D18-E18)</f>
        <v>3.0186116100594518E-3</v>
      </c>
      <c r="J18" s="29"/>
    </row>
    <row r="19" spans="2:10" x14ac:dyDescent="0.35">
      <c r="B19" s="238"/>
      <c r="C19" s="66" t="s">
        <v>453</v>
      </c>
      <c r="D19" s="24">
        <v>7642</v>
      </c>
      <c r="E19" s="26">
        <v>7539.0045279174155</v>
      </c>
      <c r="F19" s="45"/>
      <c r="G19" s="39">
        <f t="shared" si="3"/>
        <v>1.3477554577673967E-2</v>
      </c>
      <c r="H19" s="40">
        <f t="shared" si="4"/>
        <v>10608.067269514435</v>
      </c>
      <c r="I19" s="50">
        <f t="shared" si="5"/>
        <v>102.99547208258446</v>
      </c>
      <c r="J19" s="29"/>
    </row>
    <row r="20" spans="2:10" x14ac:dyDescent="0.35">
      <c r="B20" s="238"/>
      <c r="C20" s="66" t="s">
        <v>442</v>
      </c>
      <c r="D20" s="24">
        <v>7646</v>
      </c>
      <c r="E20" s="26">
        <v>7544.006037223221</v>
      </c>
      <c r="F20" s="45"/>
      <c r="G20" s="39">
        <f t="shared" si="3"/>
        <v>1.3339519065757125E-2</v>
      </c>
      <c r="H20" s="40">
        <f t="shared" si="4"/>
        <v>10402.768442910974</v>
      </c>
      <c r="I20" s="50">
        <f t="shared" si="5"/>
        <v>101.99396277677897</v>
      </c>
      <c r="J20" s="29"/>
    </row>
    <row r="21" spans="2:10" x14ac:dyDescent="0.35">
      <c r="B21" s="238"/>
      <c r="C21" s="66" t="s">
        <v>443</v>
      </c>
      <c r="D21" s="24">
        <v>7612</v>
      </c>
      <c r="E21" s="26">
        <v>7549.0075465290256</v>
      </c>
      <c r="F21" s="45"/>
      <c r="G21" s="39">
        <f t="shared" si="3"/>
        <v>8.2754142762709402E-3</v>
      </c>
      <c r="H21" s="40">
        <f t="shared" si="4"/>
        <v>3968.0491942928743</v>
      </c>
      <c r="I21" s="50">
        <f t="shared" si="5"/>
        <v>62.992453470974397</v>
      </c>
      <c r="J21" s="29"/>
    </row>
    <row r="22" spans="2:10" x14ac:dyDescent="0.35">
      <c r="B22" s="238"/>
      <c r="C22" s="66" t="s">
        <v>444</v>
      </c>
      <c r="D22" s="24">
        <v>7644</v>
      </c>
      <c r="E22" s="26">
        <v>7554.0090558348311</v>
      </c>
      <c r="F22" s="45"/>
      <c r="G22" s="39">
        <f t="shared" si="3"/>
        <v>1.1772755646934708E-2</v>
      </c>
      <c r="H22" s="40">
        <f t="shared" si="4"/>
        <v>8098.3700317385483</v>
      </c>
      <c r="I22" s="50">
        <f t="shared" si="5"/>
        <v>89.990944165168912</v>
      </c>
      <c r="J22" s="29"/>
    </row>
    <row r="23" spans="2:10" x14ac:dyDescent="0.35">
      <c r="B23" s="238"/>
      <c r="C23" s="66" t="s">
        <v>445</v>
      </c>
      <c r="D23" s="24">
        <v>7733</v>
      </c>
      <c r="E23" s="26">
        <v>7559.0105651406366</v>
      </c>
      <c r="F23" s="45"/>
      <c r="G23" s="39">
        <f t="shared" si="3"/>
        <v>2.2499603628522363E-2</v>
      </c>
      <c r="H23" s="40">
        <f t="shared" si="4"/>
        <v>30272.32344268067</v>
      </c>
      <c r="I23" s="50">
        <f t="shared" si="5"/>
        <v>173.98943485936343</v>
      </c>
      <c r="J23" s="29"/>
    </row>
    <row r="24" spans="2:10" x14ac:dyDescent="0.35">
      <c r="B24" s="239"/>
      <c r="C24" s="67" t="s">
        <v>446</v>
      </c>
      <c r="D24" s="69">
        <v>7754</v>
      </c>
      <c r="E24" s="28">
        <v>7564.0120744464411</v>
      </c>
      <c r="F24" s="45"/>
      <c r="G24" s="39">
        <f t="shared" si="3"/>
        <v>2.4501924884389844E-2</v>
      </c>
      <c r="H24" s="40">
        <f t="shared" si="4"/>
        <v>36095.411856144623</v>
      </c>
      <c r="I24" s="50">
        <f t="shared" si="5"/>
        <v>189.98792555355885</v>
      </c>
      <c r="J24" s="29"/>
    </row>
    <row r="25" spans="2:10" ht="19" thickBot="1" x14ac:dyDescent="0.5">
      <c r="B25" s="47"/>
      <c r="C25" s="48"/>
      <c r="D25" s="46"/>
      <c r="E25" s="49"/>
      <c r="F25" s="46"/>
      <c r="G25" s="54">
        <f>AVERAGE(G17:G24)</f>
        <v>1.2619590903316311E-2</v>
      </c>
      <c r="H25" s="52">
        <f>SQRT(AVERAGE(H17:H24))</f>
        <v>113.05648490637739</v>
      </c>
      <c r="I25" s="53">
        <f>AVERAGE(I17:I24)</f>
        <v>96.86934010323057</v>
      </c>
      <c r="J25" s="29"/>
    </row>
    <row r="26" spans="2:10" x14ac:dyDescent="0.35">
      <c r="B26" s="29"/>
      <c r="C26" s="31"/>
      <c r="D26" s="29"/>
      <c r="E26" s="32"/>
      <c r="F26" s="29"/>
      <c r="G26" s="29"/>
      <c r="H26" s="29"/>
      <c r="I26" s="29"/>
      <c r="J26" s="29"/>
    </row>
    <row r="27" spans="2:10" x14ac:dyDescent="0.35">
      <c r="C27" s="2"/>
      <c r="E27" s="7"/>
    </row>
    <row r="29" spans="2:10" x14ac:dyDescent="0.35">
      <c r="I29" s="56"/>
    </row>
    <row r="31" spans="2:10" x14ac:dyDescent="0.35">
      <c r="B31" s="1"/>
      <c r="G31" s="1"/>
    </row>
    <row r="32" spans="2:10" ht="18.5" x14ac:dyDescent="0.45">
      <c r="B32" s="240" t="s">
        <v>472</v>
      </c>
      <c r="C32" s="240"/>
      <c r="D32" s="240"/>
      <c r="E32" s="240"/>
      <c r="G32" s="240" t="s">
        <v>478</v>
      </c>
      <c r="H32" s="240"/>
      <c r="I32" s="240"/>
      <c r="J32" s="240"/>
    </row>
    <row r="33" spans="2:10" x14ac:dyDescent="0.35">
      <c r="B33" s="17" t="s">
        <v>24</v>
      </c>
      <c r="C33" s="17" t="s">
        <v>12</v>
      </c>
      <c r="D33" s="241" t="s">
        <v>476</v>
      </c>
      <c r="E33" s="241"/>
      <c r="G33" s="17" t="s">
        <v>24</v>
      </c>
      <c r="H33" s="17" t="s">
        <v>12</v>
      </c>
      <c r="I33" s="241" t="s">
        <v>476</v>
      </c>
      <c r="J33" s="241"/>
    </row>
    <row r="34" spans="2:10" x14ac:dyDescent="0.35">
      <c r="B34" s="2" t="s">
        <v>25</v>
      </c>
      <c r="C34">
        <v>4281</v>
      </c>
      <c r="G34" s="2" t="s">
        <v>25</v>
      </c>
      <c r="H34">
        <v>4281</v>
      </c>
    </row>
    <row r="35" spans="2:10" x14ac:dyDescent="0.35">
      <c r="B35" s="2" t="s">
        <v>26</v>
      </c>
      <c r="C35">
        <v>4208</v>
      </c>
      <c r="G35" s="2" t="s">
        <v>26</v>
      </c>
      <c r="H35">
        <v>4208</v>
      </c>
    </row>
    <row r="36" spans="2:10" x14ac:dyDescent="0.35">
      <c r="B36" s="2" t="s">
        <v>27</v>
      </c>
      <c r="C36">
        <v>4265</v>
      </c>
      <c r="G36" s="2" t="s">
        <v>27</v>
      </c>
      <c r="H36">
        <v>4265</v>
      </c>
    </row>
    <row r="37" spans="2:10" x14ac:dyDescent="0.35">
      <c r="B37" s="2" t="s">
        <v>28</v>
      </c>
      <c r="C37">
        <v>4322</v>
      </c>
      <c r="G37" s="2" t="s">
        <v>28</v>
      </c>
      <c r="H37">
        <v>4322</v>
      </c>
    </row>
    <row r="38" spans="2:10" x14ac:dyDescent="0.35">
      <c r="B38" s="2" t="s">
        <v>29</v>
      </c>
      <c r="C38">
        <v>4359</v>
      </c>
      <c r="G38" s="2" t="s">
        <v>29</v>
      </c>
      <c r="H38">
        <v>4359</v>
      </c>
    </row>
    <row r="39" spans="2:10" x14ac:dyDescent="0.35">
      <c r="B39" s="2" t="s">
        <v>30</v>
      </c>
      <c r="C39">
        <v>4441</v>
      </c>
      <c r="G39" s="2" t="s">
        <v>30</v>
      </c>
      <c r="H39">
        <v>4441</v>
      </c>
    </row>
    <row r="40" spans="2:10" x14ac:dyDescent="0.35">
      <c r="B40" s="2" t="s">
        <v>31</v>
      </c>
      <c r="C40">
        <v>4490</v>
      </c>
      <c r="G40" s="2" t="s">
        <v>31</v>
      </c>
      <c r="H40">
        <v>4490</v>
      </c>
    </row>
    <row r="41" spans="2:10" x14ac:dyDescent="0.35">
      <c r="B41" s="2" t="s">
        <v>32</v>
      </c>
      <c r="C41">
        <v>4488</v>
      </c>
      <c r="G41" s="2" t="s">
        <v>32</v>
      </c>
      <c r="H41">
        <v>4488</v>
      </c>
    </row>
    <row r="42" spans="2:10" x14ac:dyDescent="0.35">
      <c r="B42" s="2" t="s">
        <v>33</v>
      </c>
      <c r="C42">
        <v>4579</v>
      </c>
      <c r="G42" s="2" t="s">
        <v>33</v>
      </c>
      <c r="H42">
        <v>4579</v>
      </c>
    </row>
    <row r="43" spans="2:10" x14ac:dyDescent="0.35">
      <c r="B43" s="2" t="s">
        <v>34</v>
      </c>
      <c r="C43">
        <v>4546</v>
      </c>
      <c r="G43" s="2" t="s">
        <v>34</v>
      </c>
      <c r="H43">
        <v>4546</v>
      </c>
    </row>
    <row r="44" spans="2:10" x14ac:dyDescent="0.35">
      <c r="B44" s="2" t="s">
        <v>35</v>
      </c>
      <c r="C44">
        <v>4598</v>
      </c>
      <c r="G44" s="2" t="s">
        <v>35</v>
      </c>
      <c r="H44">
        <v>4598</v>
      </c>
    </row>
    <row r="45" spans="2:10" x14ac:dyDescent="0.35">
      <c r="B45" s="2" t="s">
        <v>36</v>
      </c>
      <c r="C45">
        <v>4638</v>
      </c>
      <c r="G45" s="2" t="s">
        <v>36</v>
      </c>
      <c r="H45">
        <v>4638</v>
      </c>
    </row>
    <row r="46" spans="2:10" x14ac:dyDescent="0.35">
      <c r="B46" s="2" t="s">
        <v>37</v>
      </c>
      <c r="C46">
        <v>4713</v>
      </c>
      <c r="G46" s="2" t="s">
        <v>37</v>
      </c>
      <c r="H46">
        <v>4713</v>
      </c>
    </row>
    <row r="47" spans="2:10" x14ac:dyDescent="0.35">
      <c r="B47" s="2" t="s">
        <v>38</v>
      </c>
      <c r="C47">
        <v>4803</v>
      </c>
      <c r="G47" s="2" t="s">
        <v>38</v>
      </c>
      <c r="H47">
        <v>4803</v>
      </c>
    </row>
    <row r="48" spans="2:10" x14ac:dyDescent="0.35">
      <c r="B48" s="2" t="s">
        <v>39</v>
      </c>
      <c r="C48">
        <v>4901</v>
      </c>
      <c r="G48" s="2" t="s">
        <v>39</v>
      </c>
      <c r="H48">
        <v>4901</v>
      </c>
    </row>
    <row r="49" spans="2:8" x14ac:dyDescent="0.35">
      <c r="B49" s="2" t="s">
        <v>40</v>
      </c>
      <c r="C49">
        <v>4976</v>
      </c>
      <c r="G49" s="2" t="s">
        <v>40</v>
      </c>
      <c r="H49">
        <v>4976</v>
      </c>
    </row>
    <row r="50" spans="2:8" x14ac:dyDescent="0.35">
      <c r="B50" s="2" t="s">
        <v>41</v>
      </c>
      <c r="C50">
        <v>5020</v>
      </c>
      <c r="G50" s="2" t="s">
        <v>41</v>
      </c>
      <c r="H50">
        <v>5020</v>
      </c>
    </row>
    <row r="51" spans="2:8" x14ac:dyDescent="0.35">
      <c r="B51" s="2" t="s">
        <v>42</v>
      </c>
      <c r="C51">
        <v>5147</v>
      </c>
      <c r="G51" s="2" t="s">
        <v>42</v>
      </c>
      <c r="H51">
        <v>5147</v>
      </c>
    </row>
    <row r="52" spans="2:8" x14ac:dyDescent="0.35">
      <c r="B52" s="2" t="s">
        <v>43</v>
      </c>
      <c r="C52">
        <v>5206</v>
      </c>
      <c r="G52" s="2" t="s">
        <v>43</v>
      </c>
      <c r="H52">
        <v>5206</v>
      </c>
    </row>
    <row r="53" spans="2:8" x14ac:dyDescent="0.35">
      <c r="B53" s="2" t="s">
        <v>44</v>
      </c>
      <c r="C53">
        <v>5270</v>
      </c>
      <c r="G53" s="2" t="s">
        <v>44</v>
      </c>
      <c r="H53">
        <v>5270</v>
      </c>
    </row>
    <row r="54" spans="2:8" x14ac:dyDescent="0.35">
      <c r="B54" s="2" t="s">
        <v>45</v>
      </c>
      <c r="C54">
        <v>5343</v>
      </c>
      <c r="G54" s="2" t="s">
        <v>45</v>
      </c>
      <c r="H54">
        <v>5343</v>
      </c>
    </row>
    <row r="55" spans="2:8" x14ac:dyDescent="0.35">
      <c r="B55" s="2" t="s">
        <v>46</v>
      </c>
      <c r="C55">
        <v>5505</v>
      </c>
      <c r="G55" s="2" t="s">
        <v>46</v>
      </c>
      <c r="H55">
        <v>5505</v>
      </c>
    </row>
    <row r="56" spans="2:8" x14ac:dyDescent="0.35">
      <c r="B56" s="2" t="s">
        <v>47</v>
      </c>
      <c r="C56">
        <v>5601</v>
      </c>
      <c r="G56" s="2" t="s">
        <v>47</v>
      </c>
      <c r="H56">
        <v>5601</v>
      </c>
    </row>
    <row r="57" spans="2:8" x14ac:dyDescent="0.35">
      <c r="B57" s="2" t="s">
        <v>48</v>
      </c>
      <c r="C57">
        <v>5697</v>
      </c>
      <c r="G57" s="2" t="s">
        <v>48</v>
      </c>
      <c r="H57">
        <v>5697</v>
      </c>
    </row>
    <row r="58" spans="2:8" x14ac:dyDescent="0.35">
      <c r="B58" s="2" t="s">
        <v>49</v>
      </c>
      <c r="C58">
        <v>5714</v>
      </c>
      <c r="G58" s="2" t="s">
        <v>49</v>
      </c>
      <c r="H58">
        <v>5714</v>
      </c>
    </row>
    <row r="59" spans="2:8" x14ac:dyDescent="0.35">
      <c r="B59" s="2" t="s">
        <v>50</v>
      </c>
      <c r="C59">
        <v>5680</v>
      </c>
      <c r="G59" s="2" t="s">
        <v>50</v>
      </c>
      <c r="H59">
        <v>5680</v>
      </c>
    </row>
    <row r="60" spans="2:8" x14ac:dyDescent="0.35">
      <c r="B60" s="2" t="s">
        <v>51</v>
      </c>
      <c r="C60">
        <v>5679</v>
      </c>
      <c r="G60" s="2" t="s">
        <v>51</v>
      </c>
      <c r="H60">
        <v>5679</v>
      </c>
    </row>
    <row r="61" spans="2:8" x14ac:dyDescent="0.35">
      <c r="B61" s="2" t="s">
        <v>52</v>
      </c>
      <c r="C61">
        <v>5664</v>
      </c>
      <c r="G61" s="2" t="s">
        <v>52</v>
      </c>
      <c r="H61">
        <v>5664</v>
      </c>
    </row>
    <row r="62" spans="2:8" x14ac:dyDescent="0.35">
      <c r="B62" s="2" t="s">
        <v>53</v>
      </c>
      <c r="C62">
        <v>5800</v>
      </c>
      <c r="G62" s="2" t="s">
        <v>53</v>
      </c>
      <c r="H62">
        <v>5800</v>
      </c>
    </row>
    <row r="63" spans="2:8" x14ac:dyDescent="0.35">
      <c r="B63" s="2" t="s">
        <v>54</v>
      </c>
      <c r="C63">
        <v>5826</v>
      </c>
      <c r="G63" s="2" t="s">
        <v>54</v>
      </c>
      <c r="H63">
        <v>5826</v>
      </c>
    </row>
    <row r="64" spans="2:8" x14ac:dyDescent="0.35">
      <c r="B64" s="2" t="s">
        <v>55</v>
      </c>
      <c r="C64">
        <v>5816</v>
      </c>
      <c r="G64" s="2" t="s">
        <v>55</v>
      </c>
      <c r="H64">
        <v>5816</v>
      </c>
    </row>
    <row r="65" spans="2:8" x14ac:dyDescent="0.35">
      <c r="B65" s="2" t="s">
        <v>56</v>
      </c>
      <c r="C65">
        <v>6004</v>
      </c>
      <c r="G65" s="2" t="s">
        <v>56</v>
      </c>
      <c r="H65">
        <v>6004</v>
      </c>
    </row>
    <row r="66" spans="2:8" x14ac:dyDescent="0.35">
      <c r="B66" s="2" t="s">
        <v>57</v>
      </c>
      <c r="C66">
        <v>6011</v>
      </c>
      <c r="G66" s="2" t="s">
        <v>57</v>
      </c>
      <c r="H66">
        <v>6011</v>
      </c>
    </row>
    <row r="67" spans="2:8" x14ac:dyDescent="0.35">
      <c r="B67" s="2" t="s">
        <v>58</v>
      </c>
      <c r="C67">
        <v>6063</v>
      </c>
      <c r="G67" s="2" t="s">
        <v>58</v>
      </c>
      <c r="H67">
        <v>6063</v>
      </c>
    </row>
    <row r="68" spans="2:8" x14ac:dyDescent="0.35">
      <c r="B68" s="2" t="s">
        <v>59</v>
      </c>
      <c r="C68">
        <v>6139</v>
      </c>
      <c r="G68" s="2" t="s">
        <v>59</v>
      </c>
      <c r="H68">
        <v>6139</v>
      </c>
    </row>
    <row r="69" spans="2:8" x14ac:dyDescent="0.35">
      <c r="B69" s="2" t="s">
        <v>60</v>
      </c>
      <c r="C69">
        <v>6159</v>
      </c>
      <c r="G69" s="2" t="s">
        <v>60</v>
      </c>
      <c r="H69">
        <v>6159</v>
      </c>
    </row>
    <row r="70" spans="2:8" x14ac:dyDescent="0.35">
      <c r="B70" s="2" t="s">
        <v>61</v>
      </c>
      <c r="C70">
        <v>6064</v>
      </c>
      <c r="G70" s="2" t="s">
        <v>61</v>
      </c>
      <c r="H70">
        <v>6064</v>
      </c>
    </row>
    <row r="71" spans="2:8" x14ac:dyDescent="0.35">
      <c r="B71" s="2" t="s">
        <v>62</v>
      </c>
      <c r="C71">
        <v>6115</v>
      </c>
      <c r="G71" s="2" t="s">
        <v>62</v>
      </c>
      <c r="H71">
        <v>6115</v>
      </c>
    </row>
    <row r="72" spans="2:8" x14ac:dyDescent="0.35">
      <c r="B72" s="2" t="s">
        <v>63</v>
      </c>
      <c r="C72">
        <v>6241</v>
      </c>
      <c r="G72" s="2" t="s">
        <v>63</v>
      </c>
      <c r="H72">
        <v>6241</v>
      </c>
    </row>
    <row r="73" spans="2:8" x14ac:dyDescent="0.35">
      <c r="B73" s="2" t="s">
        <v>64</v>
      </c>
      <c r="C73">
        <v>6240</v>
      </c>
      <c r="G73" s="2" t="s">
        <v>64</v>
      </c>
      <c r="H73">
        <v>6240</v>
      </c>
    </row>
    <row r="74" spans="2:8" x14ac:dyDescent="0.35">
      <c r="B74" s="2" t="s">
        <v>65</v>
      </c>
      <c r="C74">
        <v>6286</v>
      </c>
      <c r="G74" s="2" t="s">
        <v>65</v>
      </c>
      <c r="H74">
        <v>6286</v>
      </c>
    </row>
    <row r="75" spans="2:8" x14ac:dyDescent="0.35">
      <c r="B75" s="2" t="s">
        <v>66</v>
      </c>
      <c r="C75">
        <v>6227</v>
      </c>
      <c r="G75" s="2" t="s">
        <v>66</v>
      </c>
      <c r="H75">
        <v>6227</v>
      </c>
    </row>
    <row r="76" spans="2:8" x14ac:dyDescent="0.35">
      <c r="B76" s="2" t="s">
        <v>67</v>
      </c>
      <c r="C76">
        <v>6106</v>
      </c>
      <c r="G76" s="2" t="s">
        <v>67</v>
      </c>
      <c r="H76">
        <v>6106</v>
      </c>
    </row>
    <row r="77" spans="2:8" x14ac:dyDescent="0.35">
      <c r="B77" s="2" t="s">
        <v>68</v>
      </c>
      <c r="C77">
        <v>6181</v>
      </c>
      <c r="G77" s="2" t="s">
        <v>68</v>
      </c>
      <c r="H77">
        <v>6181</v>
      </c>
    </row>
    <row r="78" spans="2:8" x14ac:dyDescent="0.35">
      <c r="B78" s="2" t="s">
        <v>69</v>
      </c>
      <c r="C78">
        <v>6279</v>
      </c>
      <c r="G78" s="2" t="s">
        <v>69</v>
      </c>
      <c r="H78">
        <v>6279</v>
      </c>
    </row>
    <row r="79" spans="2:8" x14ac:dyDescent="0.35">
      <c r="B79" s="2" t="s">
        <v>70</v>
      </c>
      <c r="C79">
        <v>6257</v>
      </c>
      <c r="G79" s="2" t="s">
        <v>70</v>
      </c>
      <c r="H79">
        <v>6257</v>
      </c>
    </row>
    <row r="80" spans="2:8" x14ac:dyDescent="0.35">
      <c r="B80" s="2" t="s">
        <v>71</v>
      </c>
      <c r="C80">
        <v>6189</v>
      </c>
      <c r="G80" s="2" t="s">
        <v>71</v>
      </c>
      <c r="H80">
        <v>6189</v>
      </c>
    </row>
    <row r="81" spans="2:8" x14ac:dyDescent="0.35">
      <c r="B81" s="2" t="s">
        <v>72</v>
      </c>
      <c r="C81">
        <v>6134</v>
      </c>
      <c r="G81" s="2" t="s">
        <v>72</v>
      </c>
      <c r="H81">
        <v>6134</v>
      </c>
    </row>
    <row r="82" spans="2:8" x14ac:dyDescent="0.35">
      <c r="B82" s="2" t="s">
        <v>73</v>
      </c>
      <c r="C82">
        <v>5974</v>
      </c>
      <c r="G82" s="2" t="s">
        <v>73</v>
      </c>
      <c r="H82">
        <v>5974</v>
      </c>
    </row>
    <row r="83" spans="2:8" x14ac:dyDescent="0.35">
      <c r="B83" s="2" t="s">
        <v>74</v>
      </c>
      <c r="C83">
        <v>6226</v>
      </c>
      <c r="G83" s="2" t="s">
        <v>74</v>
      </c>
      <c r="H83">
        <v>6226</v>
      </c>
    </row>
    <row r="84" spans="2:8" x14ac:dyDescent="0.35">
      <c r="B84" s="2" t="s">
        <v>75</v>
      </c>
      <c r="C84">
        <v>6240</v>
      </c>
      <c r="G84" s="2" t="s">
        <v>75</v>
      </c>
      <c r="H84">
        <v>6240</v>
      </c>
    </row>
    <row r="85" spans="2:8" x14ac:dyDescent="0.35">
      <c r="B85" s="2" t="s">
        <v>76</v>
      </c>
      <c r="C85">
        <v>6348</v>
      </c>
      <c r="G85" s="2" t="s">
        <v>76</v>
      </c>
      <c r="H85">
        <v>6348</v>
      </c>
    </row>
    <row r="86" spans="2:8" x14ac:dyDescent="0.35">
      <c r="B86" s="2" t="s">
        <v>77</v>
      </c>
      <c r="C86">
        <v>6268</v>
      </c>
      <c r="G86" s="2" t="s">
        <v>77</v>
      </c>
      <c r="H86">
        <v>6268</v>
      </c>
    </row>
    <row r="87" spans="2:8" x14ac:dyDescent="0.35">
      <c r="B87" s="2" t="s">
        <v>78</v>
      </c>
      <c r="C87">
        <v>6305</v>
      </c>
      <c r="G87" s="2" t="s">
        <v>78</v>
      </c>
      <c r="H87">
        <v>6305</v>
      </c>
    </row>
    <row r="88" spans="2:8" x14ac:dyDescent="0.35">
      <c r="B88" s="2" t="s">
        <v>79</v>
      </c>
      <c r="C88">
        <v>6387</v>
      </c>
      <c r="G88" s="2" t="s">
        <v>79</v>
      </c>
      <c r="H88">
        <v>6387</v>
      </c>
    </row>
    <row r="89" spans="2:8" x14ac:dyDescent="0.35">
      <c r="B89" s="2" t="s">
        <v>80</v>
      </c>
      <c r="C89">
        <v>6407</v>
      </c>
      <c r="G89" s="2" t="s">
        <v>80</v>
      </c>
      <c r="H89">
        <v>6407</v>
      </c>
    </row>
    <row r="90" spans="2:8" x14ac:dyDescent="0.35">
      <c r="B90" s="2" t="s">
        <v>81</v>
      </c>
      <c r="C90">
        <v>6392</v>
      </c>
      <c r="G90" s="2" t="s">
        <v>81</v>
      </c>
      <c r="H90">
        <v>6392</v>
      </c>
    </row>
    <row r="91" spans="2:8" x14ac:dyDescent="0.35">
      <c r="B91" s="2" t="s">
        <v>82</v>
      </c>
      <c r="C91">
        <v>6432</v>
      </c>
      <c r="G91" s="2" t="s">
        <v>82</v>
      </c>
      <c r="H91">
        <v>6432</v>
      </c>
    </row>
    <row r="92" spans="2:8" x14ac:dyDescent="0.35">
      <c r="B92" s="2" t="s">
        <v>83</v>
      </c>
      <c r="C92">
        <v>6478</v>
      </c>
      <c r="G92" s="2" t="s">
        <v>83</v>
      </c>
      <c r="H92">
        <v>6478</v>
      </c>
    </row>
    <row r="93" spans="2:8" x14ac:dyDescent="0.35">
      <c r="B93" s="2" t="s">
        <v>84</v>
      </c>
      <c r="C93">
        <v>6509</v>
      </c>
      <c r="G93" s="2" t="s">
        <v>84</v>
      </c>
      <c r="H93">
        <v>6509</v>
      </c>
    </row>
    <row r="94" spans="2:8" x14ac:dyDescent="0.35">
      <c r="B94" s="2" t="s">
        <v>85</v>
      </c>
      <c r="C94">
        <v>6624</v>
      </c>
      <c r="G94" s="2" t="s">
        <v>85</v>
      </c>
      <c r="H94">
        <v>6624</v>
      </c>
    </row>
    <row r="95" spans="2:8" x14ac:dyDescent="0.35">
      <c r="B95" s="2" t="s">
        <v>86</v>
      </c>
      <c r="C95">
        <v>6661</v>
      </c>
      <c r="G95" s="2" t="s">
        <v>86</v>
      </c>
      <c r="H95">
        <v>6661</v>
      </c>
    </row>
    <row r="96" spans="2:8" x14ac:dyDescent="0.35">
      <c r="B96" s="2" t="s">
        <v>87</v>
      </c>
      <c r="C96">
        <v>6625</v>
      </c>
      <c r="G96" s="2" t="s">
        <v>87</v>
      </c>
      <c r="H96">
        <v>6625</v>
      </c>
    </row>
    <row r="97" spans="2:8" x14ac:dyDescent="0.35">
      <c r="B97" s="2" t="s">
        <v>88</v>
      </c>
      <c r="C97">
        <v>6651</v>
      </c>
      <c r="G97" s="2" t="s">
        <v>88</v>
      </c>
      <c r="H97">
        <v>6651</v>
      </c>
    </row>
    <row r="98" spans="2:8" x14ac:dyDescent="0.35">
      <c r="B98" s="2" t="s">
        <v>89</v>
      </c>
      <c r="C98">
        <v>6692</v>
      </c>
      <c r="G98" s="2" t="s">
        <v>89</v>
      </c>
      <c r="H98">
        <v>6692</v>
      </c>
    </row>
    <row r="99" spans="2:8" x14ac:dyDescent="0.35">
      <c r="B99" s="2" t="s">
        <v>90</v>
      </c>
      <c r="C99">
        <v>6752</v>
      </c>
      <c r="G99" s="2" t="s">
        <v>90</v>
      </c>
      <c r="H99">
        <v>6752</v>
      </c>
    </row>
    <row r="100" spans="2:8" x14ac:dyDescent="0.35">
      <c r="B100" s="2" t="s">
        <v>91</v>
      </c>
      <c r="C100">
        <v>6820</v>
      </c>
      <c r="G100" s="2" t="s">
        <v>91</v>
      </c>
      <c r="H100">
        <v>6820</v>
      </c>
    </row>
    <row r="101" spans="2:8" x14ac:dyDescent="0.35">
      <c r="B101" s="2" t="s">
        <v>92</v>
      </c>
      <c r="C101">
        <v>6928</v>
      </c>
      <c r="G101" s="2" t="s">
        <v>92</v>
      </c>
      <c r="H101">
        <v>6928</v>
      </c>
    </row>
    <row r="102" spans="2:8" x14ac:dyDescent="0.35">
      <c r="B102" s="2" t="s">
        <v>93</v>
      </c>
      <c r="C102">
        <v>6811</v>
      </c>
      <c r="G102" s="2" t="s">
        <v>93</v>
      </c>
      <c r="H102">
        <v>6811</v>
      </c>
    </row>
    <row r="103" spans="2:8" x14ac:dyDescent="0.35">
      <c r="B103" s="2" t="s">
        <v>94</v>
      </c>
      <c r="C103">
        <v>6802</v>
      </c>
      <c r="G103" s="2" t="s">
        <v>94</v>
      </c>
      <c r="H103">
        <v>6802</v>
      </c>
    </row>
    <row r="104" spans="2:8" x14ac:dyDescent="0.35">
      <c r="B104" s="2" t="s">
        <v>95</v>
      </c>
      <c r="C104">
        <v>6804</v>
      </c>
      <c r="G104" s="2" t="s">
        <v>95</v>
      </c>
      <c r="H104">
        <v>6804</v>
      </c>
    </row>
    <row r="105" spans="2:8" x14ac:dyDescent="0.35">
      <c r="B105" s="2" t="s">
        <v>96</v>
      </c>
      <c r="C105">
        <v>6809</v>
      </c>
      <c r="G105" s="2" t="s">
        <v>96</v>
      </c>
      <c r="H105">
        <v>6809</v>
      </c>
    </row>
    <row r="106" spans="2:8" x14ac:dyDescent="0.35">
      <c r="B106" s="2" t="s">
        <v>97</v>
      </c>
      <c r="C106">
        <v>6861</v>
      </c>
      <c r="G106" s="2" t="s">
        <v>97</v>
      </c>
      <c r="H106">
        <v>6861</v>
      </c>
    </row>
    <row r="107" spans="2:8" x14ac:dyDescent="0.35">
      <c r="B107" s="2" t="s">
        <v>98</v>
      </c>
      <c r="C107">
        <v>6876</v>
      </c>
      <c r="G107" s="2" t="s">
        <v>98</v>
      </c>
      <c r="H107">
        <v>6876</v>
      </c>
    </row>
    <row r="108" spans="2:8" x14ac:dyDescent="0.35">
      <c r="B108" s="2" t="s">
        <v>99</v>
      </c>
      <c r="C108">
        <v>6973</v>
      </c>
      <c r="G108" s="2" t="s">
        <v>99</v>
      </c>
      <c r="H108">
        <v>6973</v>
      </c>
    </row>
    <row r="109" spans="2:8" x14ac:dyDescent="0.35">
      <c r="B109" s="2" t="s">
        <v>100</v>
      </c>
      <c r="C109">
        <v>7026</v>
      </c>
      <c r="G109" s="2" t="s">
        <v>100</v>
      </c>
      <c r="H109">
        <v>7026</v>
      </c>
    </row>
    <row r="110" spans="2:8" x14ac:dyDescent="0.35">
      <c r="B110" s="2" t="s">
        <v>101</v>
      </c>
      <c r="C110">
        <v>7108</v>
      </c>
      <c r="G110" s="2" t="s">
        <v>101</v>
      </c>
      <c r="H110">
        <v>7108</v>
      </c>
    </row>
    <row r="111" spans="2:8" x14ac:dyDescent="0.35">
      <c r="B111" s="2" t="s">
        <v>102</v>
      </c>
      <c r="C111">
        <v>7132</v>
      </c>
      <c r="G111" s="2" t="s">
        <v>102</v>
      </c>
      <c r="H111">
        <v>7132</v>
      </c>
    </row>
    <row r="112" spans="2:8" x14ac:dyDescent="0.35">
      <c r="B112" s="2" t="s">
        <v>103</v>
      </c>
      <c r="C112">
        <v>7252</v>
      </c>
      <c r="G112" s="2" t="s">
        <v>103</v>
      </c>
      <c r="H112">
        <v>7252</v>
      </c>
    </row>
    <row r="113" spans="2:8" x14ac:dyDescent="0.35">
      <c r="B113" s="2" t="s">
        <v>104</v>
      </c>
      <c r="C113">
        <v>7139</v>
      </c>
      <c r="G113" s="2" t="s">
        <v>104</v>
      </c>
      <c r="H113">
        <v>7139</v>
      </c>
    </row>
    <row r="114" spans="2:8" x14ac:dyDescent="0.35">
      <c r="B114" s="2" t="s">
        <v>105</v>
      </c>
      <c r="C114">
        <v>7257</v>
      </c>
      <c r="G114" s="2" t="s">
        <v>105</v>
      </c>
      <c r="H114">
        <v>7257</v>
      </c>
    </row>
    <row r="115" spans="2:8" x14ac:dyDescent="0.35">
      <c r="B115" s="2" t="s">
        <v>106</v>
      </c>
      <c r="C115">
        <v>7295</v>
      </c>
      <c r="G115" s="2" t="s">
        <v>106</v>
      </c>
      <c r="H115">
        <v>7295</v>
      </c>
    </row>
    <row r="116" spans="2:8" x14ac:dyDescent="0.35">
      <c r="B116" s="2" t="s">
        <v>107</v>
      </c>
      <c r="C116">
        <v>7102</v>
      </c>
      <c r="G116" s="2" t="s">
        <v>107</v>
      </c>
      <c r="H116">
        <v>7102</v>
      </c>
    </row>
    <row r="117" spans="2:8" x14ac:dyDescent="0.35">
      <c r="B117" s="2" t="s">
        <v>108</v>
      </c>
      <c r="C117">
        <v>7347</v>
      </c>
      <c r="G117" s="2" t="s">
        <v>108</v>
      </c>
      <c r="H117">
        <v>7347</v>
      </c>
    </row>
    <row r="118" spans="2:8" x14ac:dyDescent="0.35">
      <c r="B118" s="2" t="s">
        <v>109</v>
      </c>
      <c r="C118">
        <v>7462</v>
      </c>
      <c r="G118" s="2" t="s">
        <v>109</v>
      </c>
      <c r="H118">
        <v>7462</v>
      </c>
    </row>
    <row r="119" spans="2:8" x14ac:dyDescent="0.35">
      <c r="B119" s="2" t="s">
        <v>110</v>
      </c>
      <c r="C119">
        <v>7506</v>
      </c>
      <c r="G119" s="2" t="s">
        <v>110</v>
      </c>
      <c r="H119">
        <v>7506</v>
      </c>
    </row>
    <row r="120" spans="2:8" x14ac:dyDescent="0.35">
      <c r="B120" s="2" t="s">
        <v>111</v>
      </c>
      <c r="C120">
        <v>7501</v>
      </c>
      <c r="G120" s="2" t="s">
        <v>111</v>
      </c>
      <c r="H120">
        <v>7501</v>
      </c>
    </row>
    <row r="121" spans="2:8" x14ac:dyDescent="0.35">
      <c r="B121" s="2" t="s">
        <v>112</v>
      </c>
      <c r="C121">
        <v>7712</v>
      </c>
      <c r="G121" s="2" t="s">
        <v>112</v>
      </c>
      <c r="H121">
        <v>7712</v>
      </c>
    </row>
    <row r="122" spans="2:8" x14ac:dyDescent="0.35">
      <c r="B122" s="2" t="s">
        <v>113</v>
      </c>
      <c r="C122">
        <v>7468</v>
      </c>
      <c r="G122" s="2" t="s">
        <v>113</v>
      </c>
      <c r="H122">
        <v>7468</v>
      </c>
    </row>
    <row r="123" spans="2:8" x14ac:dyDescent="0.35">
      <c r="B123" s="2" t="s">
        <v>114</v>
      </c>
      <c r="C123">
        <v>7234</v>
      </c>
      <c r="G123" s="2" t="s">
        <v>114</v>
      </c>
      <c r="H123">
        <v>7234</v>
      </c>
    </row>
    <row r="124" spans="2:8" x14ac:dyDescent="0.35">
      <c r="B124" s="2" t="s">
        <v>115</v>
      </c>
      <c r="C124">
        <v>7306</v>
      </c>
      <c r="G124" s="2" t="s">
        <v>115</v>
      </c>
      <c r="H124">
        <v>7306</v>
      </c>
    </row>
    <row r="125" spans="2:8" x14ac:dyDescent="0.35">
      <c r="B125" s="2" t="s">
        <v>116</v>
      </c>
      <c r="C125">
        <v>7338</v>
      </c>
      <c r="G125" s="2" t="s">
        <v>116</v>
      </c>
      <c r="H125">
        <v>7338</v>
      </c>
    </row>
    <row r="126" spans="2:8" x14ac:dyDescent="0.35">
      <c r="B126" s="2" t="s">
        <v>117</v>
      </c>
      <c r="C126">
        <v>7423</v>
      </c>
      <c r="G126" s="2" t="s">
        <v>117</v>
      </c>
      <c r="H126">
        <v>7423</v>
      </c>
    </row>
    <row r="127" spans="2:8" x14ac:dyDescent="0.35">
      <c r="B127" s="2" t="s">
        <v>118</v>
      </c>
      <c r="C127">
        <v>7311</v>
      </c>
      <c r="G127" s="2" t="s">
        <v>118</v>
      </c>
      <c r="H127">
        <v>7311</v>
      </c>
    </row>
    <row r="128" spans="2:8" x14ac:dyDescent="0.35">
      <c r="B128" s="2" t="s">
        <v>119</v>
      </c>
      <c r="C128">
        <v>7189</v>
      </c>
      <c r="G128" s="2" t="s">
        <v>119</v>
      </c>
      <c r="H128">
        <v>7189</v>
      </c>
    </row>
    <row r="129" spans="2:8" x14ac:dyDescent="0.35">
      <c r="B129" s="2" t="s">
        <v>120</v>
      </c>
      <c r="C129">
        <v>7213</v>
      </c>
      <c r="G129" s="2" t="s">
        <v>120</v>
      </c>
      <c r="H129">
        <v>7213</v>
      </c>
    </row>
    <row r="130" spans="2:8" x14ac:dyDescent="0.35">
      <c r="B130" s="2" t="s">
        <v>121</v>
      </c>
      <c r="C130">
        <v>7214</v>
      </c>
      <c r="G130" s="2" t="s">
        <v>121</v>
      </c>
      <c r="H130">
        <v>7214</v>
      </c>
    </row>
    <row r="131" spans="2:8" x14ac:dyDescent="0.35">
      <c r="B131" s="2" t="s">
        <v>122</v>
      </c>
      <c r="C131">
        <v>7180</v>
      </c>
      <c r="G131" s="2" t="s">
        <v>122</v>
      </c>
      <c r="H131">
        <v>7180</v>
      </c>
    </row>
    <row r="132" spans="2:8" x14ac:dyDescent="0.35">
      <c r="B132" s="2" t="s">
        <v>123</v>
      </c>
      <c r="C132">
        <v>7109</v>
      </c>
      <c r="G132" s="2" t="s">
        <v>123</v>
      </c>
      <c r="H132">
        <v>7109</v>
      </c>
    </row>
    <row r="133" spans="2:8" x14ac:dyDescent="0.35">
      <c r="B133" s="2" t="s">
        <v>124</v>
      </c>
      <c r="C133">
        <v>7076</v>
      </c>
      <c r="G133" s="2" t="s">
        <v>124</v>
      </c>
      <c r="H133">
        <v>7076</v>
      </c>
    </row>
    <row r="134" spans="2:8" x14ac:dyDescent="0.35">
      <c r="B134" s="2" t="s">
        <v>125</v>
      </c>
      <c r="C134">
        <v>7002</v>
      </c>
      <c r="G134" s="2" t="s">
        <v>125</v>
      </c>
      <c r="H134">
        <v>7002</v>
      </c>
    </row>
    <row r="135" spans="2:8" x14ac:dyDescent="0.35">
      <c r="B135" s="2" t="s">
        <v>126</v>
      </c>
      <c r="C135">
        <v>7090</v>
      </c>
      <c r="G135" s="2" t="s">
        <v>126</v>
      </c>
      <c r="H135">
        <v>7090</v>
      </c>
    </row>
    <row r="136" spans="2:8" x14ac:dyDescent="0.35">
      <c r="B136" s="2" t="s">
        <v>127</v>
      </c>
      <c r="C136">
        <v>7164</v>
      </c>
      <c r="G136" s="2" t="s">
        <v>127</v>
      </c>
      <c r="H136">
        <v>7164</v>
      </c>
    </row>
    <row r="137" spans="2:8" x14ac:dyDescent="0.35">
      <c r="B137" s="2" t="s">
        <v>128</v>
      </c>
      <c r="C137">
        <v>7187</v>
      </c>
      <c r="G137" s="2" t="s">
        <v>128</v>
      </c>
      <c r="H137">
        <v>7187</v>
      </c>
    </row>
    <row r="138" spans="2:8" x14ac:dyDescent="0.35">
      <c r="B138" s="2" t="s">
        <v>129</v>
      </c>
      <c r="C138">
        <v>7021</v>
      </c>
      <c r="G138" s="2" t="s">
        <v>129</v>
      </c>
      <c r="H138">
        <v>7021</v>
      </c>
    </row>
    <row r="139" spans="2:8" x14ac:dyDescent="0.35">
      <c r="B139" s="2" t="s">
        <v>130</v>
      </c>
      <c r="C139">
        <v>7183</v>
      </c>
      <c r="G139" s="2" t="s">
        <v>130</v>
      </c>
      <c r="H139">
        <v>7183</v>
      </c>
    </row>
    <row r="140" spans="2:8" x14ac:dyDescent="0.35">
      <c r="B140" s="2" t="s">
        <v>131</v>
      </c>
      <c r="C140">
        <v>7414</v>
      </c>
      <c r="G140" s="2" t="s">
        <v>131</v>
      </c>
      <c r="H140">
        <v>7414</v>
      </c>
    </row>
    <row r="141" spans="2:8" x14ac:dyDescent="0.35">
      <c r="B141" s="2" t="s">
        <v>132</v>
      </c>
      <c r="C141">
        <v>7672</v>
      </c>
      <c r="G141" s="2" t="s">
        <v>132</v>
      </c>
      <c r="H141">
        <v>7672</v>
      </c>
    </row>
    <row r="142" spans="2:8" x14ac:dyDescent="0.35">
      <c r="B142" s="2" t="s">
        <v>133</v>
      </c>
      <c r="C142">
        <v>7420</v>
      </c>
      <c r="G142" s="2" t="s">
        <v>133</v>
      </c>
      <c r="H142">
        <v>7420</v>
      </c>
    </row>
    <row r="143" spans="2:8" x14ac:dyDescent="0.35">
      <c r="B143" s="2" t="s">
        <v>134</v>
      </c>
      <c r="C143">
        <v>7484</v>
      </c>
      <c r="G143" s="2" t="s">
        <v>134</v>
      </c>
      <c r="H143">
        <v>7484</v>
      </c>
    </row>
    <row r="144" spans="2:8" x14ac:dyDescent="0.35">
      <c r="B144" s="2" t="s">
        <v>135</v>
      </c>
      <c r="C144">
        <v>7544</v>
      </c>
      <c r="G144" s="2" t="s">
        <v>135</v>
      </c>
      <c r="H144">
        <v>7544</v>
      </c>
    </row>
    <row r="145" spans="2:8" x14ac:dyDescent="0.35">
      <c r="B145" s="2" t="s">
        <v>136</v>
      </c>
      <c r="C145">
        <v>7480</v>
      </c>
      <c r="G145" s="2" t="s">
        <v>136</v>
      </c>
      <c r="H145">
        <v>7480</v>
      </c>
    </row>
    <row r="146" spans="2:8" x14ac:dyDescent="0.35">
      <c r="B146" s="2" t="s">
        <v>137</v>
      </c>
      <c r="C146">
        <v>7551</v>
      </c>
      <c r="G146" s="2" t="s">
        <v>137</v>
      </c>
      <c r="H146">
        <v>7551</v>
      </c>
    </row>
    <row r="147" spans="2:8" x14ac:dyDescent="0.35">
      <c r="B147" s="2" t="s">
        <v>138</v>
      </c>
      <c r="C147">
        <v>7547</v>
      </c>
      <c r="G147" s="2" t="s">
        <v>138</v>
      </c>
      <c r="H147">
        <v>7547</v>
      </c>
    </row>
    <row r="148" spans="2:8" x14ac:dyDescent="0.35">
      <c r="B148" s="2" t="s">
        <v>139</v>
      </c>
      <c r="C148">
        <v>7454</v>
      </c>
      <c r="G148" s="2" t="s">
        <v>139</v>
      </c>
      <c r="H148">
        <v>7454</v>
      </c>
    </row>
    <row r="149" spans="2:8" x14ac:dyDescent="0.35">
      <c r="B149" s="2" t="s">
        <v>140</v>
      </c>
      <c r="C149">
        <v>7424</v>
      </c>
      <c r="G149" s="2" t="s">
        <v>140</v>
      </c>
      <c r="H149">
        <v>7424</v>
      </c>
    </row>
    <row r="150" spans="2:8" x14ac:dyDescent="0.35">
      <c r="B150" s="2" t="s">
        <v>141</v>
      </c>
      <c r="C150">
        <v>7367</v>
      </c>
      <c r="G150" s="2" t="s">
        <v>141</v>
      </c>
      <c r="H150">
        <v>7367</v>
      </c>
    </row>
    <row r="151" spans="2:8" x14ac:dyDescent="0.35">
      <c r="B151" s="2" t="s">
        <v>142</v>
      </c>
      <c r="C151">
        <v>7432</v>
      </c>
      <c r="G151" s="2" t="s">
        <v>142</v>
      </c>
      <c r="H151">
        <v>7432</v>
      </c>
    </row>
    <row r="152" spans="2:8" x14ac:dyDescent="0.35">
      <c r="B152" s="2" t="s">
        <v>143</v>
      </c>
      <c r="C152">
        <v>7363</v>
      </c>
      <c r="G152" s="2" t="s">
        <v>143</v>
      </c>
      <c r="H152">
        <v>7363</v>
      </c>
    </row>
    <row r="153" spans="2:8" x14ac:dyDescent="0.35">
      <c r="B153" s="2" t="s">
        <v>144</v>
      </c>
      <c r="C153">
        <v>7421</v>
      </c>
      <c r="G153" s="2" t="s">
        <v>144</v>
      </c>
      <c r="H153">
        <v>7421</v>
      </c>
    </row>
    <row r="154" spans="2:8" x14ac:dyDescent="0.35">
      <c r="B154" s="2" t="s">
        <v>145</v>
      </c>
      <c r="C154">
        <v>7277</v>
      </c>
      <c r="G154" s="2" t="s">
        <v>145</v>
      </c>
      <c r="H154">
        <v>7277</v>
      </c>
    </row>
    <row r="155" spans="2:8" x14ac:dyDescent="0.35">
      <c r="B155" s="2" t="s">
        <v>146</v>
      </c>
      <c r="C155">
        <v>7204</v>
      </c>
      <c r="G155" s="2" t="s">
        <v>146</v>
      </c>
      <c r="H155">
        <v>7204</v>
      </c>
    </row>
    <row r="156" spans="2:8" x14ac:dyDescent="0.35">
      <c r="B156" s="2" t="s">
        <v>147</v>
      </c>
      <c r="C156">
        <v>7243</v>
      </c>
      <c r="G156" s="2" t="s">
        <v>147</v>
      </c>
      <c r="H156">
        <v>7243</v>
      </c>
    </row>
    <row r="157" spans="2:8" x14ac:dyDescent="0.35">
      <c r="B157" s="2" t="s">
        <v>148</v>
      </c>
      <c r="C157">
        <v>7320</v>
      </c>
      <c r="G157" s="2" t="s">
        <v>148</v>
      </c>
      <c r="H157">
        <v>7320</v>
      </c>
    </row>
    <row r="158" spans="2:8" x14ac:dyDescent="0.35">
      <c r="B158" s="2" t="s">
        <v>149</v>
      </c>
      <c r="C158">
        <v>7431</v>
      </c>
      <c r="G158" s="2" t="s">
        <v>149</v>
      </c>
      <c r="H158">
        <v>7431</v>
      </c>
    </row>
    <row r="159" spans="2:8" x14ac:dyDescent="0.35">
      <c r="B159" s="2" t="s">
        <v>150</v>
      </c>
      <c r="C159">
        <v>7507</v>
      </c>
      <c r="G159" s="2" t="s">
        <v>150</v>
      </c>
      <c r="H159">
        <v>7507</v>
      </c>
    </row>
    <row r="160" spans="2:8" x14ac:dyDescent="0.35">
      <c r="B160" s="2" t="s">
        <v>151</v>
      </c>
      <c r="C160">
        <v>7597</v>
      </c>
      <c r="G160" s="2" t="s">
        <v>151</v>
      </c>
      <c r="H160">
        <v>7597</v>
      </c>
    </row>
    <row r="161" spans="2:8" x14ac:dyDescent="0.35">
      <c r="B161" s="2" t="s">
        <v>152</v>
      </c>
      <c r="C161">
        <v>7811</v>
      </c>
      <c r="G161" s="2" t="s">
        <v>152</v>
      </c>
      <c r="H161">
        <v>7811</v>
      </c>
    </row>
    <row r="162" spans="2:8" x14ac:dyDescent="0.35">
      <c r="B162" s="2" t="s">
        <v>153</v>
      </c>
      <c r="C162">
        <v>7751</v>
      </c>
      <c r="G162" s="2" t="s">
        <v>153</v>
      </c>
      <c r="H162">
        <v>7751</v>
      </c>
    </row>
    <row r="163" spans="2:8" x14ac:dyDescent="0.35">
      <c r="B163" s="2" t="s">
        <v>154</v>
      </c>
      <c r="C163">
        <v>7843</v>
      </c>
      <c r="G163" s="2" t="s">
        <v>154</v>
      </c>
      <c r="H163">
        <v>7843</v>
      </c>
    </row>
    <row r="164" spans="2:8" x14ac:dyDescent="0.35">
      <c r="B164" s="2" t="s">
        <v>155</v>
      </c>
      <c r="C164">
        <v>7892</v>
      </c>
      <c r="G164" s="2" t="s">
        <v>155</v>
      </c>
      <c r="H164">
        <v>7892</v>
      </c>
    </row>
    <row r="165" spans="2:8" x14ac:dyDescent="0.35">
      <c r="B165" s="2" t="s">
        <v>156</v>
      </c>
      <c r="C165">
        <v>7944</v>
      </c>
      <c r="G165" s="2" t="s">
        <v>156</v>
      </c>
      <c r="H165">
        <v>7944</v>
      </c>
    </row>
    <row r="166" spans="2:8" x14ac:dyDescent="0.35">
      <c r="B166" s="2" t="s">
        <v>157</v>
      </c>
      <c r="C166">
        <v>7920</v>
      </c>
      <c r="G166" s="2" t="s">
        <v>157</v>
      </c>
      <c r="H166">
        <v>7920</v>
      </c>
    </row>
    <row r="167" spans="2:8" x14ac:dyDescent="0.35">
      <c r="B167" s="2" t="s">
        <v>158</v>
      </c>
      <c r="C167">
        <v>7932</v>
      </c>
      <c r="G167" s="2" t="s">
        <v>158</v>
      </c>
      <c r="H167">
        <v>7932</v>
      </c>
    </row>
    <row r="168" spans="2:8" x14ac:dyDescent="0.35">
      <c r="B168" s="2" t="s">
        <v>159</v>
      </c>
      <c r="C168">
        <v>7971</v>
      </c>
      <c r="G168" s="2" t="s">
        <v>159</v>
      </c>
      <c r="H168">
        <v>7971</v>
      </c>
    </row>
    <row r="169" spans="2:8" x14ac:dyDescent="0.35">
      <c r="B169" s="2" t="s">
        <v>160</v>
      </c>
      <c r="C169">
        <v>8044</v>
      </c>
      <c r="G169" s="2" t="s">
        <v>160</v>
      </c>
      <c r="H169">
        <v>8044</v>
      </c>
    </row>
    <row r="170" spans="2:8" x14ac:dyDescent="0.35">
      <c r="B170" s="2" t="s">
        <v>161</v>
      </c>
      <c r="C170">
        <v>8133</v>
      </c>
      <c r="G170" s="2" t="s">
        <v>161</v>
      </c>
      <c r="H170">
        <v>8133</v>
      </c>
    </row>
    <row r="171" spans="2:8" x14ac:dyDescent="0.35">
      <c r="B171" s="2" t="s">
        <v>162</v>
      </c>
      <c r="C171">
        <v>8170</v>
      </c>
      <c r="G171" s="2" t="s">
        <v>162</v>
      </c>
      <c r="H171">
        <v>8170</v>
      </c>
    </row>
    <row r="172" spans="2:8" x14ac:dyDescent="0.35">
      <c r="B172" s="2" t="s">
        <v>163</v>
      </c>
      <c r="C172">
        <v>8199</v>
      </c>
      <c r="G172" s="2" t="s">
        <v>163</v>
      </c>
      <c r="H172">
        <v>8199</v>
      </c>
    </row>
    <row r="173" spans="2:8" x14ac:dyDescent="0.35">
      <c r="B173" s="2" t="s">
        <v>164</v>
      </c>
      <c r="C173">
        <v>8198</v>
      </c>
      <c r="G173" s="2" t="s">
        <v>164</v>
      </c>
      <c r="H173">
        <v>8198</v>
      </c>
    </row>
    <row r="174" spans="2:8" x14ac:dyDescent="0.35">
      <c r="B174" s="2" t="s">
        <v>165</v>
      </c>
      <c r="C174">
        <v>8311</v>
      </c>
      <c r="G174" s="2" t="s">
        <v>165</v>
      </c>
      <c r="H174">
        <v>8311</v>
      </c>
    </row>
    <row r="175" spans="2:8" x14ac:dyDescent="0.35">
      <c r="B175" s="2" t="s">
        <v>166</v>
      </c>
      <c r="C175">
        <v>8319</v>
      </c>
      <c r="G175" s="2" t="s">
        <v>166</v>
      </c>
      <c r="H175">
        <v>8319</v>
      </c>
    </row>
    <row r="176" spans="2:8" x14ac:dyDescent="0.35">
      <c r="B176" s="2" t="s">
        <v>167</v>
      </c>
      <c r="C176">
        <v>8306</v>
      </c>
      <c r="G176" s="2" t="s">
        <v>167</v>
      </c>
      <c r="H176">
        <v>8306</v>
      </c>
    </row>
    <row r="177" spans="2:8" x14ac:dyDescent="0.35">
      <c r="B177" s="2" t="s">
        <v>168</v>
      </c>
      <c r="C177">
        <v>8327</v>
      </c>
      <c r="G177" s="2" t="s">
        <v>168</v>
      </c>
      <c r="H177">
        <v>8327</v>
      </c>
    </row>
    <row r="178" spans="2:8" x14ac:dyDescent="0.35">
      <c r="B178" s="2" t="s">
        <v>169</v>
      </c>
      <c r="C178">
        <v>8420</v>
      </c>
      <c r="G178" s="2" t="s">
        <v>169</v>
      </c>
      <c r="H178">
        <v>8420</v>
      </c>
    </row>
    <row r="179" spans="2:8" x14ac:dyDescent="0.35">
      <c r="B179" s="2" t="s">
        <v>170</v>
      </c>
      <c r="C179">
        <v>8606</v>
      </c>
      <c r="G179" s="2" t="s">
        <v>170</v>
      </c>
      <c r="H179">
        <v>8606</v>
      </c>
    </row>
    <row r="180" spans="2:8" x14ac:dyDescent="0.35">
      <c r="B180" s="2" t="s">
        <v>171</v>
      </c>
      <c r="C180">
        <v>8642</v>
      </c>
      <c r="G180" s="2" t="s">
        <v>171</v>
      </c>
      <c r="H180">
        <v>8642</v>
      </c>
    </row>
    <row r="181" spans="2:8" x14ac:dyDescent="0.35">
      <c r="B181" s="2" t="s">
        <v>172</v>
      </c>
      <c r="C181">
        <v>8655</v>
      </c>
      <c r="G181" s="2" t="s">
        <v>172</v>
      </c>
      <c r="H181">
        <v>8655</v>
      </c>
    </row>
    <row r="182" spans="2:8" x14ac:dyDescent="0.35">
      <c r="B182" s="2" t="s">
        <v>173</v>
      </c>
      <c r="C182">
        <v>8611</v>
      </c>
      <c r="G182" s="2" t="s">
        <v>173</v>
      </c>
      <c r="H182">
        <v>8611</v>
      </c>
    </row>
    <row r="183" spans="2:8" x14ac:dyDescent="0.35">
      <c r="B183" s="2" t="s">
        <v>174</v>
      </c>
      <c r="C183">
        <v>8689</v>
      </c>
      <c r="G183" s="2" t="s">
        <v>174</v>
      </c>
      <c r="H183">
        <v>8689</v>
      </c>
    </row>
    <row r="184" spans="2:8" x14ac:dyDescent="0.35">
      <c r="B184" s="2" t="s">
        <v>175</v>
      </c>
      <c r="C184">
        <v>8720</v>
      </c>
      <c r="G184" s="2" t="s">
        <v>175</v>
      </c>
      <c r="H184">
        <v>8720</v>
      </c>
    </row>
    <row r="185" spans="2:8" x14ac:dyDescent="0.35">
      <c r="B185" s="2" t="s">
        <v>176</v>
      </c>
      <c r="C185">
        <v>8715</v>
      </c>
      <c r="G185" s="2" t="s">
        <v>176</v>
      </c>
      <c r="H185">
        <v>8715</v>
      </c>
    </row>
    <row r="186" spans="2:8" x14ac:dyDescent="0.35">
      <c r="B186" s="2" t="s">
        <v>177</v>
      </c>
      <c r="C186">
        <v>8783</v>
      </c>
      <c r="G186" s="2" t="s">
        <v>177</v>
      </c>
      <c r="H186">
        <v>8783</v>
      </c>
    </row>
    <row r="187" spans="2:8" x14ac:dyDescent="0.35">
      <c r="B187" s="2" t="s">
        <v>178</v>
      </c>
      <c r="C187">
        <v>8923</v>
      </c>
      <c r="G187" s="2" t="s">
        <v>178</v>
      </c>
      <c r="H187">
        <v>8923</v>
      </c>
    </row>
    <row r="188" spans="2:8" x14ac:dyDescent="0.35">
      <c r="B188" s="2" t="s">
        <v>179</v>
      </c>
      <c r="C188">
        <v>8799</v>
      </c>
      <c r="G188" s="2" t="s">
        <v>179</v>
      </c>
      <c r="H188">
        <v>8799</v>
      </c>
    </row>
    <row r="189" spans="2:8" x14ac:dyDescent="0.35">
      <c r="B189" s="2" t="s">
        <v>180</v>
      </c>
      <c r="C189">
        <v>8778</v>
      </c>
      <c r="G189" s="2" t="s">
        <v>180</v>
      </c>
      <c r="H189">
        <v>8778</v>
      </c>
    </row>
    <row r="190" spans="2:8" x14ac:dyDescent="0.35">
      <c r="B190" s="2" t="s">
        <v>181</v>
      </c>
      <c r="C190">
        <v>9243</v>
      </c>
      <c r="G190" s="2" t="s">
        <v>181</v>
      </c>
      <c r="H190">
        <v>9243</v>
      </c>
    </row>
    <row r="191" spans="2:8" x14ac:dyDescent="0.35">
      <c r="B191" s="2" t="s">
        <v>182</v>
      </c>
      <c r="C191">
        <v>8953</v>
      </c>
      <c r="G191" s="2" t="s">
        <v>182</v>
      </c>
      <c r="H191">
        <v>8953</v>
      </c>
    </row>
    <row r="192" spans="2:8" x14ac:dyDescent="0.35">
      <c r="B192" s="2" t="s">
        <v>183</v>
      </c>
      <c r="C192">
        <v>9031</v>
      </c>
      <c r="G192" s="2" t="s">
        <v>183</v>
      </c>
      <c r="H192">
        <v>9031</v>
      </c>
    </row>
    <row r="193" spans="2:8" x14ac:dyDescent="0.35">
      <c r="B193" s="2" t="s">
        <v>184</v>
      </c>
      <c r="C193">
        <v>9040</v>
      </c>
      <c r="G193" s="2" t="s">
        <v>184</v>
      </c>
      <c r="H193">
        <v>9040</v>
      </c>
    </row>
    <row r="194" spans="2:8" x14ac:dyDescent="0.35">
      <c r="B194" s="2" t="s">
        <v>185</v>
      </c>
      <c r="C194">
        <v>8978</v>
      </c>
      <c r="G194" s="2" t="s">
        <v>185</v>
      </c>
      <c r="H194">
        <v>8978</v>
      </c>
    </row>
    <row r="195" spans="2:8" x14ac:dyDescent="0.35">
      <c r="B195" s="2" t="s">
        <v>186</v>
      </c>
      <c r="C195">
        <v>8967</v>
      </c>
      <c r="G195" s="2" t="s">
        <v>186</v>
      </c>
      <c r="H195">
        <v>8967</v>
      </c>
    </row>
    <row r="196" spans="2:8" x14ac:dyDescent="0.35">
      <c r="B196" s="2" t="s">
        <v>187</v>
      </c>
      <c r="C196">
        <v>9000</v>
      </c>
      <c r="G196" s="2" t="s">
        <v>187</v>
      </c>
      <c r="H196">
        <v>9000</v>
      </c>
    </row>
    <row r="197" spans="2:8" x14ac:dyDescent="0.35">
      <c r="B197" s="2" t="s">
        <v>188</v>
      </c>
      <c r="C197">
        <v>8990</v>
      </c>
      <c r="G197" s="2" t="s">
        <v>188</v>
      </c>
      <c r="H197">
        <v>8990</v>
      </c>
    </row>
    <row r="198" spans="2:8" x14ac:dyDescent="0.35">
      <c r="B198" s="2" t="s">
        <v>189</v>
      </c>
      <c r="C198">
        <v>9002</v>
      </c>
      <c r="G198" s="2" t="s">
        <v>189</v>
      </c>
      <c r="H198">
        <v>9002</v>
      </c>
    </row>
    <row r="199" spans="2:8" x14ac:dyDescent="0.35">
      <c r="B199" s="2" t="s">
        <v>190</v>
      </c>
      <c r="C199">
        <v>8819</v>
      </c>
      <c r="G199" s="2" t="s">
        <v>190</v>
      </c>
      <c r="H199">
        <v>8819</v>
      </c>
    </row>
    <row r="200" spans="2:8" x14ac:dyDescent="0.35">
      <c r="B200" s="2" t="s">
        <v>191</v>
      </c>
      <c r="C200">
        <v>9002</v>
      </c>
      <c r="G200" s="2" t="s">
        <v>191</v>
      </c>
      <c r="H200">
        <v>9002</v>
      </c>
    </row>
    <row r="201" spans="2:8" x14ac:dyDescent="0.35">
      <c r="B201" s="2" t="s">
        <v>192</v>
      </c>
      <c r="C201">
        <v>9352</v>
      </c>
      <c r="G201" s="2" t="s">
        <v>192</v>
      </c>
      <c r="H201">
        <v>9352</v>
      </c>
    </row>
    <row r="202" spans="2:8" x14ac:dyDescent="0.35">
      <c r="B202" s="2" t="s">
        <v>193</v>
      </c>
      <c r="C202">
        <v>9068</v>
      </c>
      <c r="G202" s="2" t="s">
        <v>193</v>
      </c>
      <c r="H202">
        <v>9068</v>
      </c>
    </row>
    <row r="203" spans="2:8" x14ac:dyDescent="0.35">
      <c r="B203" s="2" t="s">
        <v>194</v>
      </c>
      <c r="C203">
        <v>8982</v>
      </c>
      <c r="G203" s="2" t="s">
        <v>194</v>
      </c>
      <c r="H203">
        <v>8982</v>
      </c>
    </row>
    <row r="204" spans="2:8" x14ac:dyDescent="0.35">
      <c r="B204" s="2" t="s">
        <v>195</v>
      </c>
      <c r="C204">
        <v>8874</v>
      </c>
      <c r="G204" s="2" t="s">
        <v>195</v>
      </c>
      <c r="H204">
        <v>8874</v>
      </c>
    </row>
    <row r="205" spans="2:8" x14ac:dyDescent="0.35">
      <c r="B205" s="2" t="s">
        <v>196</v>
      </c>
      <c r="C205">
        <v>8865</v>
      </c>
      <c r="G205" s="2" t="s">
        <v>196</v>
      </c>
      <c r="H205">
        <v>8865</v>
      </c>
    </row>
    <row r="206" spans="2:8" x14ac:dyDescent="0.35">
      <c r="B206" s="2" t="s">
        <v>197</v>
      </c>
      <c r="C206">
        <v>8924</v>
      </c>
      <c r="G206" s="2" t="s">
        <v>197</v>
      </c>
      <c r="H206">
        <v>8924</v>
      </c>
    </row>
    <row r="207" spans="2:8" x14ac:dyDescent="0.35">
      <c r="B207" s="2" t="s">
        <v>198</v>
      </c>
      <c r="C207">
        <v>8876</v>
      </c>
      <c r="G207" s="2" t="s">
        <v>198</v>
      </c>
      <c r="H207">
        <v>8876</v>
      </c>
    </row>
    <row r="208" spans="2:8" x14ac:dyDescent="0.35">
      <c r="B208" s="2" t="s">
        <v>199</v>
      </c>
      <c r="C208">
        <v>8942</v>
      </c>
      <c r="G208" s="2" t="s">
        <v>199</v>
      </c>
      <c r="H208">
        <v>8942</v>
      </c>
    </row>
    <row r="209" spans="2:8" x14ac:dyDescent="0.35">
      <c r="B209" s="2" t="s">
        <v>200</v>
      </c>
      <c r="C209">
        <v>9107</v>
      </c>
      <c r="G209" s="2" t="s">
        <v>200</v>
      </c>
      <c r="H209">
        <v>9107</v>
      </c>
    </row>
    <row r="210" spans="2:8" x14ac:dyDescent="0.35">
      <c r="B210" s="2" t="s">
        <v>201</v>
      </c>
      <c r="C210">
        <v>9059</v>
      </c>
      <c r="G210" s="2" t="s">
        <v>201</v>
      </c>
      <c r="H210">
        <v>9059</v>
      </c>
    </row>
    <row r="211" spans="2:8" x14ac:dyDescent="0.35">
      <c r="B211" s="2" t="s">
        <v>202</v>
      </c>
      <c r="C211">
        <v>9134</v>
      </c>
      <c r="G211" s="2" t="s">
        <v>202</v>
      </c>
      <c r="H211">
        <v>9134</v>
      </c>
    </row>
    <row r="212" spans="2:8" x14ac:dyDescent="0.35">
      <c r="B212" s="2" t="s">
        <v>203</v>
      </c>
      <c r="C212">
        <v>9336</v>
      </c>
      <c r="G212" s="2" t="s">
        <v>203</v>
      </c>
      <c r="H212">
        <v>9336</v>
      </c>
    </row>
    <row r="213" spans="2:8" x14ac:dyDescent="0.35">
      <c r="B213" s="2" t="s">
        <v>204</v>
      </c>
      <c r="C213">
        <v>9240</v>
      </c>
      <c r="G213" s="2" t="s">
        <v>204</v>
      </c>
      <c r="H213">
        <v>9240</v>
      </c>
    </row>
    <row r="214" spans="2:8" x14ac:dyDescent="0.35">
      <c r="B214" s="2" t="s">
        <v>205</v>
      </c>
      <c r="C214">
        <v>9037</v>
      </c>
      <c r="G214" s="2" t="s">
        <v>205</v>
      </c>
      <c r="H214">
        <v>9037</v>
      </c>
    </row>
    <row r="215" spans="2:8" x14ac:dyDescent="0.35">
      <c r="B215" s="2" t="s">
        <v>206</v>
      </c>
      <c r="C215">
        <v>9038</v>
      </c>
      <c r="G215" s="2" t="s">
        <v>206</v>
      </c>
      <c r="H215">
        <v>9038</v>
      </c>
    </row>
    <row r="216" spans="2:8" x14ac:dyDescent="0.35">
      <c r="B216" s="2" t="s">
        <v>207</v>
      </c>
      <c r="C216">
        <v>9054</v>
      </c>
      <c r="G216" s="2" t="s">
        <v>207</v>
      </c>
      <c r="H216">
        <v>9054</v>
      </c>
    </row>
    <row r="217" spans="2:8" x14ac:dyDescent="0.35">
      <c r="B217" s="2" t="s">
        <v>208</v>
      </c>
      <c r="C217">
        <v>9148</v>
      </c>
      <c r="G217" s="2" t="s">
        <v>208</v>
      </c>
      <c r="H217">
        <v>9148</v>
      </c>
    </row>
    <row r="218" spans="2:8" x14ac:dyDescent="0.35">
      <c r="B218" s="2" t="s">
        <v>209</v>
      </c>
      <c r="C218">
        <v>9358</v>
      </c>
      <c r="G218" s="2" t="s">
        <v>209</v>
      </c>
      <c r="H218">
        <v>9358</v>
      </c>
    </row>
    <row r="219" spans="2:8" x14ac:dyDescent="0.35">
      <c r="B219" s="2" t="s">
        <v>210</v>
      </c>
      <c r="C219">
        <v>9186</v>
      </c>
      <c r="G219" s="2" t="s">
        <v>210</v>
      </c>
      <c r="H219">
        <v>9186</v>
      </c>
    </row>
    <row r="220" spans="2:8" x14ac:dyDescent="0.35">
      <c r="B220" s="2" t="s">
        <v>211</v>
      </c>
      <c r="C220">
        <v>9201</v>
      </c>
      <c r="G220" s="2" t="s">
        <v>211</v>
      </c>
      <c r="H220">
        <v>9201</v>
      </c>
    </row>
    <row r="221" spans="2:8" x14ac:dyDescent="0.35">
      <c r="B221" s="2" t="s">
        <v>212</v>
      </c>
      <c r="C221">
        <v>9065</v>
      </c>
      <c r="G221" s="2" t="s">
        <v>212</v>
      </c>
      <c r="H221">
        <v>9065</v>
      </c>
    </row>
    <row r="222" spans="2:8" x14ac:dyDescent="0.35">
      <c r="B222" s="2" t="s">
        <v>213</v>
      </c>
      <c r="C222">
        <v>8664</v>
      </c>
      <c r="G222" s="2" t="s">
        <v>213</v>
      </c>
      <c r="H222">
        <v>8664</v>
      </c>
    </row>
    <row r="223" spans="2:8" x14ac:dyDescent="0.35">
      <c r="B223" s="2" t="s">
        <v>214</v>
      </c>
      <c r="C223">
        <v>8563</v>
      </c>
      <c r="G223" s="2" t="s">
        <v>214</v>
      </c>
      <c r="H223">
        <v>8563</v>
      </c>
    </row>
    <row r="224" spans="2:8" x14ac:dyDescent="0.35">
      <c r="B224" s="2" t="s">
        <v>215</v>
      </c>
      <c r="C224">
        <v>8586</v>
      </c>
      <c r="G224" s="2" t="s">
        <v>215</v>
      </c>
      <c r="H224">
        <v>8586</v>
      </c>
    </row>
    <row r="225" spans="2:8" x14ac:dyDescent="0.35">
      <c r="B225" s="2" t="s">
        <v>216</v>
      </c>
      <c r="C225">
        <v>8211</v>
      </c>
      <c r="G225" s="2" t="s">
        <v>216</v>
      </c>
      <c r="H225">
        <v>8211</v>
      </c>
    </row>
    <row r="226" spans="2:8" x14ac:dyDescent="0.35">
      <c r="B226" s="2" t="s">
        <v>217</v>
      </c>
      <c r="C226">
        <v>8743</v>
      </c>
      <c r="G226" s="2" t="s">
        <v>217</v>
      </c>
      <c r="H226">
        <v>8743</v>
      </c>
    </row>
    <row r="227" spans="2:8" x14ac:dyDescent="0.35">
      <c r="B227" s="2" t="s">
        <v>218</v>
      </c>
      <c r="C227">
        <v>8724</v>
      </c>
      <c r="G227" s="2" t="s">
        <v>218</v>
      </c>
      <c r="H227">
        <v>8724</v>
      </c>
    </row>
    <row r="228" spans="2:8" x14ac:dyDescent="0.35">
      <c r="B228" s="2" t="s">
        <v>219</v>
      </c>
      <c r="C228">
        <v>7982</v>
      </c>
      <c r="G228" s="2" t="s">
        <v>219</v>
      </c>
      <c r="H228">
        <v>7982</v>
      </c>
    </row>
    <row r="229" spans="2:8" x14ac:dyDescent="0.35">
      <c r="B229" s="2" t="s">
        <v>220</v>
      </c>
      <c r="C229">
        <v>7929</v>
      </c>
      <c r="G229" s="2" t="s">
        <v>220</v>
      </c>
      <c r="H229">
        <v>7929</v>
      </c>
    </row>
    <row r="230" spans="2:8" x14ac:dyDescent="0.35">
      <c r="B230" s="2" t="s">
        <v>221</v>
      </c>
      <c r="C230">
        <v>7870</v>
      </c>
      <c r="G230" s="2" t="s">
        <v>221</v>
      </c>
      <c r="H230">
        <v>7870</v>
      </c>
    </row>
    <row r="231" spans="2:8" x14ac:dyDescent="0.35">
      <c r="B231" s="2" t="s">
        <v>222</v>
      </c>
      <c r="C231">
        <v>7900</v>
      </c>
      <c r="G231" s="2" t="s">
        <v>222</v>
      </c>
      <c r="H231">
        <v>7900</v>
      </c>
    </row>
    <row r="232" spans="2:8" x14ac:dyDescent="0.35">
      <c r="B232" s="2" t="s">
        <v>223</v>
      </c>
      <c r="C232">
        <v>7825</v>
      </c>
      <c r="G232" s="2" t="s">
        <v>223</v>
      </c>
      <c r="H232">
        <v>7825</v>
      </c>
    </row>
    <row r="233" spans="2:8" x14ac:dyDescent="0.35">
      <c r="B233" s="2" t="s">
        <v>224</v>
      </c>
      <c r="C233">
        <v>7885</v>
      </c>
      <c r="G233" s="2" t="s">
        <v>224</v>
      </c>
      <c r="H233">
        <v>7885</v>
      </c>
    </row>
    <row r="234" spans="2:8" x14ac:dyDescent="0.35">
      <c r="B234" s="2" t="s">
        <v>225</v>
      </c>
      <c r="C234">
        <v>7835</v>
      </c>
      <c r="G234" s="2" t="s">
        <v>225</v>
      </c>
      <c r="H234">
        <v>7835</v>
      </c>
    </row>
    <row r="235" spans="2:8" x14ac:dyDescent="0.35">
      <c r="B235" s="2" t="s">
        <v>226</v>
      </c>
      <c r="C235">
        <v>7754</v>
      </c>
      <c r="G235" s="2" t="s">
        <v>226</v>
      </c>
      <c r="H235">
        <v>7754</v>
      </c>
    </row>
    <row r="236" spans="2:8" x14ac:dyDescent="0.35">
      <c r="B236" s="2" t="s">
        <v>227</v>
      </c>
      <c r="C236">
        <v>8038</v>
      </c>
      <c r="G236" s="2" t="s">
        <v>227</v>
      </c>
      <c r="H236">
        <v>8038</v>
      </c>
    </row>
    <row r="237" spans="2:8" x14ac:dyDescent="0.35">
      <c r="B237" s="2" t="s">
        <v>228</v>
      </c>
      <c r="C237">
        <v>7947</v>
      </c>
      <c r="G237" s="2" t="s">
        <v>228</v>
      </c>
      <c r="H237">
        <v>7947</v>
      </c>
    </row>
    <row r="238" spans="2:8" x14ac:dyDescent="0.35">
      <c r="B238" s="2" t="s">
        <v>229</v>
      </c>
      <c r="C238">
        <v>8098</v>
      </c>
      <c r="G238" s="2" t="s">
        <v>229</v>
      </c>
      <c r="H238">
        <v>8098</v>
      </c>
    </row>
    <row r="239" spans="2:8" x14ac:dyDescent="0.35">
      <c r="B239" s="2" t="s">
        <v>230</v>
      </c>
      <c r="C239">
        <v>8365</v>
      </c>
      <c r="G239" s="2" t="s">
        <v>230</v>
      </c>
      <c r="H239">
        <v>8365</v>
      </c>
    </row>
    <row r="240" spans="2:8" x14ac:dyDescent="0.35">
      <c r="B240" s="2" t="s">
        <v>231</v>
      </c>
      <c r="C240">
        <v>8006</v>
      </c>
      <c r="G240" s="2" t="s">
        <v>231</v>
      </c>
      <c r="H240">
        <v>8006</v>
      </c>
    </row>
    <row r="241" spans="2:8" x14ac:dyDescent="0.35">
      <c r="B241" s="2" t="s">
        <v>232</v>
      </c>
      <c r="C241">
        <v>8140</v>
      </c>
      <c r="G241" s="2" t="s">
        <v>232</v>
      </c>
      <c r="H241">
        <v>8140</v>
      </c>
    </row>
    <row r="242" spans="2:8" x14ac:dyDescent="0.35">
      <c r="B242" s="2" t="s">
        <v>233</v>
      </c>
      <c r="C242">
        <v>8242</v>
      </c>
      <c r="G242" s="2" t="s">
        <v>233</v>
      </c>
      <c r="H242">
        <v>8242</v>
      </c>
    </row>
    <row r="243" spans="2:8" x14ac:dyDescent="0.35">
      <c r="B243" s="2" t="s">
        <v>234</v>
      </c>
      <c r="C243">
        <v>8359</v>
      </c>
      <c r="G243" s="2" t="s">
        <v>234</v>
      </c>
      <c r="H243">
        <v>8359</v>
      </c>
    </row>
    <row r="244" spans="2:8" x14ac:dyDescent="0.35">
      <c r="B244" s="2" t="s">
        <v>235</v>
      </c>
      <c r="C244">
        <v>8223</v>
      </c>
      <c r="G244" s="2" t="s">
        <v>235</v>
      </c>
      <c r="H244">
        <v>8223</v>
      </c>
    </row>
    <row r="245" spans="2:8" x14ac:dyDescent="0.35">
      <c r="B245" s="2" t="s">
        <v>236</v>
      </c>
      <c r="C245">
        <v>8202</v>
      </c>
      <c r="G245" s="2" t="s">
        <v>236</v>
      </c>
      <c r="H245">
        <v>8202</v>
      </c>
    </row>
    <row r="246" spans="2:8" x14ac:dyDescent="0.35">
      <c r="B246" s="2" t="s">
        <v>237</v>
      </c>
      <c r="C246">
        <v>8274</v>
      </c>
      <c r="G246" s="2" t="s">
        <v>237</v>
      </c>
      <c r="H246">
        <v>8274</v>
      </c>
    </row>
    <row r="247" spans="2:8" x14ac:dyDescent="0.35">
      <c r="B247" s="2" t="s">
        <v>238</v>
      </c>
      <c r="C247">
        <v>8101</v>
      </c>
      <c r="G247" s="2" t="s">
        <v>238</v>
      </c>
      <c r="H247">
        <v>8101</v>
      </c>
    </row>
    <row r="248" spans="2:8" x14ac:dyDescent="0.35">
      <c r="B248" s="2" t="s">
        <v>239</v>
      </c>
      <c r="C248">
        <v>7926</v>
      </c>
      <c r="G248" s="2" t="s">
        <v>239</v>
      </c>
      <c r="H248">
        <v>7926</v>
      </c>
    </row>
    <row r="249" spans="2:8" x14ac:dyDescent="0.35">
      <c r="B249" s="2" t="s">
        <v>240</v>
      </c>
      <c r="C249">
        <v>8140</v>
      </c>
      <c r="G249" s="2" t="s">
        <v>240</v>
      </c>
      <c r="H249">
        <v>8140</v>
      </c>
    </row>
    <row r="250" spans="2:8" x14ac:dyDescent="0.35">
      <c r="B250" s="2" t="s">
        <v>241</v>
      </c>
      <c r="C250">
        <v>8108</v>
      </c>
      <c r="G250" s="2" t="s">
        <v>241</v>
      </c>
      <c r="H250">
        <v>8108</v>
      </c>
    </row>
    <row r="251" spans="2:8" x14ac:dyDescent="0.35">
      <c r="B251" s="2" t="s">
        <v>242</v>
      </c>
      <c r="C251">
        <v>8226</v>
      </c>
      <c r="G251" s="2" t="s">
        <v>242</v>
      </c>
      <c r="H251">
        <v>8226</v>
      </c>
    </row>
    <row r="252" spans="2:8" x14ac:dyDescent="0.35">
      <c r="B252" s="2" t="s">
        <v>243</v>
      </c>
      <c r="C252">
        <v>8333</v>
      </c>
      <c r="G252" s="2" t="s">
        <v>243</v>
      </c>
      <c r="H252">
        <v>8333</v>
      </c>
    </row>
    <row r="253" spans="2:8" x14ac:dyDescent="0.35">
      <c r="B253" s="2" t="s">
        <v>244</v>
      </c>
      <c r="C253">
        <v>8384</v>
      </c>
      <c r="G253" s="2" t="s">
        <v>244</v>
      </c>
      <c r="H253">
        <v>8384</v>
      </c>
    </row>
    <row r="254" spans="2:8" x14ac:dyDescent="0.35">
      <c r="B254" s="2" t="s">
        <v>245</v>
      </c>
      <c r="C254">
        <v>8264</v>
      </c>
      <c r="G254" s="2" t="s">
        <v>245</v>
      </c>
      <c r="H254">
        <v>8264</v>
      </c>
    </row>
    <row r="255" spans="2:8" x14ac:dyDescent="0.35">
      <c r="B255" s="2" t="s">
        <v>246</v>
      </c>
      <c r="C255">
        <v>8298</v>
      </c>
      <c r="G255" s="2" t="s">
        <v>246</v>
      </c>
      <c r="H255">
        <v>8298</v>
      </c>
    </row>
    <row r="256" spans="2:8" x14ac:dyDescent="0.35">
      <c r="B256" s="2" t="s">
        <v>247</v>
      </c>
      <c r="C256">
        <v>8426</v>
      </c>
      <c r="G256" s="2" t="s">
        <v>247</v>
      </c>
      <c r="H256">
        <v>8426</v>
      </c>
    </row>
    <row r="257" spans="2:8" x14ac:dyDescent="0.35">
      <c r="B257" s="2" t="s">
        <v>248</v>
      </c>
      <c r="C257">
        <v>8478</v>
      </c>
      <c r="G257" s="2" t="s">
        <v>248</v>
      </c>
      <c r="H257">
        <v>8478</v>
      </c>
    </row>
    <row r="258" spans="2:8" x14ac:dyDescent="0.35">
      <c r="B258" s="2" t="s">
        <v>249</v>
      </c>
      <c r="C258">
        <v>8340</v>
      </c>
      <c r="G258" s="2" t="s">
        <v>249</v>
      </c>
      <c r="H258">
        <v>8340</v>
      </c>
    </row>
    <row r="259" spans="2:8" x14ac:dyDescent="0.35">
      <c r="B259" s="2" t="s">
        <v>250</v>
      </c>
      <c r="C259">
        <v>8664</v>
      </c>
      <c r="G259" s="2" t="s">
        <v>250</v>
      </c>
      <c r="H259">
        <v>8664</v>
      </c>
    </row>
    <row r="260" spans="2:8" x14ac:dyDescent="0.35">
      <c r="B260" s="2" t="s">
        <v>251</v>
      </c>
      <c r="C260">
        <v>8492</v>
      </c>
      <c r="G260" s="2" t="s">
        <v>251</v>
      </c>
      <c r="H260">
        <v>8492</v>
      </c>
    </row>
    <row r="261" spans="2:8" x14ac:dyDescent="0.35">
      <c r="B261" s="2" t="s">
        <v>252</v>
      </c>
      <c r="C261">
        <v>8341</v>
      </c>
      <c r="G261" s="2" t="s">
        <v>252</v>
      </c>
      <c r="H261">
        <v>8341</v>
      </c>
    </row>
    <row r="262" spans="2:8" x14ac:dyDescent="0.35">
      <c r="B262" s="2" t="s">
        <v>253</v>
      </c>
      <c r="C262">
        <v>8409</v>
      </c>
      <c r="G262" s="2" t="s">
        <v>253</v>
      </c>
      <c r="H262">
        <v>8409</v>
      </c>
    </row>
    <row r="263" spans="2:8" x14ac:dyDescent="0.35">
      <c r="B263" s="2" t="s">
        <v>254</v>
      </c>
      <c r="C263">
        <v>8445</v>
      </c>
      <c r="G263" s="2" t="s">
        <v>254</v>
      </c>
      <c r="H263">
        <v>8445</v>
      </c>
    </row>
    <row r="264" spans="2:8" x14ac:dyDescent="0.35">
      <c r="B264" s="2" t="s">
        <v>255</v>
      </c>
      <c r="C264">
        <v>8606</v>
      </c>
      <c r="G264" s="2" t="s">
        <v>255</v>
      </c>
      <c r="H264">
        <v>8606</v>
      </c>
    </row>
    <row r="265" spans="2:8" x14ac:dyDescent="0.35">
      <c r="B265" s="2" t="s">
        <v>256</v>
      </c>
      <c r="C265">
        <v>8482</v>
      </c>
      <c r="G265" s="2" t="s">
        <v>256</v>
      </c>
      <c r="H265">
        <v>8482</v>
      </c>
    </row>
    <row r="266" spans="2:8" x14ac:dyDescent="0.35">
      <c r="B266" s="2" t="s">
        <v>257</v>
      </c>
      <c r="C266">
        <v>8614</v>
      </c>
      <c r="G266" s="2" t="s">
        <v>257</v>
      </c>
      <c r="H266">
        <v>8614</v>
      </c>
    </row>
    <row r="267" spans="2:8" x14ac:dyDescent="0.35">
      <c r="B267" s="2" t="s">
        <v>258</v>
      </c>
      <c r="C267">
        <v>8542</v>
      </c>
      <c r="G267" s="2" t="s">
        <v>258</v>
      </c>
      <c r="H267">
        <v>8542</v>
      </c>
    </row>
    <row r="268" spans="2:8" x14ac:dyDescent="0.35">
      <c r="B268" s="2" t="s">
        <v>259</v>
      </c>
      <c r="C268">
        <v>8649</v>
      </c>
      <c r="G268" s="2" t="s">
        <v>259</v>
      </c>
      <c r="H268">
        <v>8649</v>
      </c>
    </row>
    <row r="269" spans="2:8" x14ac:dyDescent="0.35">
      <c r="B269" s="2" t="s">
        <v>260</v>
      </c>
      <c r="C269">
        <v>8535</v>
      </c>
      <c r="G269" s="2" t="s">
        <v>260</v>
      </c>
      <c r="H269">
        <v>8535</v>
      </c>
    </row>
    <row r="270" spans="2:8" x14ac:dyDescent="0.35">
      <c r="B270" s="2" t="s">
        <v>261</v>
      </c>
      <c r="C270">
        <v>8539</v>
      </c>
      <c r="G270" s="2" t="s">
        <v>261</v>
      </c>
      <c r="H270">
        <v>8539</v>
      </c>
    </row>
    <row r="271" spans="2:8" x14ac:dyDescent="0.35">
      <c r="B271" s="2" t="s">
        <v>262</v>
      </c>
      <c r="C271">
        <v>8213</v>
      </c>
      <c r="G271" s="2" t="s">
        <v>262</v>
      </c>
      <c r="H271">
        <v>8213</v>
      </c>
    </row>
    <row r="272" spans="2:8" x14ac:dyDescent="0.35">
      <c r="B272" s="2" t="s">
        <v>263</v>
      </c>
      <c r="C272">
        <v>8535</v>
      </c>
      <c r="G272" s="2" t="s">
        <v>263</v>
      </c>
      <c r="H272">
        <v>8535</v>
      </c>
    </row>
    <row r="273" spans="2:8" x14ac:dyDescent="0.35">
      <c r="B273" s="2" t="s">
        <v>264</v>
      </c>
      <c r="C273">
        <v>8692</v>
      </c>
      <c r="G273" s="2" t="s">
        <v>264</v>
      </c>
      <c r="H273">
        <v>8692</v>
      </c>
    </row>
    <row r="274" spans="2:8" x14ac:dyDescent="0.35">
      <c r="B274" s="2" t="s">
        <v>265</v>
      </c>
      <c r="C274">
        <v>8683</v>
      </c>
      <c r="G274" s="2" t="s">
        <v>265</v>
      </c>
      <c r="H274">
        <v>8683</v>
      </c>
    </row>
    <row r="275" spans="2:8" x14ac:dyDescent="0.35">
      <c r="B275" s="2" t="s">
        <v>266</v>
      </c>
      <c r="C275">
        <v>8747</v>
      </c>
      <c r="G275" s="2" t="s">
        <v>266</v>
      </c>
      <c r="H275">
        <v>8747</v>
      </c>
    </row>
    <row r="276" spans="2:8" x14ac:dyDescent="0.35">
      <c r="B276" s="2" t="s">
        <v>267</v>
      </c>
      <c r="C276">
        <v>8511</v>
      </c>
      <c r="G276" s="2" t="s">
        <v>267</v>
      </c>
      <c r="H276">
        <v>8511</v>
      </c>
    </row>
    <row r="277" spans="2:8" x14ac:dyDescent="0.35">
      <c r="B277" s="2" t="s">
        <v>268</v>
      </c>
      <c r="C277">
        <v>8536</v>
      </c>
      <c r="G277" s="2" t="s">
        <v>268</v>
      </c>
      <c r="H277">
        <v>8536</v>
      </c>
    </row>
    <row r="278" spans="2:8" x14ac:dyDescent="0.35">
      <c r="B278" s="2" t="s">
        <v>269</v>
      </c>
      <c r="C278">
        <v>8544</v>
      </c>
      <c r="G278" s="2" t="s">
        <v>269</v>
      </c>
      <c r="H278">
        <v>8544</v>
      </c>
    </row>
    <row r="279" spans="2:8" x14ac:dyDescent="0.35">
      <c r="B279" s="2" t="s">
        <v>270</v>
      </c>
      <c r="C279">
        <v>8557</v>
      </c>
      <c r="G279" s="2" t="s">
        <v>270</v>
      </c>
      <c r="H279">
        <v>8557</v>
      </c>
    </row>
    <row r="280" spans="2:8" x14ac:dyDescent="0.35">
      <c r="B280" s="2" t="s">
        <v>271</v>
      </c>
      <c r="C280">
        <v>8480</v>
      </c>
      <c r="G280" s="2" t="s">
        <v>271</v>
      </c>
      <c r="H280">
        <v>8480</v>
      </c>
    </row>
    <row r="281" spans="2:8" x14ac:dyDescent="0.35">
      <c r="B281" s="2" t="s">
        <v>272</v>
      </c>
      <c r="C281">
        <v>8475</v>
      </c>
      <c r="G281" s="2" t="s">
        <v>272</v>
      </c>
      <c r="H281">
        <v>8475</v>
      </c>
    </row>
    <row r="282" spans="2:8" x14ac:dyDescent="0.35">
      <c r="B282" s="2" t="s">
        <v>273</v>
      </c>
      <c r="C282">
        <v>8429</v>
      </c>
      <c r="G282" s="2" t="s">
        <v>273</v>
      </c>
      <c r="H282">
        <v>8429</v>
      </c>
    </row>
    <row r="283" spans="2:8" x14ac:dyDescent="0.35">
      <c r="B283" s="2" t="s">
        <v>274</v>
      </c>
      <c r="C283">
        <v>8509</v>
      </c>
      <c r="G283" s="2" t="s">
        <v>274</v>
      </c>
      <c r="H283">
        <v>8509</v>
      </c>
    </row>
    <row r="284" spans="2:8" x14ac:dyDescent="0.35">
      <c r="B284" s="2" t="s">
        <v>275</v>
      </c>
      <c r="C284">
        <v>8446</v>
      </c>
      <c r="G284" s="2" t="s">
        <v>275</v>
      </c>
      <c r="H284">
        <v>8446</v>
      </c>
    </row>
    <row r="285" spans="2:8" x14ac:dyDescent="0.35">
      <c r="B285" s="2" t="s">
        <v>276</v>
      </c>
      <c r="C285">
        <v>8357</v>
      </c>
      <c r="G285" s="2" t="s">
        <v>276</v>
      </c>
      <c r="H285">
        <v>8357</v>
      </c>
    </row>
    <row r="286" spans="2:8" x14ac:dyDescent="0.35">
      <c r="B286" s="2" t="s">
        <v>277</v>
      </c>
      <c r="C286">
        <v>8388</v>
      </c>
      <c r="G286" s="2" t="s">
        <v>277</v>
      </c>
      <c r="H286">
        <v>8388</v>
      </c>
    </row>
    <row r="287" spans="2:8" x14ac:dyDescent="0.35">
      <c r="B287" s="2" t="s">
        <v>278</v>
      </c>
      <c r="C287">
        <v>8413</v>
      </c>
      <c r="G287" s="2" t="s">
        <v>278</v>
      </c>
      <c r="H287">
        <v>8413</v>
      </c>
    </row>
    <row r="288" spans="2:8" x14ac:dyDescent="0.35">
      <c r="B288" s="2" t="s">
        <v>279</v>
      </c>
      <c r="C288">
        <v>8454</v>
      </c>
      <c r="G288" s="2" t="s">
        <v>279</v>
      </c>
      <c r="H288">
        <v>8454</v>
      </c>
    </row>
    <row r="289" spans="2:8" x14ac:dyDescent="0.35">
      <c r="B289" s="2" t="s">
        <v>280</v>
      </c>
      <c r="C289">
        <v>8422</v>
      </c>
      <c r="G289" s="2" t="s">
        <v>280</v>
      </c>
      <c r="H289">
        <v>8422</v>
      </c>
    </row>
    <row r="290" spans="2:8" x14ac:dyDescent="0.35">
      <c r="B290" s="2" t="s">
        <v>281</v>
      </c>
      <c r="C290">
        <v>8296</v>
      </c>
      <c r="G290" s="2" t="s">
        <v>281</v>
      </c>
      <c r="H290">
        <v>8296</v>
      </c>
    </row>
    <row r="291" spans="2:8" x14ac:dyDescent="0.35">
      <c r="B291" s="2" t="s">
        <v>282</v>
      </c>
      <c r="C291">
        <v>8212</v>
      </c>
      <c r="G291" s="2" t="s">
        <v>282</v>
      </c>
      <c r="H291">
        <v>8212</v>
      </c>
    </row>
    <row r="292" spans="2:8" x14ac:dyDescent="0.35">
      <c r="B292" s="2" t="s">
        <v>283</v>
      </c>
      <c r="C292">
        <v>8292</v>
      </c>
      <c r="G292" s="2" t="s">
        <v>283</v>
      </c>
      <c r="H292">
        <v>8292</v>
      </c>
    </row>
    <row r="293" spans="2:8" x14ac:dyDescent="0.35">
      <c r="B293" s="2" t="s">
        <v>284</v>
      </c>
      <c r="C293">
        <v>8366</v>
      </c>
      <c r="G293" s="2" t="s">
        <v>284</v>
      </c>
      <c r="H293">
        <v>8366</v>
      </c>
    </row>
    <row r="294" spans="2:8" x14ac:dyDescent="0.35">
      <c r="B294" s="2" t="s">
        <v>285</v>
      </c>
      <c r="C294">
        <v>8509</v>
      </c>
      <c r="G294" s="2" t="s">
        <v>285</v>
      </c>
      <c r="H294">
        <v>8509</v>
      </c>
    </row>
    <row r="295" spans="2:8" x14ac:dyDescent="0.35">
      <c r="B295" s="2" t="s">
        <v>286</v>
      </c>
      <c r="C295">
        <v>8477</v>
      </c>
      <c r="G295" s="2" t="s">
        <v>286</v>
      </c>
      <c r="H295">
        <v>8477</v>
      </c>
    </row>
    <row r="296" spans="2:8" x14ac:dyDescent="0.35">
      <c r="B296" s="2" t="s">
        <v>287</v>
      </c>
      <c r="C296">
        <v>8794</v>
      </c>
      <c r="G296" s="2" t="s">
        <v>287</v>
      </c>
      <c r="H296">
        <v>8794</v>
      </c>
    </row>
    <row r="297" spans="2:8" x14ac:dyDescent="0.35">
      <c r="B297" s="2" t="s">
        <v>288</v>
      </c>
      <c r="C297">
        <v>8641</v>
      </c>
      <c r="G297" s="2" t="s">
        <v>288</v>
      </c>
      <c r="H297">
        <v>8641</v>
      </c>
    </row>
    <row r="298" spans="2:8" x14ac:dyDescent="0.35">
      <c r="B298" s="2" t="s">
        <v>289</v>
      </c>
      <c r="C298">
        <v>8505</v>
      </c>
      <c r="G298" s="2" t="s">
        <v>289</v>
      </c>
      <c r="H298">
        <v>8505</v>
      </c>
    </row>
    <row r="299" spans="2:8" x14ac:dyDescent="0.35">
      <c r="B299" s="2" t="s">
        <v>290</v>
      </c>
      <c r="C299">
        <v>8376</v>
      </c>
      <c r="G299" s="2" t="s">
        <v>290</v>
      </c>
      <c r="H299">
        <v>8376</v>
      </c>
    </row>
    <row r="300" spans="2:8" x14ac:dyDescent="0.35">
      <c r="B300" s="2" t="s">
        <v>291</v>
      </c>
      <c r="C300">
        <v>8157</v>
      </c>
      <c r="G300" s="2" t="s">
        <v>291</v>
      </c>
      <c r="H300">
        <v>8157</v>
      </c>
    </row>
    <row r="301" spans="2:8" x14ac:dyDescent="0.35">
      <c r="B301" s="2" t="s">
        <v>292</v>
      </c>
      <c r="C301">
        <v>8289</v>
      </c>
      <c r="G301" s="2" t="s">
        <v>292</v>
      </c>
      <c r="H301">
        <v>8289</v>
      </c>
    </row>
    <row r="302" spans="2:8" x14ac:dyDescent="0.35">
      <c r="B302" s="2" t="s">
        <v>293</v>
      </c>
      <c r="C302">
        <v>8327</v>
      </c>
      <c r="G302" s="2" t="s">
        <v>293</v>
      </c>
      <c r="H302">
        <v>8327</v>
      </c>
    </row>
    <row r="303" spans="2:8" x14ac:dyDescent="0.35">
      <c r="B303" s="2" t="s">
        <v>294</v>
      </c>
      <c r="C303">
        <v>8394</v>
      </c>
      <c r="G303" s="2" t="s">
        <v>294</v>
      </c>
      <c r="H303">
        <v>8394</v>
      </c>
    </row>
    <row r="304" spans="2:8" x14ac:dyDescent="0.35">
      <c r="B304" s="2" t="s">
        <v>295</v>
      </c>
      <c r="C304">
        <v>8240</v>
      </c>
      <c r="G304" s="2" t="s">
        <v>295</v>
      </c>
      <c r="H304">
        <v>8240</v>
      </c>
    </row>
    <row r="305" spans="2:8" x14ac:dyDescent="0.35">
      <c r="B305" s="2" t="s">
        <v>296</v>
      </c>
      <c r="C305">
        <v>8242</v>
      </c>
      <c r="G305" s="2" t="s">
        <v>296</v>
      </c>
      <c r="H305">
        <v>8242</v>
      </c>
    </row>
    <row r="306" spans="2:8" x14ac:dyDescent="0.35">
      <c r="B306" s="2" t="s">
        <v>297</v>
      </c>
      <c r="C306">
        <v>8255</v>
      </c>
      <c r="G306" s="2" t="s">
        <v>297</v>
      </c>
      <c r="H306">
        <v>8255</v>
      </c>
    </row>
    <row r="307" spans="2:8" x14ac:dyDescent="0.35">
      <c r="B307" s="2" t="s">
        <v>298</v>
      </c>
      <c r="C307">
        <v>8154</v>
      </c>
      <c r="G307" s="2" t="s">
        <v>298</v>
      </c>
      <c r="H307">
        <v>8154</v>
      </c>
    </row>
    <row r="308" spans="2:8" x14ac:dyDescent="0.35">
      <c r="B308" s="2" t="s">
        <v>299</v>
      </c>
      <c r="C308">
        <v>8102</v>
      </c>
      <c r="G308" s="2" t="s">
        <v>299</v>
      </c>
      <c r="H308">
        <v>8102</v>
      </c>
    </row>
    <row r="309" spans="2:8" x14ac:dyDescent="0.35">
      <c r="B309" s="2" t="s">
        <v>300</v>
      </c>
      <c r="C309">
        <v>8007</v>
      </c>
      <c r="G309" s="2" t="s">
        <v>300</v>
      </c>
      <c r="H309">
        <v>8007</v>
      </c>
    </row>
    <row r="310" spans="2:8" x14ac:dyDescent="0.35">
      <c r="B310" s="2" t="s">
        <v>301</v>
      </c>
      <c r="C310">
        <v>7849</v>
      </c>
      <c r="G310" s="2" t="s">
        <v>301</v>
      </c>
      <c r="H310">
        <v>7849</v>
      </c>
    </row>
    <row r="311" spans="2:8" x14ac:dyDescent="0.35">
      <c r="B311" s="2" t="s">
        <v>302</v>
      </c>
      <c r="C311">
        <v>7931</v>
      </c>
      <c r="G311" s="2" t="s">
        <v>302</v>
      </c>
      <c r="H311">
        <v>7931</v>
      </c>
    </row>
    <row r="312" spans="2:8" x14ac:dyDescent="0.35">
      <c r="B312" s="2" t="s">
        <v>303</v>
      </c>
      <c r="C312">
        <v>7764</v>
      </c>
      <c r="G312" s="2" t="s">
        <v>303</v>
      </c>
      <c r="H312">
        <v>7764</v>
      </c>
    </row>
    <row r="313" spans="2:8" x14ac:dyDescent="0.35">
      <c r="B313" s="2" t="s">
        <v>304</v>
      </c>
      <c r="C313">
        <v>7773</v>
      </c>
      <c r="G313" s="2" t="s">
        <v>304</v>
      </c>
      <c r="H313">
        <v>7773</v>
      </c>
    </row>
    <row r="314" spans="2:8" x14ac:dyDescent="0.35">
      <c r="B314" s="2" t="s">
        <v>305</v>
      </c>
      <c r="C314">
        <v>7798</v>
      </c>
      <c r="G314" s="2" t="s">
        <v>305</v>
      </c>
      <c r="H314">
        <v>7798</v>
      </c>
    </row>
    <row r="315" spans="2:8" x14ac:dyDescent="0.35">
      <c r="B315" s="2" t="s">
        <v>306</v>
      </c>
      <c r="C315">
        <v>7770</v>
      </c>
      <c r="G315" s="2" t="s">
        <v>306</v>
      </c>
      <c r="H315">
        <v>7770</v>
      </c>
    </row>
    <row r="316" spans="2:8" x14ac:dyDescent="0.35">
      <c r="B316" s="2" t="s">
        <v>307</v>
      </c>
      <c r="C316">
        <v>7820</v>
      </c>
      <c r="G316" s="2" t="s">
        <v>307</v>
      </c>
      <c r="H316">
        <v>7820</v>
      </c>
    </row>
    <row r="317" spans="2:8" x14ac:dyDescent="0.35">
      <c r="B317" s="2" t="s">
        <v>308</v>
      </c>
      <c r="C317">
        <v>7890</v>
      </c>
      <c r="G317" s="2" t="s">
        <v>308</v>
      </c>
      <c r="H317">
        <v>7890</v>
      </c>
    </row>
    <row r="318" spans="2:8" x14ac:dyDescent="0.35">
      <c r="B318" s="2" t="s">
        <v>309</v>
      </c>
      <c r="C318">
        <v>7605</v>
      </c>
      <c r="G318" s="2" t="s">
        <v>309</v>
      </c>
      <c r="H318">
        <v>7605</v>
      </c>
    </row>
    <row r="319" spans="2:8" x14ac:dyDescent="0.35">
      <c r="B319" s="2" t="s">
        <v>310</v>
      </c>
      <c r="C319">
        <v>7519</v>
      </c>
      <c r="G319" s="2" t="s">
        <v>310</v>
      </c>
      <c r="H319">
        <v>7519</v>
      </c>
    </row>
    <row r="320" spans="2:8" x14ac:dyDescent="0.35">
      <c r="B320" s="2" t="s">
        <v>311</v>
      </c>
      <c r="C320">
        <v>7423</v>
      </c>
      <c r="G320" s="2" t="s">
        <v>311</v>
      </c>
      <c r="H320">
        <v>7423</v>
      </c>
    </row>
    <row r="321" spans="2:8" x14ac:dyDescent="0.35">
      <c r="B321" s="2" t="s">
        <v>312</v>
      </c>
      <c r="C321">
        <v>7488</v>
      </c>
      <c r="G321" s="2" t="s">
        <v>312</v>
      </c>
      <c r="H321">
        <v>7488</v>
      </c>
    </row>
    <row r="322" spans="2:8" x14ac:dyDescent="0.35">
      <c r="B322" s="2" t="s">
        <v>313</v>
      </c>
      <c r="C322">
        <v>7583</v>
      </c>
      <c r="G322" s="2" t="s">
        <v>313</v>
      </c>
      <c r="H322">
        <v>7583</v>
      </c>
    </row>
    <row r="323" spans="2:8" x14ac:dyDescent="0.35">
      <c r="B323" s="2" t="s">
        <v>314</v>
      </c>
      <c r="C323">
        <v>7505</v>
      </c>
      <c r="G323" s="2" t="s">
        <v>314</v>
      </c>
      <c r="H323">
        <v>7505</v>
      </c>
    </row>
    <row r="324" spans="2:8" x14ac:dyDescent="0.35">
      <c r="B324" s="2" t="s">
        <v>315</v>
      </c>
      <c r="C324">
        <v>7685</v>
      </c>
      <c r="G324" s="2" t="s">
        <v>315</v>
      </c>
      <c r="H324">
        <v>7685</v>
      </c>
    </row>
    <row r="325" spans="2:8" x14ac:dyDescent="0.35">
      <c r="B325" s="2" t="s">
        <v>316</v>
      </c>
      <c r="C325">
        <v>7771</v>
      </c>
      <c r="G325" s="2" t="s">
        <v>316</v>
      </c>
      <c r="H325">
        <v>7771</v>
      </c>
    </row>
    <row r="326" spans="2:8" x14ac:dyDescent="0.35">
      <c r="B326" s="2" t="s">
        <v>317</v>
      </c>
      <c r="C326">
        <v>7622</v>
      </c>
      <c r="G326" s="2" t="s">
        <v>317</v>
      </c>
      <c r="H326">
        <v>7622</v>
      </c>
    </row>
    <row r="327" spans="2:8" x14ac:dyDescent="0.35">
      <c r="B327" s="2" t="s">
        <v>318</v>
      </c>
      <c r="C327">
        <v>7543</v>
      </c>
      <c r="G327" s="2" t="s">
        <v>318</v>
      </c>
      <c r="H327">
        <v>7543</v>
      </c>
    </row>
    <row r="328" spans="2:8" x14ac:dyDescent="0.35">
      <c r="B328" s="2" t="s">
        <v>319</v>
      </c>
      <c r="C328">
        <v>7474</v>
      </c>
      <c r="G328" s="2" t="s">
        <v>319</v>
      </c>
      <c r="H328">
        <v>7474</v>
      </c>
    </row>
    <row r="329" spans="2:8" x14ac:dyDescent="0.35">
      <c r="B329" s="2" t="s">
        <v>320</v>
      </c>
      <c r="C329">
        <v>7469</v>
      </c>
      <c r="G329" s="2" t="s">
        <v>320</v>
      </c>
      <c r="H329">
        <v>7469</v>
      </c>
    </row>
    <row r="330" spans="2:8" x14ac:dyDescent="0.35">
      <c r="B330" s="2" t="s">
        <v>321</v>
      </c>
      <c r="C330">
        <v>7536</v>
      </c>
      <c r="G330" s="2" t="s">
        <v>321</v>
      </c>
      <c r="H330">
        <v>7536</v>
      </c>
    </row>
    <row r="331" spans="2:8" x14ac:dyDescent="0.35">
      <c r="B331" s="2" t="s">
        <v>322</v>
      </c>
      <c r="C331">
        <v>7592</v>
      </c>
      <c r="G331" s="2" t="s">
        <v>322</v>
      </c>
      <c r="H331">
        <v>7592</v>
      </c>
    </row>
    <row r="332" spans="2:8" x14ac:dyDescent="0.35">
      <c r="B332" s="2" t="s">
        <v>323</v>
      </c>
      <c r="C332">
        <v>7782</v>
      </c>
      <c r="G332" s="2" t="s">
        <v>323</v>
      </c>
      <c r="H332">
        <v>7782</v>
      </c>
    </row>
    <row r="333" spans="2:8" x14ac:dyDescent="0.35">
      <c r="B333" s="2" t="s">
        <v>324</v>
      </c>
      <c r="C333">
        <v>7685</v>
      </c>
      <c r="G333" s="2" t="s">
        <v>324</v>
      </c>
      <c r="H333">
        <v>7685</v>
      </c>
    </row>
    <row r="334" spans="2:8" x14ac:dyDescent="0.35">
      <c r="B334" s="2" t="s">
        <v>325</v>
      </c>
      <c r="C334">
        <v>7725</v>
      </c>
      <c r="G334" s="2" t="s">
        <v>325</v>
      </c>
      <c r="H334">
        <v>7725</v>
      </c>
    </row>
    <row r="335" spans="2:8" x14ac:dyDescent="0.35">
      <c r="B335" s="2" t="s">
        <v>326</v>
      </c>
      <c r="C335">
        <v>7826</v>
      </c>
      <c r="G335" s="2" t="s">
        <v>326</v>
      </c>
      <c r="H335">
        <v>7826</v>
      </c>
    </row>
    <row r="336" spans="2:8" x14ac:dyDescent="0.35">
      <c r="B336" s="2" t="s">
        <v>327</v>
      </c>
      <c r="C336">
        <v>7752</v>
      </c>
      <c r="G336" s="2" t="s">
        <v>327</v>
      </c>
      <c r="H336">
        <v>7752</v>
      </c>
    </row>
    <row r="337" spans="2:8" x14ac:dyDescent="0.35">
      <c r="B337" s="2" t="s">
        <v>328</v>
      </c>
      <c r="C337">
        <v>7825</v>
      </c>
      <c r="G337" s="2" t="s">
        <v>328</v>
      </c>
      <c r="H337">
        <v>7825</v>
      </c>
    </row>
    <row r="338" spans="2:8" x14ac:dyDescent="0.35">
      <c r="B338" s="2" t="s">
        <v>329</v>
      </c>
      <c r="C338">
        <v>7791</v>
      </c>
      <c r="G338" s="2" t="s">
        <v>329</v>
      </c>
      <c r="H338">
        <v>7791</v>
      </c>
    </row>
    <row r="339" spans="2:8" x14ac:dyDescent="0.35">
      <c r="B339" s="2" t="s">
        <v>330</v>
      </c>
      <c r="C339">
        <v>7828</v>
      </c>
      <c r="G339" s="2" t="s">
        <v>330</v>
      </c>
      <c r="H339">
        <v>7828</v>
      </c>
    </row>
    <row r="340" spans="2:8" x14ac:dyDescent="0.35">
      <c r="B340" s="2" t="s">
        <v>331</v>
      </c>
      <c r="C340">
        <v>7737</v>
      </c>
      <c r="G340" s="2" t="s">
        <v>331</v>
      </c>
      <c r="H340">
        <v>7737</v>
      </c>
    </row>
    <row r="341" spans="2:8" x14ac:dyDescent="0.35">
      <c r="B341" s="2" t="s">
        <v>332</v>
      </c>
      <c r="C341">
        <v>7792</v>
      </c>
      <c r="G341" s="2" t="s">
        <v>332</v>
      </c>
      <c r="H341">
        <v>7792</v>
      </c>
    </row>
    <row r="342" spans="2:8" x14ac:dyDescent="0.35">
      <c r="B342" s="2" t="s">
        <v>333</v>
      </c>
      <c r="C342">
        <v>7649</v>
      </c>
      <c r="G342" s="2" t="s">
        <v>333</v>
      </c>
      <c r="H342">
        <v>7649</v>
      </c>
    </row>
    <row r="343" spans="2:8" x14ac:dyDescent="0.35">
      <c r="B343" s="2" t="s">
        <v>334</v>
      </c>
      <c r="C343">
        <v>7684</v>
      </c>
      <c r="G343" s="2" t="s">
        <v>334</v>
      </c>
      <c r="H343">
        <v>7684</v>
      </c>
    </row>
    <row r="344" spans="2:8" x14ac:dyDescent="0.35">
      <c r="B344" s="2" t="s">
        <v>335</v>
      </c>
      <c r="C344">
        <v>7649</v>
      </c>
      <c r="G344" s="2" t="s">
        <v>335</v>
      </c>
      <c r="H344">
        <v>7649</v>
      </c>
    </row>
    <row r="345" spans="2:8" x14ac:dyDescent="0.35">
      <c r="B345" s="2" t="s">
        <v>336</v>
      </c>
      <c r="C345">
        <v>7548</v>
      </c>
      <c r="G345" s="2" t="s">
        <v>336</v>
      </c>
      <c r="H345">
        <v>7548</v>
      </c>
    </row>
    <row r="346" spans="2:8" x14ac:dyDescent="0.35">
      <c r="B346" s="2" t="s">
        <v>337</v>
      </c>
      <c r="C346">
        <v>7604</v>
      </c>
      <c r="G346" s="2" t="s">
        <v>337</v>
      </c>
      <c r="H346">
        <v>7604</v>
      </c>
    </row>
    <row r="347" spans="2:8" x14ac:dyDescent="0.35">
      <c r="B347" s="2" t="s">
        <v>338</v>
      </c>
      <c r="C347">
        <v>7509</v>
      </c>
      <c r="G347" s="2" t="s">
        <v>338</v>
      </c>
      <c r="H347">
        <v>7509</v>
      </c>
    </row>
    <row r="348" spans="2:8" x14ac:dyDescent="0.35">
      <c r="B348" s="2" t="s">
        <v>339</v>
      </c>
      <c r="C348">
        <v>7548</v>
      </c>
      <c r="G348" s="2" t="s">
        <v>339</v>
      </c>
      <c r="H348">
        <v>7548</v>
      </c>
    </row>
    <row r="349" spans="2:8" x14ac:dyDescent="0.35">
      <c r="B349" s="2" t="s">
        <v>340</v>
      </c>
      <c r="C349">
        <v>7353</v>
      </c>
      <c r="G349" s="2" t="s">
        <v>340</v>
      </c>
      <c r="H349">
        <v>7353</v>
      </c>
    </row>
    <row r="350" spans="2:8" x14ac:dyDescent="0.35">
      <c r="B350" s="2" t="s">
        <v>341</v>
      </c>
      <c r="C350">
        <v>7517</v>
      </c>
      <c r="G350" s="2" t="s">
        <v>341</v>
      </c>
      <c r="H350">
        <v>7517</v>
      </c>
    </row>
    <row r="351" spans="2:8" x14ac:dyDescent="0.35">
      <c r="B351" s="2" t="s">
        <v>342</v>
      </c>
      <c r="C351">
        <v>7477</v>
      </c>
      <c r="G351" s="2" t="s">
        <v>342</v>
      </c>
      <c r="H351">
        <v>7477</v>
      </c>
    </row>
    <row r="352" spans="2:8" x14ac:dyDescent="0.35">
      <c r="B352" s="2" t="s">
        <v>343</v>
      </c>
      <c r="C352">
        <v>7487</v>
      </c>
      <c r="G352" s="2" t="s">
        <v>343</v>
      </c>
      <c r="H352">
        <v>7487</v>
      </c>
    </row>
    <row r="353" spans="2:9" x14ac:dyDescent="0.35">
      <c r="B353" s="2" t="s">
        <v>344</v>
      </c>
      <c r="C353">
        <v>7455</v>
      </c>
      <c r="G353" s="2" t="s">
        <v>344</v>
      </c>
      <c r="H353">
        <v>7455</v>
      </c>
    </row>
    <row r="354" spans="2:9" x14ac:dyDescent="0.35">
      <c r="B354" s="2" t="s">
        <v>345</v>
      </c>
      <c r="C354">
        <v>7455</v>
      </c>
      <c r="G354" s="2" t="s">
        <v>345</v>
      </c>
      <c r="H354">
        <v>7455</v>
      </c>
    </row>
    <row r="355" spans="2:9" x14ac:dyDescent="0.35">
      <c r="B355" s="2" t="s">
        <v>346</v>
      </c>
      <c r="C355">
        <v>7392</v>
      </c>
      <c r="G355" s="2" t="s">
        <v>346</v>
      </c>
      <c r="H355">
        <v>7392</v>
      </c>
    </row>
    <row r="356" spans="2:9" x14ac:dyDescent="0.35">
      <c r="B356" s="2" t="s">
        <v>347</v>
      </c>
      <c r="C356">
        <v>7420</v>
      </c>
      <c r="G356" s="2" t="s">
        <v>347</v>
      </c>
      <c r="H356">
        <v>7420</v>
      </c>
    </row>
    <row r="357" spans="2:9" x14ac:dyDescent="0.35">
      <c r="B357" s="2" t="s">
        <v>348</v>
      </c>
      <c r="C357">
        <v>7442</v>
      </c>
      <c r="G357" s="2" t="s">
        <v>348</v>
      </c>
      <c r="H357">
        <v>7442</v>
      </c>
    </row>
    <row r="358" spans="2:9" x14ac:dyDescent="0.35">
      <c r="B358" s="2" t="s">
        <v>349</v>
      </c>
      <c r="C358">
        <v>7309</v>
      </c>
      <c r="G358" s="2" t="s">
        <v>349</v>
      </c>
      <c r="H358">
        <v>7309</v>
      </c>
    </row>
    <row r="359" spans="2:9" x14ac:dyDescent="0.35">
      <c r="B359" s="2" t="s">
        <v>350</v>
      </c>
      <c r="C359">
        <v>7215</v>
      </c>
      <c r="G359" s="2" t="s">
        <v>350</v>
      </c>
      <c r="H359">
        <v>7215</v>
      </c>
    </row>
    <row r="360" spans="2:9" x14ac:dyDescent="0.35">
      <c r="B360" s="2" t="s">
        <v>351</v>
      </c>
      <c r="C360">
        <v>5915</v>
      </c>
      <c r="G360" s="70" t="s">
        <v>351</v>
      </c>
      <c r="H360" s="22">
        <f>AVERAGE(H348,H372)</f>
        <v>7803.5</v>
      </c>
      <c r="I360" s="57" t="s">
        <v>477</v>
      </c>
    </row>
    <row r="361" spans="2:9" x14ac:dyDescent="0.35">
      <c r="B361" s="2" t="s">
        <v>352</v>
      </c>
      <c r="C361">
        <v>3297</v>
      </c>
      <c r="G361" s="70" t="s">
        <v>352</v>
      </c>
      <c r="H361" s="22">
        <f t="shared" ref="H361:H365" si="6">AVERAGE(H349,H373)</f>
        <v>7722.5</v>
      </c>
      <c r="I361" s="19"/>
    </row>
    <row r="362" spans="2:9" x14ac:dyDescent="0.35">
      <c r="B362" s="2" t="s">
        <v>353</v>
      </c>
      <c r="C362">
        <v>4065</v>
      </c>
      <c r="G362" s="70" t="s">
        <v>353</v>
      </c>
      <c r="H362" s="22">
        <f t="shared" si="6"/>
        <v>7728.5</v>
      </c>
      <c r="I362" s="19"/>
    </row>
    <row r="363" spans="2:9" x14ac:dyDescent="0.35">
      <c r="B363" s="2" t="s">
        <v>354</v>
      </c>
      <c r="C363">
        <v>5731</v>
      </c>
      <c r="G363" s="70" t="s">
        <v>354</v>
      </c>
      <c r="H363" s="22">
        <f t="shared" si="6"/>
        <v>7882.5</v>
      </c>
    </row>
    <row r="364" spans="2:9" x14ac:dyDescent="0.35">
      <c r="B364" s="2" t="s">
        <v>355</v>
      </c>
      <c r="C364">
        <v>6529</v>
      </c>
      <c r="G364" s="70" t="s">
        <v>355</v>
      </c>
      <c r="H364" s="22">
        <f t="shared" si="6"/>
        <v>7793</v>
      </c>
    </row>
    <row r="365" spans="2:9" x14ac:dyDescent="0.35">
      <c r="B365" s="2" t="s">
        <v>356</v>
      </c>
      <c r="C365">
        <v>6644</v>
      </c>
      <c r="G365" s="70" t="s">
        <v>356</v>
      </c>
      <c r="H365" s="22">
        <f t="shared" si="6"/>
        <v>7638.5</v>
      </c>
    </row>
    <row r="366" spans="2:9" x14ac:dyDescent="0.35">
      <c r="B366" s="2" t="s">
        <v>357</v>
      </c>
      <c r="C366">
        <v>6451</v>
      </c>
      <c r="G366" s="2" t="s">
        <v>357</v>
      </c>
      <c r="H366">
        <v>6451</v>
      </c>
    </row>
    <row r="367" spans="2:9" x14ac:dyDescent="0.35">
      <c r="B367" s="2" t="s">
        <v>358</v>
      </c>
      <c r="C367">
        <v>6870</v>
      </c>
      <c r="G367" s="2" t="s">
        <v>358</v>
      </c>
      <c r="H367">
        <v>6870</v>
      </c>
    </row>
    <row r="368" spans="2:9" x14ac:dyDescent="0.35">
      <c r="B368" s="2" t="s">
        <v>359</v>
      </c>
      <c r="C368">
        <v>6598</v>
      </c>
      <c r="G368" s="2" t="s">
        <v>359</v>
      </c>
      <c r="H368">
        <v>6598</v>
      </c>
    </row>
    <row r="369" spans="2:8" x14ac:dyDescent="0.35">
      <c r="B369" s="2" t="s">
        <v>360</v>
      </c>
      <c r="C369">
        <v>6315</v>
      </c>
      <c r="G369" s="2" t="s">
        <v>360</v>
      </c>
      <c r="H369">
        <v>6315</v>
      </c>
    </row>
    <row r="370" spans="2:8" x14ac:dyDescent="0.35">
      <c r="B370" s="2" t="s">
        <v>361</v>
      </c>
      <c r="C370">
        <v>7143</v>
      </c>
      <c r="G370" s="2" t="s">
        <v>361</v>
      </c>
      <c r="H370">
        <v>7143</v>
      </c>
    </row>
    <row r="371" spans="2:8" x14ac:dyDescent="0.35">
      <c r="B371" s="2" t="s">
        <v>362</v>
      </c>
      <c r="C371">
        <v>6869</v>
      </c>
      <c r="G371" s="2" t="s">
        <v>362</v>
      </c>
      <c r="H371">
        <v>6869</v>
      </c>
    </row>
    <row r="372" spans="2:8" x14ac:dyDescent="0.35">
      <c r="B372" s="2" t="s">
        <v>363</v>
      </c>
      <c r="C372">
        <v>8059</v>
      </c>
      <c r="G372" s="2" t="s">
        <v>363</v>
      </c>
      <c r="H372">
        <v>8059</v>
      </c>
    </row>
    <row r="373" spans="2:8" x14ac:dyDescent="0.35">
      <c r="B373" s="2" t="s">
        <v>364</v>
      </c>
      <c r="C373">
        <v>8092</v>
      </c>
      <c r="G373" s="2" t="s">
        <v>364</v>
      </c>
      <c r="H373">
        <v>8092</v>
      </c>
    </row>
    <row r="374" spans="2:8" x14ac:dyDescent="0.35">
      <c r="B374" s="2" t="s">
        <v>365</v>
      </c>
      <c r="C374">
        <v>7940</v>
      </c>
      <c r="G374" s="2" t="s">
        <v>365</v>
      </c>
      <c r="H374">
        <v>7940</v>
      </c>
    </row>
    <row r="375" spans="2:8" x14ac:dyDescent="0.35">
      <c r="B375" s="2" t="s">
        <v>366</v>
      </c>
      <c r="C375">
        <v>8288</v>
      </c>
      <c r="G375" s="2" t="s">
        <v>366</v>
      </c>
      <c r="H375">
        <v>8288</v>
      </c>
    </row>
    <row r="376" spans="2:8" x14ac:dyDescent="0.35">
      <c r="B376" s="2" t="s">
        <v>367</v>
      </c>
      <c r="C376">
        <v>8099</v>
      </c>
      <c r="G376" s="2" t="s">
        <v>367</v>
      </c>
      <c r="H376">
        <v>8099</v>
      </c>
    </row>
    <row r="377" spans="2:8" x14ac:dyDescent="0.35">
      <c r="B377" s="2" t="s">
        <v>368</v>
      </c>
      <c r="C377">
        <v>7822</v>
      </c>
      <c r="G377" s="2" t="s">
        <v>368</v>
      </c>
      <c r="H377">
        <v>7822</v>
      </c>
    </row>
    <row r="378" spans="2:8" x14ac:dyDescent="0.35">
      <c r="B378" s="2" t="s">
        <v>369</v>
      </c>
      <c r="C378">
        <v>7725</v>
      </c>
      <c r="G378" s="2" t="s">
        <v>369</v>
      </c>
      <c r="H378">
        <v>7725</v>
      </c>
    </row>
    <row r="379" spans="2:8" x14ac:dyDescent="0.35">
      <c r="B379" s="2" t="s">
        <v>370</v>
      </c>
      <c r="C379">
        <v>8195</v>
      </c>
      <c r="G379" s="2" t="s">
        <v>370</v>
      </c>
      <c r="H379">
        <v>8195</v>
      </c>
    </row>
    <row r="380" spans="2:8" x14ac:dyDescent="0.35">
      <c r="B380" s="2" t="s">
        <v>371</v>
      </c>
      <c r="C380">
        <v>7309</v>
      </c>
      <c r="G380" s="2" t="s">
        <v>371</v>
      </c>
      <c r="H380">
        <v>7309</v>
      </c>
    </row>
    <row r="381" spans="2:8" x14ac:dyDescent="0.35">
      <c r="B381" s="2" t="s">
        <v>372</v>
      </c>
      <c r="C381">
        <v>7236</v>
      </c>
      <c r="G381" s="2" t="s">
        <v>372</v>
      </c>
      <c r="H381">
        <v>7236</v>
      </c>
    </row>
    <row r="382" spans="2:8" x14ac:dyDescent="0.35">
      <c r="B382" s="2" t="s">
        <v>373</v>
      </c>
      <c r="C382">
        <v>7293</v>
      </c>
      <c r="G382" s="2" t="s">
        <v>373</v>
      </c>
      <c r="H382">
        <v>7293</v>
      </c>
    </row>
    <row r="383" spans="2:8" x14ac:dyDescent="0.35">
      <c r="B383" s="2" t="s">
        <v>374</v>
      </c>
      <c r="C383">
        <v>7467</v>
      </c>
      <c r="G383" s="2" t="s">
        <v>374</v>
      </c>
      <c r="H383">
        <v>7467</v>
      </c>
    </row>
    <row r="384" spans="2:8" x14ac:dyDescent="0.35">
      <c r="B384" s="2" t="s">
        <v>375</v>
      </c>
      <c r="C384">
        <v>8118</v>
      </c>
      <c r="G384" s="2" t="s">
        <v>375</v>
      </c>
      <c r="H384">
        <v>8118</v>
      </c>
    </row>
    <row r="385" spans="2:8" x14ac:dyDescent="0.35">
      <c r="B385" s="2" t="s">
        <v>376</v>
      </c>
      <c r="C385">
        <v>8316</v>
      </c>
      <c r="G385" s="2" t="s">
        <v>376</v>
      </c>
      <c r="H385">
        <v>8316</v>
      </c>
    </row>
    <row r="386" spans="2:8" x14ac:dyDescent="0.35">
      <c r="B386" s="2" t="s">
        <v>377</v>
      </c>
      <c r="C386">
        <v>7881</v>
      </c>
      <c r="G386" s="2" t="s">
        <v>377</v>
      </c>
      <c r="H386">
        <v>7881</v>
      </c>
    </row>
    <row r="387" spans="2:8" x14ac:dyDescent="0.35">
      <c r="B387" s="2" t="s">
        <v>378</v>
      </c>
      <c r="C387">
        <v>7760</v>
      </c>
      <c r="G387" s="2" t="s">
        <v>378</v>
      </c>
      <c r="H387">
        <v>7760</v>
      </c>
    </row>
    <row r="388" spans="2:8" x14ac:dyDescent="0.35">
      <c r="B388" s="2" t="s">
        <v>379</v>
      </c>
      <c r="C388">
        <v>7803</v>
      </c>
      <c r="G388" s="2" t="s">
        <v>379</v>
      </c>
      <c r="H388">
        <v>7803</v>
      </c>
    </row>
    <row r="389" spans="2:8" x14ac:dyDescent="0.35">
      <c r="B389" s="2" t="s">
        <v>380</v>
      </c>
      <c r="C389">
        <v>7764</v>
      </c>
      <c r="G389" s="2" t="s">
        <v>380</v>
      </c>
      <c r="H389">
        <v>7764</v>
      </c>
    </row>
    <row r="390" spans="2:8" x14ac:dyDescent="0.35">
      <c r="B390" s="2" t="s">
        <v>381</v>
      </c>
      <c r="C390">
        <v>7722</v>
      </c>
      <c r="G390" s="2" t="s">
        <v>381</v>
      </c>
      <c r="H390">
        <v>7722</v>
      </c>
    </row>
    <row r="391" spans="2:8" x14ac:dyDescent="0.35">
      <c r="B391" s="2" t="s">
        <v>382</v>
      </c>
      <c r="C391">
        <v>7639</v>
      </c>
      <c r="G391" s="2" t="s">
        <v>382</v>
      </c>
      <c r="H391">
        <v>7639</v>
      </c>
    </row>
    <row r="392" spans="2:8" x14ac:dyDescent="0.35">
      <c r="B392" s="2" t="s">
        <v>383</v>
      </c>
      <c r="C392">
        <v>7044</v>
      </c>
      <c r="G392" s="2" t="s">
        <v>383</v>
      </c>
      <c r="H392">
        <v>7044</v>
      </c>
    </row>
    <row r="393" spans="2:8" x14ac:dyDescent="0.35">
      <c r="B393" s="2" t="s">
        <v>384</v>
      </c>
      <c r="C393">
        <v>6890</v>
      </c>
      <c r="G393" s="2" t="s">
        <v>384</v>
      </c>
      <c r="H393">
        <v>6890</v>
      </c>
    </row>
    <row r="394" spans="2:8" x14ac:dyDescent="0.35">
      <c r="B394" s="2" t="s">
        <v>385</v>
      </c>
      <c r="C394">
        <v>7876</v>
      </c>
      <c r="G394" s="2" t="s">
        <v>385</v>
      </c>
      <c r="H394">
        <v>7876</v>
      </c>
    </row>
    <row r="395" spans="2:8" x14ac:dyDescent="0.35">
      <c r="B395" s="2" t="s">
        <v>386</v>
      </c>
      <c r="C395">
        <v>7641</v>
      </c>
      <c r="G395" s="2" t="s">
        <v>386</v>
      </c>
      <c r="H395">
        <v>7641</v>
      </c>
    </row>
    <row r="396" spans="2:8" x14ac:dyDescent="0.35">
      <c r="B396" s="2" t="s">
        <v>387</v>
      </c>
      <c r="C396">
        <v>7651</v>
      </c>
      <c r="G396" s="2" t="s">
        <v>387</v>
      </c>
      <c r="H396">
        <v>7651</v>
      </c>
    </row>
    <row r="397" spans="2:8" x14ac:dyDescent="0.35">
      <c r="B397" s="2" t="s">
        <v>388</v>
      </c>
      <c r="C397">
        <v>7533</v>
      </c>
      <c r="G397" s="2" t="s">
        <v>388</v>
      </c>
      <c r="H397">
        <v>7533</v>
      </c>
    </row>
    <row r="398" spans="2:8" x14ac:dyDescent="0.35">
      <c r="B398" s="2" t="s">
        <v>389</v>
      </c>
      <c r="C398">
        <v>7521</v>
      </c>
      <c r="G398" s="2" t="s">
        <v>389</v>
      </c>
      <c r="H398">
        <v>7521</v>
      </c>
    </row>
    <row r="399" spans="2:8" x14ac:dyDescent="0.35">
      <c r="B399" s="2" t="s">
        <v>390</v>
      </c>
      <c r="C399">
        <v>7610</v>
      </c>
      <c r="G399" s="2" t="s">
        <v>390</v>
      </c>
      <c r="H399">
        <v>7610</v>
      </c>
    </row>
    <row r="400" spans="2:8" x14ac:dyDescent="0.35">
      <c r="B400" s="2" t="s">
        <v>391</v>
      </c>
      <c r="C400">
        <v>7436</v>
      </c>
      <c r="G400" s="2" t="s">
        <v>391</v>
      </c>
      <c r="H400">
        <v>7436</v>
      </c>
    </row>
    <row r="401" spans="2:8" x14ac:dyDescent="0.35">
      <c r="B401" s="2" t="s">
        <v>392</v>
      </c>
      <c r="C401">
        <v>7571</v>
      </c>
      <c r="G401" s="2" t="s">
        <v>392</v>
      </c>
      <c r="H401">
        <v>7571</v>
      </c>
    </row>
    <row r="402" spans="2:8" x14ac:dyDescent="0.35">
      <c r="B402" s="2" t="s">
        <v>393</v>
      </c>
      <c r="C402">
        <v>7661</v>
      </c>
      <c r="G402" s="2" t="s">
        <v>393</v>
      </c>
      <c r="H402">
        <v>7661</v>
      </c>
    </row>
    <row r="403" spans="2:8" x14ac:dyDescent="0.35">
      <c r="B403" s="2" t="s">
        <v>394</v>
      </c>
      <c r="C403">
        <v>7629</v>
      </c>
      <c r="G403" s="2" t="s">
        <v>394</v>
      </c>
      <c r="H403">
        <v>7629</v>
      </c>
    </row>
    <row r="404" spans="2:8" x14ac:dyDescent="0.35">
      <c r="B404" s="2" t="s">
        <v>395</v>
      </c>
      <c r="C404">
        <v>7365</v>
      </c>
      <c r="G404" s="2" t="s">
        <v>395</v>
      </c>
      <c r="H404">
        <v>7365</v>
      </c>
    </row>
    <row r="405" spans="2:8" x14ac:dyDescent="0.35">
      <c r="B405" s="2" t="s">
        <v>396</v>
      </c>
      <c r="C405">
        <v>7136</v>
      </c>
      <c r="G405" s="2" t="s">
        <v>396</v>
      </c>
      <c r="H405">
        <v>7136</v>
      </c>
    </row>
    <row r="406" spans="2:8" x14ac:dyDescent="0.35">
      <c r="B406" s="2" t="s">
        <v>397</v>
      </c>
      <c r="C406">
        <v>7714</v>
      </c>
      <c r="G406" s="2" t="s">
        <v>397</v>
      </c>
      <c r="H406">
        <v>7714</v>
      </c>
    </row>
    <row r="407" spans="2:8" x14ac:dyDescent="0.35">
      <c r="B407" s="2" t="s">
        <v>398</v>
      </c>
      <c r="C407">
        <v>7769</v>
      </c>
      <c r="G407" s="2" t="s">
        <v>398</v>
      </c>
      <c r="H407">
        <v>7769</v>
      </c>
    </row>
    <row r="408" spans="2:8" x14ac:dyDescent="0.35">
      <c r="B408" s="2" t="s">
        <v>399</v>
      </c>
      <c r="C408">
        <v>7455</v>
      </c>
      <c r="G408" s="2" t="s">
        <v>399</v>
      </c>
      <c r="H408">
        <v>7455</v>
      </c>
    </row>
    <row r="409" spans="2:8" x14ac:dyDescent="0.35">
      <c r="B409" s="2" t="s">
        <v>400</v>
      </c>
      <c r="C409">
        <v>7667</v>
      </c>
      <c r="G409" s="2" t="s">
        <v>400</v>
      </c>
      <c r="H409">
        <v>7667</v>
      </c>
    </row>
    <row r="410" spans="2:8" x14ac:dyDescent="0.35">
      <c r="B410" s="2" t="s">
        <v>401</v>
      </c>
      <c r="C410">
        <v>7752</v>
      </c>
      <c r="G410" s="2" t="s">
        <v>401</v>
      </c>
      <c r="H410">
        <v>7752</v>
      </c>
    </row>
    <row r="411" spans="2:8" x14ac:dyDescent="0.35">
      <c r="B411" s="2" t="s">
        <v>402</v>
      </c>
      <c r="C411">
        <v>7636</v>
      </c>
      <c r="G411" s="2" t="s">
        <v>402</v>
      </c>
      <c r="H411">
        <v>7636</v>
      </c>
    </row>
    <row r="412" spans="2:8" x14ac:dyDescent="0.35">
      <c r="B412" s="2" t="s">
        <v>403</v>
      </c>
      <c r="C412">
        <v>7666</v>
      </c>
      <c r="G412" s="2" t="s">
        <v>403</v>
      </c>
      <c r="H412">
        <v>7666</v>
      </c>
    </row>
    <row r="413" spans="2:8" x14ac:dyDescent="0.35">
      <c r="B413" s="2" t="s">
        <v>404</v>
      </c>
      <c r="C413">
        <v>7475</v>
      </c>
      <c r="G413" s="2" t="s">
        <v>404</v>
      </c>
      <c r="H413">
        <v>7475</v>
      </c>
    </row>
    <row r="414" spans="2:8" x14ac:dyDescent="0.35">
      <c r="B414" s="2" t="s">
        <v>405</v>
      </c>
      <c r="C414">
        <v>7284</v>
      </c>
      <c r="G414" s="2" t="s">
        <v>405</v>
      </c>
      <c r="H414">
        <v>7284</v>
      </c>
    </row>
    <row r="415" spans="2:8" x14ac:dyDescent="0.35">
      <c r="B415" s="2" t="s">
        <v>406</v>
      </c>
      <c r="C415">
        <v>7471</v>
      </c>
      <c r="G415" s="2" t="s">
        <v>406</v>
      </c>
      <c r="H415">
        <v>7471</v>
      </c>
    </row>
    <row r="416" spans="2:8" x14ac:dyDescent="0.35">
      <c r="B416" s="2" t="s">
        <v>407</v>
      </c>
      <c r="C416">
        <v>7504</v>
      </c>
      <c r="G416" s="2" t="s">
        <v>407</v>
      </c>
      <c r="H416">
        <v>7504</v>
      </c>
    </row>
    <row r="417" spans="2:12" x14ac:dyDescent="0.35">
      <c r="B417" s="2" t="s">
        <v>408</v>
      </c>
      <c r="C417">
        <v>7524</v>
      </c>
      <c r="D417" s="17" t="s">
        <v>474</v>
      </c>
      <c r="E417" s="17" t="s">
        <v>475</v>
      </c>
      <c r="G417" s="2" t="s">
        <v>408</v>
      </c>
      <c r="H417">
        <v>7524</v>
      </c>
      <c r="I417" s="17" t="s">
        <v>474</v>
      </c>
      <c r="J417" s="17" t="s">
        <v>475</v>
      </c>
    </row>
    <row r="418" spans="2:12" x14ac:dyDescent="0.35">
      <c r="B418" s="68" t="s">
        <v>451</v>
      </c>
      <c r="C418" s="55">
        <v>7528.5854174790611</v>
      </c>
      <c r="D418" s="55">
        <v>6985.7859170411821</v>
      </c>
      <c r="E418" s="55">
        <v>8071.3849179169401</v>
      </c>
      <c r="G418" s="68" t="s">
        <v>451</v>
      </c>
      <c r="H418" s="55">
        <v>7529.0015093058055</v>
      </c>
      <c r="I418" s="55">
        <v>7141.981249158971</v>
      </c>
      <c r="J418" s="55">
        <v>7916.02176945264</v>
      </c>
      <c r="L418" s="7"/>
    </row>
    <row r="419" spans="2:12" x14ac:dyDescent="0.35">
      <c r="B419" s="68" t="s">
        <v>452</v>
      </c>
      <c r="C419" s="55">
        <v>7533.1708349581231</v>
      </c>
      <c r="D419" s="55">
        <v>6765.9201409948209</v>
      </c>
      <c r="E419" s="55">
        <v>8300.4215289214244</v>
      </c>
      <c r="G419" s="68" t="s">
        <v>452</v>
      </c>
      <c r="H419" s="55">
        <v>7534.0030186116101</v>
      </c>
      <c r="I419" s="55">
        <v>6986.9473139988168</v>
      </c>
      <c r="J419" s="55">
        <v>8081.0587232244034</v>
      </c>
      <c r="L419" s="7"/>
    </row>
    <row r="420" spans="2:12" x14ac:dyDescent="0.35">
      <c r="B420" s="68" t="s">
        <v>453</v>
      </c>
      <c r="C420" s="55">
        <v>7537.7562524371842</v>
      </c>
      <c r="D420" s="55">
        <v>6597.9132202968276</v>
      </c>
      <c r="E420" s="55">
        <v>8477.5992845775399</v>
      </c>
      <c r="G420" s="68" t="s">
        <v>453</v>
      </c>
      <c r="H420" s="55">
        <v>7539.0045279174155</v>
      </c>
      <c r="I420" s="55">
        <v>6868.8891455290359</v>
      </c>
      <c r="J420" s="55">
        <v>8209.1199103057952</v>
      </c>
      <c r="L420" s="7"/>
    </row>
    <row r="421" spans="2:12" x14ac:dyDescent="0.35">
      <c r="B421" s="68" t="s">
        <v>442</v>
      </c>
      <c r="C421" s="55">
        <v>7542.3416699162453</v>
      </c>
      <c r="D421" s="55">
        <v>6456.7423976407708</v>
      </c>
      <c r="E421" s="55">
        <v>8627.9409421917189</v>
      </c>
      <c r="G421" s="68" t="s">
        <v>442</v>
      </c>
      <c r="H421" s="55">
        <v>7544.006037223221</v>
      </c>
      <c r="I421" s="55">
        <v>6769.9653234194466</v>
      </c>
      <c r="J421" s="55">
        <v>8318.0467510269955</v>
      </c>
      <c r="L421" s="7"/>
    </row>
    <row r="422" spans="2:12" x14ac:dyDescent="0.35">
      <c r="B422" s="68" t="s">
        <v>443</v>
      </c>
      <c r="C422" s="55">
        <v>7546.9270873953074</v>
      </c>
      <c r="D422" s="55">
        <v>6332.7043807403279</v>
      </c>
      <c r="E422" s="55">
        <v>8761.1497940502868</v>
      </c>
      <c r="G422" s="68" t="s">
        <v>443</v>
      </c>
      <c r="H422" s="55">
        <v>7549.0075465290256</v>
      </c>
      <c r="I422" s="55">
        <v>6683.2573248970793</v>
      </c>
      <c r="J422" s="55">
        <v>8414.7577681609728</v>
      </c>
      <c r="L422" s="7"/>
    </row>
    <row r="423" spans="2:12" x14ac:dyDescent="0.35">
      <c r="B423" s="68" t="s">
        <v>444</v>
      </c>
      <c r="C423" s="55">
        <v>7551.5125048743685</v>
      </c>
      <c r="D423" s="55">
        <v>6220.8215120064197</v>
      </c>
      <c r="E423" s="55">
        <v>8882.2034977423173</v>
      </c>
      <c r="G423" s="68" t="s">
        <v>444</v>
      </c>
      <c r="H423" s="55">
        <v>7554.0090558348311</v>
      </c>
      <c r="I423" s="55">
        <v>6605.2160414356904</v>
      </c>
      <c r="J423" s="55">
        <v>8502.8020702339727</v>
      </c>
      <c r="L423" s="7"/>
    </row>
    <row r="424" spans="2:12" x14ac:dyDescent="0.35">
      <c r="B424" s="68" t="s">
        <v>445</v>
      </c>
      <c r="C424" s="55">
        <v>7556.0979223534296</v>
      </c>
      <c r="D424" s="55">
        <v>6118.1370116685575</v>
      </c>
      <c r="E424" s="55">
        <v>8994.0588330383016</v>
      </c>
      <c r="G424" s="68" t="s">
        <v>445</v>
      </c>
      <c r="H424" s="55">
        <v>7559.0105651406366</v>
      </c>
      <c r="I424" s="55">
        <v>6533.7332660913726</v>
      </c>
      <c r="J424" s="55">
        <v>8584.2878641899006</v>
      </c>
      <c r="L424" s="7"/>
    </row>
    <row r="425" spans="2:12" x14ac:dyDescent="0.35">
      <c r="B425" s="68" t="s">
        <v>446</v>
      </c>
      <c r="C425" s="55">
        <v>7560.6833398324916</v>
      </c>
      <c r="D425" s="55">
        <v>6022.7247717649134</v>
      </c>
      <c r="E425" s="55">
        <v>9098.6419079000698</v>
      </c>
      <c r="G425" s="68" t="s">
        <v>446</v>
      </c>
      <c r="H425" s="55">
        <v>7564.0120744464411</v>
      </c>
      <c r="I425" s="55">
        <v>6467.4356689258038</v>
      </c>
      <c r="J425" s="55">
        <v>8660.5884799670785</v>
      </c>
      <c r="L425" s="7"/>
    </row>
    <row r="426" spans="2:12" x14ac:dyDescent="0.35">
      <c r="B426" s="68" t="s">
        <v>447</v>
      </c>
      <c r="C426" s="55">
        <v>7565.2687573115527</v>
      </c>
      <c r="D426" s="55">
        <v>5933.2473000178961</v>
      </c>
      <c r="E426" s="55">
        <v>9197.2902146052093</v>
      </c>
      <c r="G426" s="68" t="s">
        <v>447</v>
      </c>
      <c r="H426" s="55">
        <v>7569.0135837522466</v>
      </c>
      <c r="I426" s="55">
        <v>6405.3696075557473</v>
      </c>
      <c r="J426" s="55">
        <v>8732.657559948746</v>
      </c>
      <c r="L426" s="7"/>
    </row>
    <row r="427" spans="2:12" x14ac:dyDescent="0.35">
      <c r="B427" s="68" t="s">
        <v>448</v>
      </c>
      <c r="C427" s="55">
        <v>7569.8541747906138</v>
      </c>
      <c r="D427" s="55">
        <v>5848.7311083472041</v>
      </c>
      <c r="E427" s="55">
        <v>9290.9772412340226</v>
      </c>
      <c r="G427" s="68" t="s">
        <v>448</v>
      </c>
      <c r="H427" s="55">
        <v>7574.0150930580512</v>
      </c>
      <c r="I427" s="55">
        <v>6346.8409774181291</v>
      </c>
      <c r="J427" s="55">
        <v>8801.1892086979733</v>
      </c>
      <c r="L427" s="7"/>
    </row>
    <row r="428" spans="2:12" x14ac:dyDescent="0.35">
      <c r="B428" s="68" t="s">
        <v>449</v>
      </c>
      <c r="C428" s="55">
        <v>7574.4395922696758</v>
      </c>
      <c r="D428" s="55">
        <v>5768.4415677178667</v>
      </c>
      <c r="E428" s="55">
        <v>9380.4376168214858</v>
      </c>
      <c r="G428" s="68" t="s">
        <v>449</v>
      </c>
      <c r="H428" s="55">
        <v>7579.0166023638567</v>
      </c>
      <c r="I428" s="55">
        <v>6291.3259823045937</v>
      </c>
      <c r="J428" s="55">
        <v>8866.7072224231197</v>
      </c>
      <c r="L428" s="7"/>
    </row>
    <row r="429" spans="2:12" x14ac:dyDescent="0.35">
      <c r="B429" s="68" t="s">
        <v>455</v>
      </c>
      <c r="C429" s="55">
        <v>7579.0250097487369</v>
      </c>
      <c r="D429" s="55">
        <v>5691.8081724844233</v>
      </c>
      <c r="E429" s="55">
        <v>9466.2418470130506</v>
      </c>
      <c r="G429" s="68" t="s">
        <v>455</v>
      </c>
      <c r="H429" s="55">
        <v>7584.0181116696622</v>
      </c>
      <c r="I429" s="55">
        <v>6238.4178472583817</v>
      </c>
      <c r="J429" s="55">
        <v>8929.6183760809436</v>
      </c>
      <c r="L429" s="7"/>
    </row>
    <row r="430" spans="2:12" x14ac:dyDescent="0.35">
      <c r="B430" s="68" t="s">
        <v>456</v>
      </c>
      <c r="C430" s="55">
        <v>7583.610427227798</v>
      </c>
      <c r="D430" s="55">
        <v>5618.3774187494619</v>
      </c>
      <c r="E430" s="55">
        <v>9548.8434357061342</v>
      </c>
      <c r="G430" s="68" t="s">
        <v>456</v>
      </c>
      <c r="H430" s="55">
        <v>7589.0196209754668</v>
      </c>
      <c r="I430" s="55">
        <v>6187.7932204779272</v>
      </c>
      <c r="J430" s="55">
        <v>8990.2460214730054</v>
      </c>
      <c r="L430" s="7"/>
    </row>
    <row r="431" spans="2:12" x14ac:dyDescent="0.35">
      <c r="B431" s="68" t="s">
        <v>457</v>
      </c>
      <c r="C431" s="55">
        <v>7588.19584470686</v>
      </c>
      <c r="D431" s="55">
        <v>5547.7817655983317</v>
      </c>
      <c r="E431" s="55">
        <v>9628.6099238153893</v>
      </c>
      <c r="G431" s="68" t="s">
        <v>457</v>
      </c>
      <c r="H431" s="55">
        <v>7594.0211302812722</v>
      </c>
      <c r="I431" s="55">
        <v>6139.1900424361174</v>
      </c>
      <c r="J431" s="55">
        <v>9048.852218126427</v>
      </c>
      <c r="L431" s="7"/>
    </row>
    <row r="432" spans="2:12" x14ac:dyDescent="0.35">
      <c r="B432" s="68" t="s">
        <v>458</v>
      </c>
      <c r="C432" s="55">
        <v>7592.7812621859212</v>
      </c>
      <c r="D432" s="55">
        <v>5479.7184401309314</v>
      </c>
      <c r="E432" s="55">
        <v>9705.8440842409109</v>
      </c>
      <c r="G432" s="68" t="s">
        <v>458</v>
      </c>
      <c r="H432" s="55">
        <v>7599.0226395870777</v>
      </c>
      <c r="I432" s="55">
        <v>6092.3924337033131</v>
      </c>
      <c r="J432" s="55">
        <v>9105.6528454708423</v>
      </c>
      <c r="L432" s="7"/>
    </row>
    <row r="433" spans="2:12" x14ac:dyDescent="0.35">
      <c r="B433" s="68" t="s">
        <v>450</v>
      </c>
      <c r="C433" s="55">
        <v>7597.3666796649823</v>
      </c>
      <c r="D433" s="55">
        <v>5413.9345204130677</v>
      </c>
      <c r="E433" s="55">
        <v>9780.7988389168968</v>
      </c>
      <c r="G433" s="68" t="s">
        <v>450</v>
      </c>
      <c r="H433" s="55">
        <v>7604.0241488928823</v>
      </c>
      <c r="I433" s="55">
        <v>6047.2200589757977</v>
      </c>
      <c r="J433" s="55">
        <v>9160.8282388099669</v>
      </c>
      <c r="L433" s="7"/>
    </row>
    <row r="434" spans="2:12" x14ac:dyDescent="0.35">
      <c r="B434" s="68" t="s">
        <v>459</v>
      </c>
      <c r="C434" s="55">
        <v>7601.9520971440443</v>
      </c>
      <c r="D434" s="55">
        <v>5350.2161632920415</v>
      </c>
      <c r="E434" s="55">
        <v>9853.688030996047</v>
      </c>
      <c r="G434" s="68" t="s">
        <v>459</v>
      </c>
      <c r="H434" s="55">
        <v>7609.0256581986878</v>
      </c>
      <c r="I434" s="55">
        <v>6003.5204464246162</v>
      </c>
      <c r="J434" s="55">
        <v>9214.5308699727593</v>
      </c>
      <c r="L434" s="7"/>
    </row>
    <row r="435" spans="2:12" x14ac:dyDescent="0.35">
      <c r="B435" s="68" t="s">
        <v>460</v>
      </c>
      <c r="C435" s="55">
        <v>7606.5375146231054</v>
      </c>
      <c r="D435" s="55">
        <v>5288.3806509816022</v>
      </c>
      <c r="E435" s="55">
        <v>9924.6943782646085</v>
      </c>
      <c r="G435" s="68" t="s">
        <v>460</v>
      </c>
      <c r="H435" s="55">
        <v>7614.0271675044933</v>
      </c>
      <c r="I435" s="55">
        <v>5961.1633168488652</v>
      </c>
      <c r="J435" s="55">
        <v>9266.8910181601223</v>
      </c>
      <c r="L435" s="7"/>
    </row>
    <row r="436" spans="2:12" x14ac:dyDescent="0.35">
      <c r="B436" s="68" t="s">
        <v>461</v>
      </c>
      <c r="C436" s="55">
        <v>7611.1229321021665</v>
      </c>
      <c r="D436" s="55">
        <v>5228.2704042982232</v>
      </c>
      <c r="E436" s="55">
        <v>9993.9754599061089</v>
      </c>
      <c r="G436" s="68" t="s">
        <v>461</v>
      </c>
      <c r="H436" s="55">
        <v>7619.0286768102978</v>
      </c>
      <c r="I436" s="55">
        <v>5920.0363150666499</v>
      </c>
      <c r="J436" s="55">
        <v>9318.0210385539467</v>
      </c>
      <c r="L436" s="7"/>
    </row>
    <row r="437" spans="2:12" x14ac:dyDescent="0.35">
      <c r="B437" s="68" t="s">
        <v>462</v>
      </c>
      <c r="C437" s="55">
        <v>7615.7083495812285</v>
      </c>
      <c r="D437" s="55">
        <v>5169.7483990703349</v>
      </c>
      <c r="E437" s="55">
        <v>10061.668300092122</v>
      </c>
      <c r="G437" s="68" t="s">
        <v>462</v>
      </c>
      <c r="H437" s="55">
        <v>7624.0301861161033</v>
      </c>
      <c r="I437" s="55">
        <v>5880.0417417792742</v>
      </c>
      <c r="J437" s="55">
        <v>9368.0186304529325</v>
      </c>
      <c r="L437" s="7"/>
    </row>
    <row r="438" spans="2:12" x14ac:dyDescent="0.35">
      <c r="B438" s="68" t="s">
        <v>463</v>
      </c>
      <c r="C438" s="55">
        <v>7620.2937670602896</v>
      </c>
      <c r="D438" s="55">
        <v>5112.6946036301306</v>
      </c>
      <c r="E438" s="55">
        <v>10127.892930490449</v>
      </c>
      <c r="G438" s="68" t="s">
        <v>463</v>
      </c>
      <c r="H438" s="55">
        <v>7629.0316954219088</v>
      </c>
      <c r="I438" s="55">
        <v>5841.0940134752154</v>
      </c>
      <c r="J438" s="55">
        <v>9416.9693773686013</v>
      </c>
      <c r="L438" s="7"/>
    </row>
    <row r="439" spans="2:12" x14ac:dyDescent="0.35">
      <c r="B439" s="68" t="s">
        <v>464</v>
      </c>
      <c r="C439" s="55">
        <v>7624.8791845393507</v>
      </c>
      <c r="D439" s="55">
        <v>5057.0031724777518</v>
      </c>
      <c r="E439" s="55">
        <v>10192.755196600949</v>
      </c>
      <c r="G439" s="68" t="s">
        <v>464</v>
      </c>
      <c r="H439" s="55">
        <v>7634.0332047277134</v>
      </c>
      <c r="I439" s="55">
        <v>5803.11766149089</v>
      </c>
      <c r="J439" s="55">
        <v>9464.9487479645377</v>
      </c>
      <c r="L439" s="7"/>
    </row>
    <row r="440" spans="2:12" x14ac:dyDescent="0.35">
      <c r="B440" s="68" t="s">
        <v>465</v>
      </c>
      <c r="C440" s="55">
        <v>7629.4646020184127</v>
      </c>
      <c r="D440" s="55">
        <v>5002.5802087831325</v>
      </c>
      <c r="E440" s="55">
        <v>10256.348995253693</v>
      </c>
      <c r="G440" s="68" t="s">
        <v>465</v>
      </c>
      <c r="H440" s="55">
        <v>7639.0347140335189</v>
      </c>
      <c r="I440" s="55">
        <v>5766.0457366570936</v>
      </c>
      <c r="J440" s="55">
        <v>9512.0236914099441</v>
      </c>
      <c r="L440" s="7"/>
    </row>
    <row r="441" spans="2:12" x14ac:dyDescent="0.35">
      <c r="B441" s="68" t="s">
        <v>466</v>
      </c>
      <c r="C441" s="55">
        <v>7634.0500194974738</v>
      </c>
      <c r="D441" s="55">
        <v>4949.3419608804215</v>
      </c>
      <c r="E441" s="55">
        <v>10318.758078114526</v>
      </c>
      <c r="G441" s="68" t="s">
        <v>466</v>
      </c>
      <c r="H441" s="55">
        <v>7644.0362233393234</v>
      </c>
      <c r="I441" s="55">
        <v>5729.818523385512</v>
      </c>
      <c r="J441" s="55">
        <v>9558.2539232931358</v>
      </c>
      <c r="L441" s="7"/>
    </row>
  </sheetData>
  <mergeCells count="8">
    <mergeCell ref="D33:E33"/>
    <mergeCell ref="I33:J33"/>
    <mergeCell ref="C2:D2"/>
    <mergeCell ref="B3:B11"/>
    <mergeCell ref="C15:D15"/>
    <mergeCell ref="B16:B24"/>
    <mergeCell ref="B32:E32"/>
    <mergeCell ref="G32:J3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DB443-EBAD-4A19-84C9-9F70F519C263}">
  <dimension ref="A1:E409"/>
  <sheetViews>
    <sheetView topLeftCell="A374" workbookViewId="0">
      <selection activeCell="D415" sqref="D415"/>
    </sheetView>
  </sheetViews>
  <sheetFormatPr defaultRowHeight="14.5" x14ac:dyDescent="0.35"/>
  <cols>
    <col min="1" max="1" width="9.453125" bestFit="1" customWidth="1"/>
    <col min="2" max="2" width="35" customWidth="1"/>
    <col min="3" max="3" width="44.1796875" customWidth="1"/>
    <col min="4" max="5" width="59" customWidth="1"/>
  </cols>
  <sheetData>
    <row r="1" spans="1:5" x14ac:dyDescent="0.35">
      <c r="A1" t="s">
        <v>24</v>
      </c>
      <c r="B1" t="s">
        <v>3</v>
      </c>
      <c r="C1" t="s">
        <v>482</v>
      </c>
      <c r="D1" t="s">
        <v>474</v>
      </c>
      <c r="E1" t="s">
        <v>475</v>
      </c>
    </row>
    <row r="2" spans="1:5" x14ac:dyDescent="0.35">
      <c r="A2" s="1">
        <v>33970</v>
      </c>
      <c r="B2">
        <v>169500</v>
      </c>
    </row>
    <row r="3" spans="1:5" x14ac:dyDescent="0.35">
      <c r="A3" s="1">
        <v>34001</v>
      </c>
      <c r="B3">
        <v>168840</v>
      </c>
    </row>
    <row r="4" spans="1:5" x14ac:dyDescent="0.35">
      <c r="A4" s="1">
        <v>34029</v>
      </c>
      <c r="B4">
        <v>167682</v>
      </c>
    </row>
    <row r="5" spans="1:5" x14ac:dyDescent="0.35">
      <c r="A5" s="1">
        <v>34060</v>
      </c>
      <c r="B5">
        <v>172102</v>
      </c>
    </row>
    <row r="6" spans="1:5" x14ac:dyDescent="0.35">
      <c r="A6" s="1">
        <v>34090</v>
      </c>
      <c r="B6">
        <v>172960</v>
      </c>
    </row>
    <row r="7" spans="1:5" x14ac:dyDescent="0.35">
      <c r="A7" s="1">
        <v>34121</v>
      </c>
      <c r="B7">
        <v>173018</v>
      </c>
    </row>
    <row r="8" spans="1:5" x14ac:dyDescent="0.35">
      <c r="A8" s="1">
        <v>34151</v>
      </c>
      <c r="B8">
        <v>175822</v>
      </c>
    </row>
    <row r="9" spans="1:5" x14ac:dyDescent="0.35">
      <c r="A9" s="1">
        <v>34182</v>
      </c>
      <c r="B9">
        <v>175233</v>
      </c>
    </row>
    <row r="10" spans="1:5" x14ac:dyDescent="0.35">
      <c r="A10" s="1">
        <v>34213</v>
      </c>
      <c r="B10">
        <v>176608</v>
      </c>
    </row>
    <row r="11" spans="1:5" x14ac:dyDescent="0.35">
      <c r="A11" s="1">
        <v>34243</v>
      </c>
      <c r="B11">
        <v>177588</v>
      </c>
    </row>
    <row r="12" spans="1:5" x14ac:dyDescent="0.35">
      <c r="A12" s="1">
        <v>34274</v>
      </c>
      <c r="B12">
        <v>179758</v>
      </c>
    </row>
    <row r="13" spans="1:5" x14ac:dyDescent="0.35">
      <c r="A13" s="1">
        <v>34304</v>
      </c>
      <c r="B13">
        <v>181077</v>
      </c>
    </row>
    <row r="14" spans="1:5" x14ac:dyDescent="0.35">
      <c r="A14" s="1">
        <v>34335</v>
      </c>
      <c r="B14">
        <v>179615</v>
      </c>
    </row>
    <row r="15" spans="1:5" x14ac:dyDescent="0.35">
      <c r="A15" s="1">
        <v>34366</v>
      </c>
      <c r="B15">
        <v>183101</v>
      </c>
    </row>
    <row r="16" spans="1:5" x14ac:dyDescent="0.35">
      <c r="A16" s="1">
        <v>34394</v>
      </c>
      <c r="B16">
        <v>186721</v>
      </c>
    </row>
    <row r="17" spans="1:2" x14ac:dyDescent="0.35">
      <c r="A17" s="1">
        <v>34425</v>
      </c>
      <c r="B17">
        <v>186423</v>
      </c>
    </row>
    <row r="18" spans="1:2" x14ac:dyDescent="0.35">
      <c r="A18" s="1">
        <v>34455</v>
      </c>
      <c r="B18">
        <v>185616</v>
      </c>
    </row>
    <row r="19" spans="1:2" x14ac:dyDescent="0.35">
      <c r="A19" s="1">
        <v>34486</v>
      </c>
      <c r="B19">
        <v>187800</v>
      </c>
    </row>
    <row r="20" spans="1:2" x14ac:dyDescent="0.35">
      <c r="A20" s="1">
        <v>34516</v>
      </c>
      <c r="B20">
        <v>188062</v>
      </c>
    </row>
    <row r="21" spans="1:2" x14ac:dyDescent="0.35">
      <c r="A21" s="1">
        <v>34547</v>
      </c>
      <c r="B21">
        <v>190771</v>
      </c>
    </row>
    <row r="22" spans="1:2" x14ac:dyDescent="0.35">
      <c r="A22" s="1">
        <v>34578</v>
      </c>
      <c r="B22">
        <v>192585</v>
      </c>
    </row>
    <row r="23" spans="1:2" x14ac:dyDescent="0.35">
      <c r="A23" s="1">
        <v>34608</v>
      </c>
      <c r="B23">
        <v>193914</v>
      </c>
    </row>
    <row r="24" spans="1:2" x14ac:dyDescent="0.35">
      <c r="A24" s="1">
        <v>34639</v>
      </c>
      <c r="B24">
        <v>194425</v>
      </c>
    </row>
    <row r="25" spans="1:2" x14ac:dyDescent="0.35">
      <c r="A25" s="1">
        <v>34669</v>
      </c>
      <c r="B25">
        <v>194939</v>
      </c>
    </row>
    <row r="26" spans="1:2" x14ac:dyDescent="0.35">
      <c r="A26" s="1">
        <v>34700</v>
      </c>
      <c r="B26">
        <v>195908</v>
      </c>
    </row>
    <row r="27" spans="1:2" x14ac:dyDescent="0.35">
      <c r="A27" s="1">
        <v>34731</v>
      </c>
      <c r="B27">
        <v>193068</v>
      </c>
    </row>
    <row r="28" spans="1:2" x14ac:dyDescent="0.35">
      <c r="A28" s="1">
        <v>34759</v>
      </c>
      <c r="B28">
        <v>195179</v>
      </c>
    </row>
    <row r="29" spans="1:2" x14ac:dyDescent="0.35">
      <c r="A29" s="1">
        <v>34790</v>
      </c>
      <c r="B29">
        <v>195310</v>
      </c>
    </row>
    <row r="30" spans="1:2" x14ac:dyDescent="0.35">
      <c r="A30" s="1">
        <v>34820</v>
      </c>
      <c r="B30">
        <v>198060</v>
      </c>
    </row>
    <row r="31" spans="1:2" x14ac:dyDescent="0.35">
      <c r="A31" s="1">
        <v>34851</v>
      </c>
      <c r="B31">
        <v>200383</v>
      </c>
    </row>
    <row r="32" spans="1:2" x14ac:dyDescent="0.35">
      <c r="A32" s="1">
        <v>34881</v>
      </c>
      <c r="B32">
        <v>199110</v>
      </c>
    </row>
    <row r="33" spans="1:2" x14ac:dyDescent="0.35">
      <c r="A33" s="1">
        <v>34912</v>
      </c>
      <c r="B33">
        <v>201078</v>
      </c>
    </row>
    <row r="34" spans="1:2" x14ac:dyDescent="0.35">
      <c r="A34" s="1">
        <v>34943</v>
      </c>
      <c r="B34">
        <v>201337</v>
      </c>
    </row>
    <row r="35" spans="1:2" x14ac:dyDescent="0.35">
      <c r="A35" s="1">
        <v>34973</v>
      </c>
      <c r="B35">
        <v>200597</v>
      </c>
    </row>
    <row r="36" spans="1:2" x14ac:dyDescent="0.35">
      <c r="A36" s="1">
        <v>35004</v>
      </c>
      <c r="B36">
        <v>203545</v>
      </c>
    </row>
    <row r="37" spans="1:2" x14ac:dyDescent="0.35">
      <c r="A37" s="1">
        <v>35034</v>
      </c>
      <c r="B37">
        <v>204032</v>
      </c>
    </row>
    <row r="38" spans="1:2" x14ac:dyDescent="0.35">
      <c r="A38" s="1">
        <v>35065</v>
      </c>
      <c r="B38">
        <v>203793</v>
      </c>
    </row>
    <row r="39" spans="1:2" x14ac:dyDescent="0.35">
      <c r="A39" s="1">
        <v>35096</v>
      </c>
      <c r="B39">
        <v>206875</v>
      </c>
    </row>
    <row r="40" spans="1:2" x14ac:dyDescent="0.35">
      <c r="A40" s="1">
        <v>35125</v>
      </c>
      <c r="B40">
        <v>207650</v>
      </c>
    </row>
    <row r="41" spans="1:2" x14ac:dyDescent="0.35">
      <c r="A41" s="1">
        <v>35156</v>
      </c>
      <c r="B41">
        <v>209294</v>
      </c>
    </row>
    <row r="42" spans="1:2" x14ac:dyDescent="0.35">
      <c r="A42" s="1">
        <v>35186</v>
      </c>
      <c r="B42">
        <v>211157</v>
      </c>
    </row>
    <row r="43" spans="1:2" x14ac:dyDescent="0.35">
      <c r="A43" s="1">
        <v>35217</v>
      </c>
      <c r="B43">
        <v>209474</v>
      </c>
    </row>
    <row r="44" spans="1:2" x14ac:dyDescent="0.35">
      <c r="A44" s="1">
        <v>35247</v>
      </c>
      <c r="B44">
        <v>210827</v>
      </c>
    </row>
    <row r="45" spans="1:2" x14ac:dyDescent="0.35">
      <c r="A45" s="1">
        <v>35278</v>
      </c>
      <c r="B45">
        <v>210846</v>
      </c>
    </row>
    <row r="46" spans="1:2" x14ac:dyDescent="0.35">
      <c r="A46" s="1">
        <v>35309</v>
      </c>
      <c r="B46">
        <v>213233</v>
      </c>
    </row>
    <row r="47" spans="1:2" x14ac:dyDescent="0.35">
      <c r="A47" s="1">
        <v>35339</v>
      </c>
      <c r="B47">
        <v>215526</v>
      </c>
    </row>
    <row r="48" spans="1:2" x14ac:dyDescent="0.35">
      <c r="A48" s="1">
        <v>35370</v>
      </c>
      <c r="B48">
        <v>215167</v>
      </c>
    </row>
    <row r="49" spans="1:2" x14ac:dyDescent="0.35">
      <c r="A49" s="1">
        <v>35400</v>
      </c>
      <c r="B49">
        <v>215690</v>
      </c>
    </row>
    <row r="50" spans="1:2" x14ac:dyDescent="0.35">
      <c r="A50" s="1">
        <v>35431</v>
      </c>
      <c r="B50">
        <v>218124</v>
      </c>
    </row>
    <row r="51" spans="1:2" x14ac:dyDescent="0.35">
      <c r="A51" s="1">
        <v>35462</v>
      </c>
      <c r="B51">
        <v>219587</v>
      </c>
    </row>
    <row r="52" spans="1:2" x14ac:dyDescent="0.35">
      <c r="A52" s="1">
        <v>35490</v>
      </c>
      <c r="B52">
        <v>221189</v>
      </c>
    </row>
    <row r="53" spans="1:2" x14ac:dyDescent="0.35">
      <c r="A53" s="1">
        <v>35521</v>
      </c>
      <c r="B53">
        <v>217925</v>
      </c>
    </row>
    <row r="54" spans="1:2" x14ac:dyDescent="0.35">
      <c r="A54" s="1">
        <v>35551</v>
      </c>
      <c r="B54">
        <v>217771</v>
      </c>
    </row>
    <row r="55" spans="1:2" x14ac:dyDescent="0.35">
      <c r="A55" s="1">
        <v>35582</v>
      </c>
      <c r="B55">
        <v>220233</v>
      </c>
    </row>
    <row r="56" spans="1:2" x14ac:dyDescent="0.35">
      <c r="A56" s="1">
        <v>35612</v>
      </c>
      <c r="B56">
        <v>222985</v>
      </c>
    </row>
    <row r="57" spans="1:2" x14ac:dyDescent="0.35">
      <c r="A57" s="1">
        <v>35643</v>
      </c>
      <c r="B57">
        <v>223120</v>
      </c>
    </row>
    <row r="58" spans="1:2" x14ac:dyDescent="0.35">
      <c r="A58" s="1">
        <v>35674</v>
      </c>
      <c r="B58">
        <v>224509</v>
      </c>
    </row>
    <row r="59" spans="1:2" x14ac:dyDescent="0.35">
      <c r="A59" s="1">
        <v>35704</v>
      </c>
      <c r="B59">
        <v>224300</v>
      </c>
    </row>
    <row r="60" spans="1:2" x14ac:dyDescent="0.35">
      <c r="A60" s="1">
        <v>35735</v>
      </c>
      <c r="B60">
        <v>223718</v>
      </c>
    </row>
    <row r="61" spans="1:2" x14ac:dyDescent="0.35">
      <c r="A61" s="1">
        <v>35765</v>
      </c>
      <c r="B61">
        <v>225236</v>
      </c>
    </row>
    <row r="62" spans="1:2" x14ac:dyDescent="0.35">
      <c r="A62" s="1">
        <v>35796</v>
      </c>
      <c r="B62">
        <v>225954</v>
      </c>
    </row>
    <row r="63" spans="1:2" x14ac:dyDescent="0.35">
      <c r="A63" s="1">
        <v>35827</v>
      </c>
      <c r="B63">
        <v>225746</v>
      </c>
    </row>
    <row r="64" spans="1:2" x14ac:dyDescent="0.35">
      <c r="A64" s="1">
        <v>35855</v>
      </c>
      <c r="B64">
        <v>226889</v>
      </c>
    </row>
    <row r="65" spans="1:2" x14ac:dyDescent="0.35">
      <c r="A65" s="1">
        <v>35886</v>
      </c>
      <c r="B65">
        <v>230409</v>
      </c>
    </row>
    <row r="66" spans="1:2" x14ac:dyDescent="0.35">
      <c r="A66" s="1">
        <v>35916</v>
      </c>
      <c r="B66">
        <v>230995</v>
      </c>
    </row>
    <row r="67" spans="1:2" x14ac:dyDescent="0.35">
      <c r="A67" s="1">
        <v>35947</v>
      </c>
      <c r="B67">
        <v>233207</v>
      </c>
    </row>
    <row r="68" spans="1:2" x14ac:dyDescent="0.35">
      <c r="A68" s="1">
        <v>35977</v>
      </c>
      <c r="B68">
        <v>231551</v>
      </c>
    </row>
    <row r="69" spans="1:2" x14ac:dyDescent="0.35">
      <c r="A69" s="1">
        <v>36008</v>
      </c>
      <c r="B69">
        <v>229792</v>
      </c>
    </row>
    <row r="70" spans="1:2" x14ac:dyDescent="0.35">
      <c r="A70" s="1">
        <v>36039</v>
      </c>
      <c r="B70">
        <v>232308</v>
      </c>
    </row>
    <row r="71" spans="1:2" x14ac:dyDescent="0.35">
      <c r="A71" s="1">
        <v>36069</v>
      </c>
      <c r="B71">
        <v>236174</v>
      </c>
    </row>
    <row r="72" spans="1:2" x14ac:dyDescent="0.35">
      <c r="A72" s="1">
        <v>36100</v>
      </c>
      <c r="B72">
        <v>237592</v>
      </c>
    </row>
    <row r="73" spans="1:2" x14ac:dyDescent="0.35">
      <c r="A73" s="1">
        <v>36130</v>
      </c>
      <c r="B73">
        <v>240140</v>
      </c>
    </row>
    <row r="74" spans="1:2" x14ac:dyDescent="0.35">
      <c r="A74" s="1">
        <v>36161</v>
      </c>
      <c r="B74">
        <v>240269</v>
      </c>
    </row>
    <row r="75" spans="1:2" x14ac:dyDescent="0.35">
      <c r="A75" s="1">
        <v>36192</v>
      </c>
      <c r="B75">
        <v>243346</v>
      </c>
    </row>
    <row r="76" spans="1:2" x14ac:dyDescent="0.35">
      <c r="A76" s="1">
        <v>36220</v>
      </c>
      <c r="B76">
        <v>244687</v>
      </c>
    </row>
    <row r="77" spans="1:2" x14ac:dyDescent="0.35">
      <c r="A77" s="1">
        <v>36251</v>
      </c>
      <c r="B77">
        <v>246628</v>
      </c>
    </row>
    <row r="78" spans="1:2" x14ac:dyDescent="0.35">
      <c r="A78" s="1">
        <v>36281</v>
      </c>
      <c r="B78">
        <v>248367</v>
      </c>
    </row>
    <row r="79" spans="1:2" x14ac:dyDescent="0.35">
      <c r="A79" s="1">
        <v>36312</v>
      </c>
      <c r="B79">
        <v>249329</v>
      </c>
    </row>
    <row r="80" spans="1:2" x14ac:dyDescent="0.35">
      <c r="A80" s="1">
        <v>36342</v>
      </c>
      <c r="B80">
        <v>251263</v>
      </c>
    </row>
    <row r="81" spans="1:2" x14ac:dyDescent="0.35">
      <c r="A81" s="1">
        <v>36373</v>
      </c>
      <c r="B81">
        <v>253844</v>
      </c>
    </row>
    <row r="82" spans="1:2" x14ac:dyDescent="0.35">
      <c r="A82" s="1">
        <v>36404</v>
      </c>
      <c r="B82">
        <v>255029</v>
      </c>
    </row>
    <row r="83" spans="1:2" x14ac:dyDescent="0.35">
      <c r="A83" s="1">
        <v>36434</v>
      </c>
      <c r="B83">
        <v>254816</v>
      </c>
    </row>
    <row r="84" spans="1:2" x14ac:dyDescent="0.35">
      <c r="A84" s="1">
        <v>36465</v>
      </c>
      <c r="B84">
        <v>258133</v>
      </c>
    </row>
    <row r="85" spans="1:2" x14ac:dyDescent="0.35">
      <c r="A85" s="1">
        <v>36495</v>
      </c>
      <c r="B85">
        <v>263311</v>
      </c>
    </row>
    <row r="86" spans="1:2" x14ac:dyDescent="0.35">
      <c r="A86" s="1">
        <v>36526</v>
      </c>
      <c r="B86">
        <v>261545</v>
      </c>
    </row>
    <row r="87" spans="1:2" x14ac:dyDescent="0.35">
      <c r="A87" s="1">
        <v>36557</v>
      </c>
      <c r="B87">
        <v>265686</v>
      </c>
    </row>
    <row r="88" spans="1:2" x14ac:dyDescent="0.35">
      <c r="A88" s="1">
        <v>36586</v>
      </c>
      <c r="B88">
        <v>269019</v>
      </c>
    </row>
    <row r="89" spans="1:2" x14ac:dyDescent="0.35">
      <c r="A89" s="1">
        <v>36617</v>
      </c>
      <c r="B89">
        <v>264067</v>
      </c>
    </row>
    <row r="90" spans="1:2" x14ac:dyDescent="0.35">
      <c r="A90" s="1">
        <v>36647</v>
      </c>
      <c r="B90">
        <v>265992</v>
      </c>
    </row>
    <row r="91" spans="1:2" x14ac:dyDescent="0.35">
      <c r="A91" s="1">
        <v>36678</v>
      </c>
      <c r="B91">
        <v>267750</v>
      </c>
    </row>
    <row r="92" spans="1:2" x14ac:dyDescent="0.35">
      <c r="A92" s="1">
        <v>36708</v>
      </c>
      <c r="B92">
        <v>265683</v>
      </c>
    </row>
    <row r="93" spans="1:2" x14ac:dyDescent="0.35">
      <c r="A93" s="1">
        <v>36739</v>
      </c>
      <c r="B93">
        <v>266885</v>
      </c>
    </row>
    <row r="94" spans="1:2" x14ac:dyDescent="0.35">
      <c r="A94" s="1">
        <v>36770</v>
      </c>
      <c r="B94">
        <v>270523</v>
      </c>
    </row>
    <row r="95" spans="1:2" x14ac:dyDescent="0.35">
      <c r="A95" s="1">
        <v>36800</v>
      </c>
      <c r="B95">
        <v>270339</v>
      </c>
    </row>
    <row r="96" spans="1:2" x14ac:dyDescent="0.35">
      <c r="A96" s="1">
        <v>36831</v>
      </c>
      <c r="B96">
        <v>268850</v>
      </c>
    </row>
    <row r="97" spans="1:2" x14ac:dyDescent="0.35">
      <c r="A97" s="1">
        <v>36861</v>
      </c>
      <c r="B97">
        <v>268338</v>
      </c>
    </row>
    <row r="98" spans="1:2" x14ac:dyDescent="0.35">
      <c r="A98" s="1">
        <v>36892</v>
      </c>
      <c r="B98">
        <v>272881</v>
      </c>
    </row>
    <row r="99" spans="1:2" x14ac:dyDescent="0.35">
      <c r="A99" s="1">
        <v>36923</v>
      </c>
      <c r="B99">
        <v>272627</v>
      </c>
    </row>
    <row r="100" spans="1:2" x14ac:dyDescent="0.35">
      <c r="A100" s="1">
        <v>36951</v>
      </c>
      <c r="B100">
        <v>269820</v>
      </c>
    </row>
    <row r="101" spans="1:2" x14ac:dyDescent="0.35">
      <c r="A101" s="1">
        <v>36982</v>
      </c>
      <c r="B101">
        <v>274410</v>
      </c>
    </row>
    <row r="102" spans="1:2" x14ac:dyDescent="0.35">
      <c r="A102" s="1">
        <v>37012</v>
      </c>
      <c r="B102">
        <v>275769</v>
      </c>
    </row>
    <row r="103" spans="1:2" x14ac:dyDescent="0.35">
      <c r="A103" s="1">
        <v>37043</v>
      </c>
      <c r="B103">
        <v>274474</v>
      </c>
    </row>
    <row r="104" spans="1:2" x14ac:dyDescent="0.35">
      <c r="A104" s="1">
        <v>37073</v>
      </c>
      <c r="B104">
        <v>273098</v>
      </c>
    </row>
    <row r="105" spans="1:2" x14ac:dyDescent="0.35">
      <c r="A105" s="1">
        <v>37104</v>
      </c>
      <c r="B105">
        <v>275659</v>
      </c>
    </row>
    <row r="106" spans="1:2" x14ac:dyDescent="0.35">
      <c r="A106" s="1">
        <v>37135</v>
      </c>
      <c r="B106">
        <v>268652</v>
      </c>
    </row>
    <row r="107" spans="1:2" x14ac:dyDescent="0.35">
      <c r="A107" s="1">
        <v>37165</v>
      </c>
      <c r="B107">
        <v>288632</v>
      </c>
    </row>
    <row r="108" spans="1:2" x14ac:dyDescent="0.35">
      <c r="A108" s="1">
        <v>37196</v>
      </c>
      <c r="B108">
        <v>280033</v>
      </c>
    </row>
    <row r="109" spans="1:2" x14ac:dyDescent="0.35">
      <c r="A109" s="1">
        <v>37226</v>
      </c>
      <c r="B109">
        <v>276302</v>
      </c>
    </row>
    <row r="110" spans="1:2" x14ac:dyDescent="0.35">
      <c r="A110" s="1">
        <v>37257</v>
      </c>
      <c r="B110">
        <v>277135</v>
      </c>
    </row>
    <row r="111" spans="1:2" x14ac:dyDescent="0.35">
      <c r="A111" s="1">
        <v>37288</v>
      </c>
      <c r="B111">
        <v>278869</v>
      </c>
    </row>
    <row r="112" spans="1:2" x14ac:dyDescent="0.35">
      <c r="A112" s="1">
        <v>37316</v>
      </c>
      <c r="B112">
        <v>278079</v>
      </c>
    </row>
    <row r="113" spans="1:2" x14ac:dyDescent="0.35">
      <c r="A113" s="1">
        <v>37347</v>
      </c>
      <c r="B113">
        <v>281147</v>
      </c>
    </row>
    <row r="114" spans="1:2" x14ac:dyDescent="0.35">
      <c r="A114" s="1">
        <v>37377</v>
      </c>
      <c r="B114">
        <v>278966</v>
      </c>
    </row>
    <row r="115" spans="1:2" x14ac:dyDescent="0.35">
      <c r="A115" s="1">
        <v>37408</v>
      </c>
      <c r="B115">
        <v>280426</v>
      </c>
    </row>
    <row r="116" spans="1:2" x14ac:dyDescent="0.35">
      <c r="A116" s="1">
        <v>37438</v>
      </c>
      <c r="B116">
        <v>284161</v>
      </c>
    </row>
    <row r="117" spans="1:2" x14ac:dyDescent="0.35">
      <c r="A117" s="1">
        <v>37469</v>
      </c>
      <c r="B117">
        <v>285884</v>
      </c>
    </row>
    <row r="118" spans="1:2" x14ac:dyDescent="0.35">
      <c r="A118" s="1">
        <v>37500</v>
      </c>
      <c r="B118">
        <v>281064</v>
      </c>
    </row>
    <row r="119" spans="1:2" x14ac:dyDescent="0.35">
      <c r="A119" s="1">
        <v>37530</v>
      </c>
      <c r="B119">
        <v>282940</v>
      </c>
    </row>
    <row r="120" spans="1:2" x14ac:dyDescent="0.35">
      <c r="A120" s="1">
        <v>37561</v>
      </c>
      <c r="B120">
        <v>283408</v>
      </c>
    </row>
    <row r="121" spans="1:2" x14ac:dyDescent="0.35">
      <c r="A121" s="1">
        <v>37591</v>
      </c>
      <c r="B121">
        <v>286646</v>
      </c>
    </row>
    <row r="122" spans="1:2" x14ac:dyDescent="0.35">
      <c r="A122" s="1">
        <v>37622</v>
      </c>
      <c r="B122">
        <v>288657</v>
      </c>
    </row>
    <row r="123" spans="1:2" x14ac:dyDescent="0.35">
      <c r="A123" s="1">
        <v>37653</v>
      </c>
      <c r="B123">
        <v>284696</v>
      </c>
    </row>
    <row r="124" spans="1:2" x14ac:dyDescent="0.35">
      <c r="A124" s="1">
        <v>37681</v>
      </c>
      <c r="B124">
        <v>288177</v>
      </c>
    </row>
    <row r="125" spans="1:2" x14ac:dyDescent="0.35">
      <c r="A125" s="1">
        <v>37712</v>
      </c>
      <c r="B125">
        <v>289053</v>
      </c>
    </row>
    <row r="126" spans="1:2" x14ac:dyDescent="0.35">
      <c r="A126" s="1">
        <v>37742</v>
      </c>
      <c r="B126">
        <v>289619</v>
      </c>
    </row>
    <row r="127" spans="1:2" x14ac:dyDescent="0.35">
      <c r="A127" s="1">
        <v>37773</v>
      </c>
      <c r="B127">
        <v>293671</v>
      </c>
    </row>
    <row r="128" spans="1:2" x14ac:dyDescent="0.35">
      <c r="A128" s="1">
        <v>37803</v>
      </c>
      <c r="B128">
        <v>296207</v>
      </c>
    </row>
    <row r="129" spans="1:2" x14ac:dyDescent="0.35">
      <c r="A129" s="1">
        <v>37834</v>
      </c>
      <c r="B129">
        <v>299592</v>
      </c>
    </row>
    <row r="130" spans="1:2" x14ac:dyDescent="0.35">
      <c r="A130" s="1">
        <v>37865</v>
      </c>
      <c r="B130">
        <v>298921</v>
      </c>
    </row>
    <row r="131" spans="1:2" x14ac:dyDescent="0.35">
      <c r="A131" s="1">
        <v>37895</v>
      </c>
      <c r="B131">
        <v>298205</v>
      </c>
    </row>
    <row r="132" spans="1:2" x14ac:dyDescent="0.35">
      <c r="A132" s="1">
        <v>37926</v>
      </c>
      <c r="B132">
        <v>299433</v>
      </c>
    </row>
    <row r="133" spans="1:2" x14ac:dyDescent="0.35">
      <c r="A133" s="1">
        <v>37956</v>
      </c>
      <c r="B133">
        <v>300702</v>
      </c>
    </row>
    <row r="134" spans="1:2" x14ac:dyDescent="0.35">
      <c r="A134" s="1">
        <v>37987</v>
      </c>
      <c r="B134">
        <v>301993</v>
      </c>
    </row>
    <row r="135" spans="1:2" x14ac:dyDescent="0.35">
      <c r="A135" s="1">
        <v>38018</v>
      </c>
      <c r="B135">
        <v>303915</v>
      </c>
    </row>
    <row r="136" spans="1:2" x14ac:dyDescent="0.35">
      <c r="A136" s="1">
        <v>38047</v>
      </c>
      <c r="B136">
        <v>309471</v>
      </c>
    </row>
    <row r="137" spans="1:2" x14ac:dyDescent="0.35">
      <c r="A137" s="1">
        <v>38078</v>
      </c>
      <c r="B137">
        <v>307358</v>
      </c>
    </row>
    <row r="138" spans="1:2" x14ac:dyDescent="0.35">
      <c r="A138" s="1">
        <v>38108</v>
      </c>
      <c r="B138">
        <v>311088</v>
      </c>
    </row>
    <row r="139" spans="1:2" x14ac:dyDescent="0.35">
      <c r="A139" s="1">
        <v>38139</v>
      </c>
      <c r="B139">
        <v>309127</v>
      </c>
    </row>
    <row r="140" spans="1:2" x14ac:dyDescent="0.35">
      <c r="A140" s="1">
        <v>38169</v>
      </c>
      <c r="B140">
        <v>311681</v>
      </c>
    </row>
    <row r="141" spans="1:2" x14ac:dyDescent="0.35">
      <c r="A141" s="1">
        <v>38200</v>
      </c>
      <c r="B141">
        <v>311192</v>
      </c>
    </row>
    <row r="142" spans="1:2" x14ac:dyDescent="0.35">
      <c r="A142" s="1">
        <v>38231</v>
      </c>
      <c r="B142">
        <v>317446</v>
      </c>
    </row>
    <row r="143" spans="1:2" x14ac:dyDescent="0.35">
      <c r="A143" s="1">
        <v>38261</v>
      </c>
      <c r="B143">
        <v>318476</v>
      </c>
    </row>
    <row r="144" spans="1:2" x14ac:dyDescent="0.35">
      <c r="A144" s="1">
        <v>38292</v>
      </c>
      <c r="B144">
        <v>320520</v>
      </c>
    </row>
    <row r="145" spans="1:2" x14ac:dyDescent="0.35">
      <c r="A145" s="1">
        <v>38322</v>
      </c>
      <c r="B145">
        <v>324672</v>
      </c>
    </row>
    <row r="146" spans="1:2" x14ac:dyDescent="0.35">
      <c r="A146" s="1">
        <v>38353</v>
      </c>
      <c r="B146">
        <v>321272</v>
      </c>
    </row>
    <row r="147" spans="1:2" x14ac:dyDescent="0.35">
      <c r="A147" s="1">
        <v>38384</v>
      </c>
      <c r="B147">
        <v>325308</v>
      </c>
    </row>
    <row r="148" spans="1:2" x14ac:dyDescent="0.35">
      <c r="A148" s="1">
        <v>38412</v>
      </c>
      <c r="B148">
        <v>326179</v>
      </c>
    </row>
    <row r="149" spans="1:2" x14ac:dyDescent="0.35">
      <c r="A149" s="1">
        <v>38443</v>
      </c>
      <c r="B149">
        <v>329124</v>
      </c>
    </row>
    <row r="150" spans="1:2" x14ac:dyDescent="0.35">
      <c r="A150" s="1">
        <v>38473</v>
      </c>
      <c r="B150">
        <v>327233</v>
      </c>
    </row>
    <row r="151" spans="1:2" x14ac:dyDescent="0.35">
      <c r="A151" s="1">
        <v>38504</v>
      </c>
      <c r="B151">
        <v>337219</v>
      </c>
    </row>
    <row r="152" spans="1:2" x14ac:dyDescent="0.35">
      <c r="A152" s="1">
        <v>38534</v>
      </c>
      <c r="B152">
        <v>339529</v>
      </c>
    </row>
    <row r="153" spans="1:2" x14ac:dyDescent="0.35">
      <c r="A153" s="1">
        <v>38565</v>
      </c>
      <c r="B153">
        <v>335605</v>
      </c>
    </row>
    <row r="154" spans="1:2" x14ac:dyDescent="0.35">
      <c r="A154" s="1">
        <v>38596</v>
      </c>
      <c r="B154">
        <v>336600</v>
      </c>
    </row>
    <row r="155" spans="1:2" x14ac:dyDescent="0.35">
      <c r="A155" s="1">
        <v>38626</v>
      </c>
      <c r="B155">
        <v>336753</v>
      </c>
    </row>
    <row r="156" spans="1:2" x14ac:dyDescent="0.35">
      <c r="A156" s="1">
        <v>38657</v>
      </c>
      <c r="B156">
        <v>339719</v>
      </c>
    </row>
    <row r="157" spans="1:2" x14ac:dyDescent="0.35">
      <c r="A157" s="1">
        <v>38687</v>
      </c>
      <c r="B157">
        <v>339895</v>
      </c>
    </row>
    <row r="158" spans="1:2" x14ac:dyDescent="0.35">
      <c r="A158" s="1">
        <v>38718</v>
      </c>
      <c r="B158">
        <v>349664</v>
      </c>
    </row>
    <row r="159" spans="1:2" x14ac:dyDescent="0.35">
      <c r="A159" s="1">
        <v>38749</v>
      </c>
      <c r="B159">
        <v>347021</v>
      </c>
    </row>
    <row r="160" spans="1:2" x14ac:dyDescent="0.35">
      <c r="A160" s="1">
        <v>38777</v>
      </c>
      <c r="B160">
        <v>348357</v>
      </c>
    </row>
    <row r="161" spans="1:2" x14ac:dyDescent="0.35">
      <c r="A161" s="1">
        <v>38808</v>
      </c>
      <c r="B161">
        <v>350072</v>
      </c>
    </row>
    <row r="162" spans="1:2" x14ac:dyDescent="0.35">
      <c r="A162" s="1">
        <v>38838</v>
      </c>
      <c r="B162">
        <v>348889</v>
      </c>
    </row>
    <row r="163" spans="1:2" x14ac:dyDescent="0.35">
      <c r="A163" s="1">
        <v>38869</v>
      </c>
      <c r="B163">
        <v>350795</v>
      </c>
    </row>
    <row r="164" spans="1:2" x14ac:dyDescent="0.35">
      <c r="A164" s="1">
        <v>38899</v>
      </c>
      <c r="B164">
        <v>351916</v>
      </c>
    </row>
    <row r="165" spans="1:2" x14ac:dyDescent="0.35">
      <c r="A165" s="1">
        <v>38930</v>
      </c>
      <c r="B165">
        <v>353285</v>
      </c>
    </row>
    <row r="166" spans="1:2" x14ac:dyDescent="0.35">
      <c r="A166" s="1">
        <v>38961</v>
      </c>
      <c r="B166">
        <v>351240</v>
      </c>
    </row>
    <row r="167" spans="1:2" x14ac:dyDescent="0.35">
      <c r="A167" s="1">
        <v>38991</v>
      </c>
      <c r="B167">
        <v>351035</v>
      </c>
    </row>
    <row r="168" spans="1:2" x14ac:dyDescent="0.35">
      <c r="A168" s="1">
        <v>39022</v>
      </c>
      <c r="B168">
        <v>352116</v>
      </c>
    </row>
    <row r="169" spans="1:2" x14ac:dyDescent="0.35">
      <c r="A169" s="1">
        <v>39052</v>
      </c>
      <c r="B169">
        <v>356367</v>
      </c>
    </row>
    <row r="170" spans="1:2" x14ac:dyDescent="0.35">
      <c r="A170" s="1">
        <v>39083</v>
      </c>
      <c r="B170">
        <v>355792</v>
      </c>
    </row>
    <row r="171" spans="1:2" x14ac:dyDescent="0.35">
      <c r="A171" s="1">
        <v>39114</v>
      </c>
      <c r="B171">
        <v>356545</v>
      </c>
    </row>
    <row r="172" spans="1:2" x14ac:dyDescent="0.35">
      <c r="A172" s="1">
        <v>39142</v>
      </c>
      <c r="B172">
        <v>359415</v>
      </c>
    </row>
    <row r="173" spans="1:2" x14ac:dyDescent="0.35">
      <c r="A173" s="1">
        <v>39173</v>
      </c>
      <c r="B173">
        <v>358562</v>
      </c>
    </row>
    <row r="174" spans="1:2" x14ac:dyDescent="0.35">
      <c r="A174" s="1">
        <v>39203</v>
      </c>
      <c r="B174">
        <v>363085</v>
      </c>
    </row>
    <row r="175" spans="1:2" x14ac:dyDescent="0.35">
      <c r="A175" s="1">
        <v>39234</v>
      </c>
      <c r="B175">
        <v>360234</v>
      </c>
    </row>
    <row r="176" spans="1:2" x14ac:dyDescent="0.35">
      <c r="A176" s="1">
        <v>39264</v>
      </c>
      <c r="B176">
        <v>361770</v>
      </c>
    </row>
    <row r="177" spans="1:2" x14ac:dyDescent="0.35">
      <c r="A177" s="1">
        <v>39295</v>
      </c>
      <c r="B177">
        <v>363676</v>
      </c>
    </row>
    <row r="178" spans="1:2" x14ac:dyDescent="0.35">
      <c r="A178" s="1">
        <v>39326</v>
      </c>
      <c r="B178">
        <v>365178</v>
      </c>
    </row>
    <row r="179" spans="1:2" x14ac:dyDescent="0.35">
      <c r="A179" s="1">
        <v>39356</v>
      </c>
      <c r="B179">
        <v>367322</v>
      </c>
    </row>
    <row r="180" spans="1:2" x14ac:dyDescent="0.35">
      <c r="A180" s="1">
        <v>39387</v>
      </c>
      <c r="B180">
        <v>370776</v>
      </c>
    </row>
    <row r="181" spans="1:2" x14ac:dyDescent="0.35">
      <c r="A181" s="1">
        <v>39417</v>
      </c>
      <c r="B181">
        <v>366569</v>
      </c>
    </row>
    <row r="182" spans="1:2" x14ac:dyDescent="0.35">
      <c r="A182" s="1">
        <v>39448</v>
      </c>
      <c r="B182">
        <v>367368</v>
      </c>
    </row>
    <row r="183" spans="1:2" x14ac:dyDescent="0.35">
      <c r="A183" s="1">
        <v>39479</v>
      </c>
      <c r="B183">
        <v>364126</v>
      </c>
    </row>
    <row r="184" spans="1:2" x14ac:dyDescent="0.35">
      <c r="A184" s="1">
        <v>39508</v>
      </c>
      <c r="B184">
        <v>365164</v>
      </c>
    </row>
    <row r="185" spans="1:2" x14ac:dyDescent="0.35">
      <c r="A185" s="1">
        <v>39539</v>
      </c>
      <c r="B185">
        <v>364816</v>
      </c>
    </row>
    <row r="186" spans="1:2" x14ac:dyDescent="0.35">
      <c r="A186" s="1">
        <v>39569</v>
      </c>
      <c r="B186">
        <v>368255</v>
      </c>
    </row>
    <row r="187" spans="1:2" x14ac:dyDescent="0.35">
      <c r="A187" s="1">
        <v>39600</v>
      </c>
      <c r="B187">
        <v>368926</v>
      </c>
    </row>
    <row r="188" spans="1:2" x14ac:dyDescent="0.35">
      <c r="A188" s="1">
        <v>39630</v>
      </c>
      <c r="B188">
        <v>367594</v>
      </c>
    </row>
    <row r="189" spans="1:2" x14ac:dyDescent="0.35">
      <c r="A189" s="1">
        <v>39661</v>
      </c>
      <c r="B189">
        <v>364611</v>
      </c>
    </row>
    <row r="190" spans="1:2" x14ac:dyDescent="0.35">
      <c r="A190" s="1">
        <v>39692</v>
      </c>
      <c r="B190">
        <v>358991</v>
      </c>
    </row>
    <row r="191" spans="1:2" x14ac:dyDescent="0.35">
      <c r="A191" s="1">
        <v>39722</v>
      </c>
      <c r="B191">
        <v>346137</v>
      </c>
    </row>
    <row r="192" spans="1:2" x14ac:dyDescent="0.35">
      <c r="A192" s="1">
        <v>39753</v>
      </c>
      <c r="B192">
        <v>332498</v>
      </c>
    </row>
    <row r="193" spans="1:2" x14ac:dyDescent="0.35">
      <c r="A193" s="1">
        <v>39783</v>
      </c>
      <c r="B193">
        <v>324767</v>
      </c>
    </row>
    <row r="194" spans="1:2" x14ac:dyDescent="0.35">
      <c r="A194" s="1">
        <v>39814</v>
      </c>
      <c r="B194">
        <v>329787</v>
      </c>
    </row>
    <row r="195" spans="1:2" x14ac:dyDescent="0.35">
      <c r="A195" s="1">
        <v>39845</v>
      </c>
      <c r="B195">
        <v>328376</v>
      </c>
    </row>
    <row r="196" spans="1:2" x14ac:dyDescent="0.35">
      <c r="A196" s="1">
        <v>39873</v>
      </c>
      <c r="B196">
        <v>322634</v>
      </c>
    </row>
    <row r="197" spans="1:2" x14ac:dyDescent="0.35">
      <c r="A197" s="1">
        <v>39904</v>
      </c>
      <c r="B197">
        <v>324323</v>
      </c>
    </row>
    <row r="198" spans="1:2" x14ac:dyDescent="0.35">
      <c r="A198" s="1">
        <v>39934</v>
      </c>
      <c r="B198">
        <v>327011</v>
      </c>
    </row>
    <row r="199" spans="1:2" x14ac:dyDescent="0.35">
      <c r="A199" s="1">
        <v>39965</v>
      </c>
      <c r="B199">
        <v>332227</v>
      </c>
    </row>
    <row r="200" spans="1:2" x14ac:dyDescent="0.35">
      <c r="A200" s="1">
        <v>39995</v>
      </c>
      <c r="B200">
        <v>333670</v>
      </c>
    </row>
    <row r="201" spans="1:2" x14ac:dyDescent="0.35">
      <c r="A201" s="1">
        <v>40026</v>
      </c>
      <c r="B201">
        <v>339586</v>
      </c>
    </row>
    <row r="202" spans="1:2" x14ac:dyDescent="0.35">
      <c r="A202" s="1">
        <v>40057</v>
      </c>
      <c r="B202">
        <v>330998</v>
      </c>
    </row>
    <row r="203" spans="1:2" x14ac:dyDescent="0.35">
      <c r="A203" s="1">
        <v>40087</v>
      </c>
      <c r="B203">
        <v>334595</v>
      </c>
    </row>
    <row r="204" spans="1:2" x14ac:dyDescent="0.35">
      <c r="A204" s="1">
        <v>40118</v>
      </c>
      <c r="B204">
        <v>337321</v>
      </c>
    </row>
    <row r="205" spans="1:2" x14ac:dyDescent="0.35">
      <c r="A205" s="1">
        <v>40148</v>
      </c>
      <c r="B205">
        <v>338736</v>
      </c>
    </row>
    <row r="206" spans="1:2" x14ac:dyDescent="0.35">
      <c r="A206" s="1">
        <v>40179</v>
      </c>
      <c r="B206">
        <v>339093</v>
      </c>
    </row>
    <row r="207" spans="1:2" x14ac:dyDescent="0.35">
      <c r="A207" s="1">
        <v>40210</v>
      </c>
      <c r="B207">
        <v>339580</v>
      </c>
    </row>
    <row r="208" spans="1:2" x14ac:dyDescent="0.35">
      <c r="A208" s="1">
        <v>40238</v>
      </c>
      <c r="B208">
        <v>346974</v>
      </c>
    </row>
    <row r="209" spans="1:2" x14ac:dyDescent="0.35">
      <c r="A209" s="1">
        <v>40269</v>
      </c>
      <c r="B209">
        <v>349869</v>
      </c>
    </row>
    <row r="210" spans="1:2" x14ac:dyDescent="0.35">
      <c r="A210" s="1">
        <v>40299</v>
      </c>
      <c r="B210">
        <v>346858</v>
      </c>
    </row>
    <row r="211" spans="1:2" x14ac:dyDescent="0.35">
      <c r="A211" s="1">
        <v>40330</v>
      </c>
      <c r="B211">
        <v>346516</v>
      </c>
    </row>
    <row r="212" spans="1:2" x14ac:dyDescent="0.35">
      <c r="A212" s="1">
        <v>40360</v>
      </c>
      <c r="B212">
        <v>347612</v>
      </c>
    </row>
    <row r="213" spans="1:2" x14ac:dyDescent="0.35">
      <c r="A213" s="1">
        <v>40391</v>
      </c>
      <c r="B213">
        <v>349188</v>
      </c>
    </row>
    <row r="214" spans="1:2" x14ac:dyDescent="0.35">
      <c r="A214" s="1">
        <v>40422</v>
      </c>
      <c r="B214">
        <v>352179</v>
      </c>
    </row>
    <row r="215" spans="1:2" x14ac:dyDescent="0.35">
      <c r="A215" s="1">
        <v>40452</v>
      </c>
      <c r="B215">
        <v>356215</v>
      </c>
    </row>
    <row r="216" spans="1:2" x14ac:dyDescent="0.35">
      <c r="A216" s="1">
        <v>40483</v>
      </c>
      <c r="B216">
        <v>359450</v>
      </c>
    </row>
    <row r="217" spans="1:2" x14ac:dyDescent="0.35">
      <c r="A217" s="1">
        <v>40513</v>
      </c>
      <c r="B217">
        <v>361979</v>
      </c>
    </row>
    <row r="218" spans="1:2" x14ac:dyDescent="0.35">
      <c r="A218" s="1">
        <v>40544</v>
      </c>
      <c r="B218">
        <v>364394</v>
      </c>
    </row>
    <row r="219" spans="1:2" x14ac:dyDescent="0.35">
      <c r="A219" s="1">
        <v>40575</v>
      </c>
      <c r="B219">
        <v>367475</v>
      </c>
    </row>
    <row r="220" spans="1:2" x14ac:dyDescent="0.35">
      <c r="A220" s="1">
        <v>40603</v>
      </c>
      <c r="B220">
        <v>370775</v>
      </c>
    </row>
    <row r="221" spans="1:2" x14ac:dyDescent="0.35">
      <c r="A221" s="1">
        <v>40634</v>
      </c>
      <c r="B221">
        <v>372820</v>
      </c>
    </row>
    <row r="222" spans="1:2" x14ac:dyDescent="0.35">
      <c r="A222" s="1">
        <v>40664</v>
      </c>
      <c r="B222">
        <v>372505</v>
      </c>
    </row>
    <row r="223" spans="1:2" x14ac:dyDescent="0.35">
      <c r="A223" s="1">
        <v>40695</v>
      </c>
      <c r="B223">
        <v>375587</v>
      </c>
    </row>
    <row r="224" spans="1:2" x14ac:dyDescent="0.35">
      <c r="A224" s="1">
        <v>40725</v>
      </c>
      <c r="B224">
        <v>375442</v>
      </c>
    </row>
    <row r="225" spans="1:2" x14ac:dyDescent="0.35">
      <c r="A225" s="1">
        <v>40756</v>
      </c>
      <c r="B225">
        <v>375860</v>
      </c>
    </row>
    <row r="226" spans="1:2" x14ac:dyDescent="0.35">
      <c r="A226" s="1">
        <v>40787</v>
      </c>
      <c r="B226">
        <v>380042</v>
      </c>
    </row>
    <row r="227" spans="1:2" x14ac:dyDescent="0.35">
      <c r="A227" s="1">
        <v>40817</v>
      </c>
      <c r="B227">
        <v>382207</v>
      </c>
    </row>
    <row r="228" spans="1:2" x14ac:dyDescent="0.35">
      <c r="A228" s="1">
        <v>40848</v>
      </c>
      <c r="B228">
        <v>383422</v>
      </c>
    </row>
    <row r="229" spans="1:2" x14ac:dyDescent="0.35">
      <c r="A229" s="1">
        <v>40878</v>
      </c>
      <c r="B229">
        <v>383985</v>
      </c>
    </row>
    <row r="230" spans="1:2" x14ac:dyDescent="0.35">
      <c r="A230" s="1">
        <v>40909</v>
      </c>
      <c r="B230">
        <v>387531</v>
      </c>
    </row>
    <row r="231" spans="1:2" x14ac:dyDescent="0.35">
      <c r="A231" s="1">
        <v>40940</v>
      </c>
      <c r="B231">
        <v>392310</v>
      </c>
    </row>
    <row r="232" spans="1:2" x14ac:dyDescent="0.35">
      <c r="A232" s="1">
        <v>40969</v>
      </c>
      <c r="B232">
        <v>393698</v>
      </c>
    </row>
    <row r="233" spans="1:2" x14ac:dyDescent="0.35">
      <c r="A233" s="1">
        <v>41000</v>
      </c>
      <c r="B233">
        <v>392073</v>
      </c>
    </row>
    <row r="234" spans="1:2" x14ac:dyDescent="0.35">
      <c r="A234" s="1">
        <v>41030</v>
      </c>
      <c r="B234">
        <v>391376</v>
      </c>
    </row>
    <row r="235" spans="1:2" x14ac:dyDescent="0.35">
      <c r="A235" s="1">
        <v>41061</v>
      </c>
      <c r="B235">
        <v>387901</v>
      </c>
    </row>
    <row r="236" spans="1:2" x14ac:dyDescent="0.35">
      <c r="A236" s="1">
        <v>41091</v>
      </c>
      <c r="B236">
        <v>389686</v>
      </c>
    </row>
    <row r="237" spans="1:2" x14ac:dyDescent="0.35">
      <c r="A237" s="1">
        <v>41122</v>
      </c>
      <c r="B237">
        <v>394524</v>
      </c>
    </row>
    <row r="238" spans="1:2" x14ac:dyDescent="0.35">
      <c r="A238" s="1">
        <v>41153</v>
      </c>
      <c r="B238">
        <v>397681</v>
      </c>
    </row>
    <row r="239" spans="1:2" x14ac:dyDescent="0.35">
      <c r="A239" s="1">
        <v>41183</v>
      </c>
      <c r="B239">
        <v>397494</v>
      </c>
    </row>
    <row r="240" spans="1:2" x14ac:dyDescent="0.35">
      <c r="A240" s="1">
        <v>41214</v>
      </c>
      <c r="B240">
        <v>399708</v>
      </c>
    </row>
    <row r="241" spans="1:2" x14ac:dyDescent="0.35">
      <c r="A241" s="1">
        <v>41244</v>
      </c>
      <c r="B241">
        <v>401093</v>
      </c>
    </row>
    <row r="242" spans="1:2" x14ac:dyDescent="0.35">
      <c r="A242" s="1">
        <v>41275</v>
      </c>
      <c r="B242">
        <v>404434</v>
      </c>
    </row>
    <row r="243" spans="1:2" x14ac:dyDescent="0.35">
      <c r="A243" s="1">
        <v>41306</v>
      </c>
      <c r="B243">
        <v>409118</v>
      </c>
    </row>
    <row r="244" spans="1:2" x14ac:dyDescent="0.35">
      <c r="A244" s="1">
        <v>41334</v>
      </c>
      <c r="B244">
        <v>406223</v>
      </c>
    </row>
    <row r="245" spans="1:2" x14ac:dyDescent="0.35">
      <c r="A245" s="1">
        <v>41365</v>
      </c>
      <c r="B245">
        <v>404231</v>
      </c>
    </row>
    <row r="246" spans="1:2" x14ac:dyDescent="0.35">
      <c r="A246" s="1">
        <v>41395</v>
      </c>
      <c r="B246">
        <v>406677</v>
      </c>
    </row>
    <row r="247" spans="1:2" x14ac:dyDescent="0.35">
      <c r="A247" s="1">
        <v>41426</v>
      </c>
      <c r="B247">
        <v>407921</v>
      </c>
    </row>
    <row r="248" spans="1:2" x14ac:dyDescent="0.35">
      <c r="A248" s="1">
        <v>41456</v>
      </c>
      <c r="B248">
        <v>410268</v>
      </c>
    </row>
    <row r="249" spans="1:2" x14ac:dyDescent="0.35">
      <c r="A249" s="1">
        <v>41487</v>
      </c>
      <c r="B249">
        <v>409691</v>
      </c>
    </row>
    <row r="250" spans="1:2" x14ac:dyDescent="0.35">
      <c r="A250" s="1">
        <v>41518</v>
      </c>
      <c r="B250">
        <v>410044</v>
      </c>
    </row>
    <row r="251" spans="1:2" x14ac:dyDescent="0.35">
      <c r="A251" s="1">
        <v>41548</v>
      </c>
      <c r="B251">
        <v>411399</v>
      </c>
    </row>
    <row r="252" spans="1:2" x14ac:dyDescent="0.35">
      <c r="A252" s="1">
        <v>41579</v>
      </c>
      <c r="B252">
        <v>412561</v>
      </c>
    </row>
    <row r="253" spans="1:2" x14ac:dyDescent="0.35">
      <c r="A253" s="1">
        <v>41609</v>
      </c>
      <c r="B253">
        <v>414812</v>
      </c>
    </row>
    <row r="254" spans="1:2" x14ac:dyDescent="0.35">
      <c r="A254" s="1">
        <v>41640</v>
      </c>
      <c r="B254">
        <v>411561</v>
      </c>
    </row>
    <row r="255" spans="1:2" x14ac:dyDescent="0.35">
      <c r="A255" s="1">
        <v>41671</v>
      </c>
      <c r="B255">
        <v>416736</v>
      </c>
    </row>
    <row r="256" spans="1:2" x14ac:dyDescent="0.35">
      <c r="A256" s="1">
        <v>41699</v>
      </c>
      <c r="B256">
        <v>421230</v>
      </c>
    </row>
    <row r="257" spans="1:2" x14ac:dyDescent="0.35">
      <c r="A257" s="1">
        <v>41730</v>
      </c>
      <c r="B257">
        <v>425546</v>
      </c>
    </row>
    <row r="258" spans="1:2" x14ac:dyDescent="0.35">
      <c r="A258" s="1">
        <v>41760</v>
      </c>
      <c r="B258">
        <v>426253</v>
      </c>
    </row>
    <row r="259" spans="1:2" x14ac:dyDescent="0.35">
      <c r="A259" s="1">
        <v>41791</v>
      </c>
      <c r="B259">
        <v>427305</v>
      </c>
    </row>
    <row r="260" spans="1:2" x14ac:dyDescent="0.35">
      <c r="A260" s="1">
        <v>41821</v>
      </c>
      <c r="B260">
        <v>428079</v>
      </c>
    </row>
    <row r="261" spans="1:2" x14ac:dyDescent="0.35">
      <c r="A261" s="1">
        <v>41852</v>
      </c>
      <c r="B261">
        <v>431379</v>
      </c>
    </row>
    <row r="262" spans="1:2" x14ac:dyDescent="0.35">
      <c r="A262" s="1">
        <v>41883</v>
      </c>
      <c r="B262">
        <v>430189</v>
      </c>
    </row>
    <row r="263" spans="1:2" x14ac:dyDescent="0.35">
      <c r="A263" s="1">
        <v>41913</v>
      </c>
      <c r="B263">
        <v>431903</v>
      </c>
    </row>
    <row r="264" spans="1:2" x14ac:dyDescent="0.35">
      <c r="A264" s="1">
        <v>41944</v>
      </c>
      <c r="B264">
        <v>433113</v>
      </c>
    </row>
    <row r="265" spans="1:2" x14ac:dyDescent="0.35">
      <c r="A265" s="1">
        <v>41974</v>
      </c>
      <c r="B265">
        <v>430110</v>
      </c>
    </row>
    <row r="266" spans="1:2" x14ac:dyDescent="0.35">
      <c r="A266" s="1">
        <v>42005</v>
      </c>
      <c r="B266">
        <v>428208</v>
      </c>
    </row>
    <row r="267" spans="1:2" x14ac:dyDescent="0.35">
      <c r="A267" s="1">
        <v>42036</v>
      </c>
      <c r="B267">
        <v>427119</v>
      </c>
    </row>
    <row r="268" spans="1:2" x14ac:dyDescent="0.35">
      <c r="A268" s="1">
        <v>42064</v>
      </c>
      <c r="B268">
        <v>433647</v>
      </c>
    </row>
    <row r="269" spans="1:2" x14ac:dyDescent="0.35">
      <c r="A269" s="1">
        <v>42095</v>
      </c>
      <c r="B269">
        <v>434470</v>
      </c>
    </row>
    <row r="270" spans="1:2" x14ac:dyDescent="0.35">
      <c r="A270" s="1">
        <v>42125</v>
      </c>
      <c r="B270">
        <v>437865</v>
      </c>
    </row>
    <row r="271" spans="1:2" x14ac:dyDescent="0.35">
      <c r="A271" s="1">
        <v>42156</v>
      </c>
      <c r="B271">
        <v>437951</v>
      </c>
    </row>
    <row r="272" spans="1:2" x14ac:dyDescent="0.35">
      <c r="A272" s="1">
        <v>42186</v>
      </c>
      <c r="B272">
        <v>441942</v>
      </c>
    </row>
    <row r="273" spans="1:2" x14ac:dyDescent="0.35">
      <c r="A273" s="1">
        <v>42217</v>
      </c>
      <c r="B273">
        <v>441849</v>
      </c>
    </row>
    <row r="274" spans="1:2" x14ac:dyDescent="0.35">
      <c r="A274" s="1">
        <v>42248</v>
      </c>
      <c r="B274">
        <v>439867</v>
      </c>
    </row>
    <row r="275" spans="1:2" x14ac:dyDescent="0.35">
      <c r="A275" s="1">
        <v>42278</v>
      </c>
      <c r="B275">
        <v>438693</v>
      </c>
    </row>
    <row r="276" spans="1:2" x14ac:dyDescent="0.35">
      <c r="A276" s="1">
        <v>42309</v>
      </c>
      <c r="B276">
        <v>440303</v>
      </c>
    </row>
    <row r="277" spans="1:2" x14ac:dyDescent="0.35">
      <c r="A277" s="1">
        <v>42339</v>
      </c>
      <c r="B277">
        <v>442149</v>
      </c>
    </row>
    <row r="278" spans="1:2" x14ac:dyDescent="0.35">
      <c r="A278" s="1">
        <v>42370</v>
      </c>
      <c r="B278">
        <v>439466</v>
      </c>
    </row>
    <row r="279" spans="1:2" x14ac:dyDescent="0.35">
      <c r="A279" s="1">
        <v>42401</v>
      </c>
      <c r="B279">
        <v>443117</v>
      </c>
    </row>
    <row r="280" spans="1:2" x14ac:dyDescent="0.35">
      <c r="A280" s="1">
        <v>42430</v>
      </c>
      <c r="B280">
        <v>441856</v>
      </c>
    </row>
    <row r="281" spans="1:2" x14ac:dyDescent="0.35">
      <c r="A281" s="1">
        <v>42461</v>
      </c>
      <c r="B281">
        <v>444254</v>
      </c>
    </row>
    <row r="282" spans="1:2" x14ac:dyDescent="0.35">
      <c r="A282" s="1">
        <v>42491</v>
      </c>
      <c r="B282">
        <v>445490</v>
      </c>
    </row>
    <row r="283" spans="1:2" x14ac:dyDescent="0.35">
      <c r="A283" s="1">
        <v>42522</v>
      </c>
      <c r="B283">
        <v>450237</v>
      </c>
    </row>
    <row r="284" spans="1:2" x14ac:dyDescent="0.35">
      <c r="A284" s="1">
        <v>42552</v>
      </c>
      <c r="B284">
        <v>449789</v>
      </c>
    </row>
    <row r="285" spans="1:2" x14ac:dyDescent="0.35">
      <c r="A285" s="1">
        <v>42583</v>
      </c>
      <c r="B285">
        <v>449946</v>
      </c>
    </row>
    <row r="286" spans="1:2" x14ac:dyDescent="0.35">
      <c r="A286" s="1">
        <v>42614</v>
      </c>
      <c r="B286">
        <v>453056</v>
      </c>
    </row>
    <row r="287" spans="1:2" x14ac:dyDescent="0.35">
      <c r="A287" s="1">
        <v>42644</v>
      </c>
      <c r="B287">
        <v>453847</v>
      </c>
    </row>
    <row r="288" spans="1:2" x14ac:dyDescent="0.35">
      <c r="A288" s="1">
        <v>42675</v>
      </c>
      <c r="B288">
        <v>453892</v>
      </c>
    </row>
    <row r="289" spans="1:2" x14ac:dyDescent="0.35">
      <c r="A289" s="1">
        <v>42705</v>
      </c>
      <c r="B289">
        <v>459305</v>
      </c>
    </row>
    <row r="290" spans="1:2" x14ac:dyDescent="0.35">
      <c r="A290" s="1">
        <v>42736</v>
      </c>
      <c r="B290">
        <v>464412</v>
      </c>
    </row>
    <row r="291" spans="1:2" x14ac:dyDescent="0.35">
      <c r="A291" s="1">
        <v>42767</v>
      </c>
      <c r="B291">
        <v>464284</v>
      </c>
    </row>
    <row r="292" spans="1:2" x14ac:dyDescent="0.35">
      <c r="A292" s="1">
        <v>42795</v>
      </c>
      <c r="B292">
        <v>463674</v>
      </c>
    </row>
    <row r="293" spans="1:2" x14ac:dyDescent="0.35">
      <c r="A293" s="1">
        <v>42826</v>
      </c>
      <c r="B293">
        <v>465276</v>
      </c>
    </row>
    <row r="294" spans="1:2" x14ac:dyDescent="0.35">
      <c r="A294" s="1">
        <v>42856</v>
      </c>
      <c r="B294">
        <v>462754</v>
      </c>
    </row>
    <row r="295" spans="1:2" x14ac:dyDescent="0.35">
      <c r="A295" s="1">
        <v>42887</v>
      </c>
      <c r="B295">
        <v>465130</v>
      </c>
    </row>
    <row r="296" spans="1:2" x14ac:dyDescent="0.35">
      <c r="A296" s="1">
        <v>42917</v>
      </c>
      <c r="B296">
        <v>465089</v>
      </c>
    </row>
    <row r="297" spans="1:2" x14ac:dyDescent="0.35">
      <c r="A297" s="1">
        <v>42948</v>
      </c>
      <c r="B297">
        <v>466020</v>
      </c>
    </row>
    <row r="298" spans="1:2" x14ac:dyDescent="0.35">
      <c r="A298" s="1">
        <v>42979</v>
      </c>
      <c r="B298">
        <v>475724</v>
      </c>
    </row>
    <row r="299" spans="1:2" x14ac:dyDescent="0.35">
      <c r="A299" s="1">
        <v>43009</v>
      </c>
      <c r="B299">
        <v>476107</v>
      </c>
    </row>
    <row r="300" spans="1:2" x14ac:dyDescent="0.35">
      <c r="A300" s="1">
        <v>43040</v>
      </c>
      <c r="B300">
        <v>480949</v>
      </c>
    </row>
    <row r="301" spans="1:2" x14ac:dyDescent="0.35">
      <c r="A301" s="1">
        <v>43070</v>
      </c>
      <c r="B301">
        <v>483586</v>
      </c>
    </row>
    <row r="302" spans="1:2" x14ac:dyDescent="0.35">
      <c r="A302" s="1">
        <v>43101</v>
      </c>
      <c r="B302">
        <v>481414</v>
      </c>
    </row>
    <row r="303" spans="1:2" x14ac:dyDescent="0.35">
      <c r="A303" s="1">
        <v>43132</v>
      </c>
      <c r="B303">
        <v>484031</v>
      </c>
    </row>
    <row r="304" spans="1:2" x14ac:dyDescent="0.35">
      <c r="A304" s="1">
        <v>43160</v>
      </c>
      <c r="B304">
        <v>484110</v>
      </c>
    </row>
    <row r="305" spans="1:2" x14ac:dyDescent="0.35">
      <c r="A305" s="1">
        <v>43191</v>
      </c>
      <c r="B305">
        <v>484154</v>
      </c>
    </row>
    <row r="306" spans="1:2" x14ac:dyDescent="0.35">
      <c r="A306" s="1">
        <v>43221</v>
      </c>
      <c r="B306">
        <v>491960</v>
      </c>
    </row>
    <row r="307" spans="1:2" x14ac:dyDescent="0.35">
      <c r="A307" s="1">
        <v>43252</v>
      </c>
      <c r="B307">
        <v>490228</v>
      </c>
    </row>
    <row r="308" spans="1:2" x14ac:dyDescent="0.35">
      <c r="A308" s="1">
        <v>43282</v>
      </c>
      <c r="B308">
        <v>493142</v>
      </c>
    </row>
    <row r="309" spans="1:2" x14ac:dyDescent="0.35">
      <c r="A309" s="1">
        <v>43313</v>
      </c>
      <c r="B309">
        <v>493445</v>
      </c>
    </row>
    <row r="310" spans="1:2" x14ac:dyDescent="0.35">
      <c r="A310" s="1">
        <v>43344</v>
      </c>
      <c r="B310">
        <v>491507</v>
      </c>
    </row>
    <row r="311" spans="1:2" x14ac:dyDescent="0.35">
      <c r="A311" s="1">
        <v>43374</v>
      </c>
      <c r="B311">
        <v>496416</v>
      </c>
    </row>
    <row r="312" spans="1:2" x14ac:dyDescent="0.35">
      <c r="A312" s="1">
        <v>43405</v>
      </c>
      <c r="B312">
        <v>498854</v>
      </c>
    </row>
    <row r="313" spans="1:2" x14ac:dyDescent="0.35">
      <c r="A313" s="1">
        <v>43435</v>
      </c>
      <c r="B313">
        <v>489113</v>
      </c>
    </row>
    <row r="314" spans="1:2" x14ac:dyDescent="0.35">
      <c r="A314" s="1">
        <v>43466</v>
      </c>
      <c r="B314">
        <v>490440</v>
      </c>
    </row>
    <row r="315" spans="1:2" x14ac:dyDescent="0.35">
      <c r="A315" s="1">
        <v>43497</v>
      </c>
      <c r="B315">
        <v>491751</v>
      </c>
    </row>
    <row r="316" spans="1:2" x14ac:dyDescent="0.35">
      <c r="A316" s="1">
        <v>43525</v>
      </c>
      <c r="B316">
        <v>499292</v>
      </c>
    </row>
    <row r="317" spans="1:2" x14ac:dyDescent="0.35">
      <c r="A317" s="1">
        <v>43556</v>
      </c>
      <c r="B317">
        <v>499343</v>
      </c>
    </row>
    <row r="318" spans="1:2" x14ac:dyDescent="0.35">
      <c r="A318" s="1">
        <v>43586</v>
      </c>
      <c r="B318">
        <v>504741</v>
      </c>
    </row>
    <row r="319" spans="1:2" x14ac:dyDescent="0.35">
      <c r="A319" s="1">
        <v>43617</v>
      </c>
      <c r="B319">
        <v>505251</v>
      </c>
    </row>
    <row r="320" spans="1:2" x14ac:dyDescent="0.35">
      <c r="A320" s="1">
        <v>43647</v>
      </c>
      <c r="B320">
        <v>509091</v>
      </c>
    </row>
    <row r="321" spans="1:2" x14ac:dyDescent="0.35">
      <c r="A321" s="1">
        <v>43678</v>
      </c>
      <c r="B321">
        <v>512561</v>
      </c>
    </row>
    <row r="322" spans="1:2" x14ac:dyDescent="0.35">
      <c r="A322" s="1">
        <v>43709</v>
      </c>
      <c r="B322">
        <v>509282</v>
      </c>
    </row>
    <row r="323" spans="1:2" x14ac:dyDescent="0.35">
      <c r="A323" s="1">
        <v>43739</v>
      </c>
      <c r="B323">
        <v>510648</v>
      </c>
    </row>
    <row r="324" spans="1:2" x14ac:dyDescent="0.35">
      <c r="A324" s="1">
        <v>43770</v>
      </c>
      <c r="B324">
        <v>514215</v>
      </c>
    </row>
    <row r="325" spans="1:2" x14ac:dyDescent="0.35">
      <c r="A325" s="1">
        <v>43800</v>
      </c>
      <c r="B325">
        <v>515866</v>
      </c>
    </row>
    <row r="326" spans="1:2" x14ac:dyDescent="0.35">
      <c r="A326" s="1">
        <v>43831</v>
      </c>
      <c r="B326">
        <v>515119</v>
      </c>
    </row>
    <row r="327" spans="1:2" x14ac:dyDescent="0.35">
      <c r="A327" s="1">
        <v>43862</v>
      </c>
      <c r="B327">
        <v>515330</v>
      </c>
    </row>
    <row r="328" spans="1:2" x14ac:dyDescent="0.35">
      <c r="A328" s="1">
        <v>43891</v>
      </c>
      <c r="B328">
        <v>468324</v>
      </c>
    </row>
    <row r="329" spans="1:2" x14ac:dyDescent="0.35">
      <c r="A329" s="1">
        <v>43922</v>
      </c>
      <c r="B329">
        <v>401028</v>
      </c>
    </row>
    <row r="330" spans="1:2" x14ac:dyDescent="0.35">
      <c r="A330" s="1">
        <v>43952</v>
      </c>
      <c r="B330">
        <v>478449</v>
      </c>
    </row>
    <row r="331" spans="1:2" x14ac:dyDescent="0.35">
      <c r="A331" s="1">
        <v>43983</v>
      </c>
      <c r="B331">
        <v>518038</v>
      </c>
    </row>
    <row r="332" spans="1:2" x14ac:dyDescent="0.35">
      <c r="A332" s="1">
        <v>44013</v>
      </c>
      <c r="B332">
        <v>526304</v>
      </c>
    </row>
    <row r="333" spans="1:2" x14ac:dyDescent="0.35">
      <c r="A333" s="1">
        <v>44044</v>
      </c>
      <c r="B333">
        <v>530735</v>
      </c>
    </row>
    <row r="334" spans="1:2" x14ac:dyDescent="0.35">
      <c r="A334" s="1">
        <v>44075</v>
      </c>
      <c r="B334">
        <v>541302</v>
      </c>
    </row>
    <row r="335" spans="1:2" x14ac:dyDescent="0.35">
      <c r="A335" s="1">
        <v>44105</v>
      </c>
      <c r="B335">
        <v>539114</v>
      </c>
    </row>
    <row r="336" spans="1:2" x14ac:dyDescent="0.35">
      <c r="A336" s="1">
        <v>44136</v>
      </c>
      <c r="B336">
        <v>533941</v>
      </c>
    </row>
    <row r="337" spans="1:2" x14ac:dyDescent="0.35">
      <c r="A337" s="1">
        <v>44166</v>
      </c>
      <c r="B337">
        <v>538548</v>
      </c>
    </row>
    <row r="338" spans="1:2" x14ac:dyDescent="0.35">
      <c r="A338" s="1">
        <v>44197</v>
      </c>
      <c r="B338">
        <v>559230</v>
      </c>
    </row>
    <row r="339" spans="1:2" x14ac:dyDescent="0.35">
      <c r="A339" s="1">
        <v>44228</v>
      </c>
      <c r="B339">
        <v>544891</v>
      </c>
    </row>
    <row r="340" spans="1:2" x14ac:dyDescent="0.35">
      <c r="A340" s="1">
        <v>44256</v>
      </c>
      <c r="B340">
        <v>603581</v>
      </c>
    </row>
    <row r="341" spans="1:2" x14ac:dyDescent="0.35">
      <c r="A341" s="1">
        <v>44287</v>
      </c>
      <c r="B341">
        <v>608961</v>
      </c>
    </row>
    <row r="342" spans="1:2" x14ac:dyDescent="0.35">
      <c r="A342" s="1">
        <v>44317</v>
      </c>
      <c r="B342">
        <v>605282</v>
      </c>
    </row>
    <row r="343" spans="1:2" x14ac:dyDescent="0.35">
      <c r="A343" s="1">
        <v>44348</v>
      </c>
      <c r="B343">
        <v>611950</v>
      </c>
    </row>
    <row r="344" spans="1:2" x14ac:dyDescent="0.35">
      <c r="A344" s="1">
        <v>44378</v>
      </c>
      <c r="B344">
        <v>601817</v>
      </c>
    </row>
    <row r="345" spans="1:2" x14ac:dyDescent="0.35">
      <c r="A345" s="1">
        <v>44409</v>
      </c>
      <c r="B345">
        <v>605533</v>
      </c>
    </row>
    <row r="346" spans="1:2" x14ac:dyDescent="0.35">
      <c r="A346" s="1">
        <v>44440</v>
      </c>
      <c r="B346">
        <v>609671</v>
      </c>
    </row>
    <row r="347" spans="1:2" x14ac:dyDescent="0.35">
      <c r="A347" s="1">
        <v>44470</v>
      </c>
      <c r="B347">
        <v>618573</v>
      </c>
    </row>
    <row r="348" spans="1:2" x14ac:dyDescent="0.35">
      <c r="A348" s="1">
        <v>44501</v>
      </c>
      <c r="B348">
        <v>624874</v>
      </c>
    </row>
    <row r="349" spans="1:2" x14ac:dyDescent="0.35">
      <c r="A349" s="1">
        <v>44531</v>
      </c>
      <c r="B349">
        <v>619938</v>
      </c>
    </row>
    <row r="350" spans="1:2" x14ac:dyDescent="0.35">
      <c r="A350" s="1">
        <v>44562</v>
      </c>
      <c r="B350">
        <v>631509</v>
      </c>
    </row>
    <row r="351" spans="1:2" x14ac:dyDescent="0.35">
      <c r="A351" s="1">
        <v>44593</v>
      </c>
      <c r="B351">
        <v>638101</v>
      </c>
    </row>
    <row r="352" spans="1:2" x14ac:dyDescent="0.35">
      <c r="A352" s="1">
        <v>44621</v>
      </c>
      <c r="B352">
        <v>651027</v>
      </c>
    </row>
    <row r="353" spans="1:2" x14ac:dyDescent="0.35">
      <c r="A353" s="1">
        <v>44652</v>
      </c>
      <c r="B353">
        <v>660194</v>
      </c>
    </row>
    <row r="354" spans="1:2" x14ac:dyDescent="0.35">
      <c r="A354" s="1">
        <v>44682</v>
      </c>
      <c r="B354">
        <v>659847</v>
      </c>
    </row>
    <row r="355" spans="1:2" x14ac:dyDescent="0.35">
      <c r="A355" s="1">
        <v>44713</v>
      </c>
      <c r="B355">
        <v>666113</v>
      </c>
    </row>
    <row r="356" spans="1:2" x14ac:dyDescent="0.35">
      <c r="A356" s="1">
        <v>44743</v>
      </c>
      <c r="B356">
        <v>659550</v>
      </c>
    </row>
    <row r="357" spans="1:2" x14ac:dyDescent="0.35">
      <c r="A357" s="1">
        <v>44774</v>
      </c>
      <c r="B357">
        <v>663566</v>
      </c>
    </row>
    <row r="358" spans="1:2" x14ac:dyDescent="0.35">
      <c r="A358" s="1">
        <v>44805</v>
      </c>
      <c r="B358">
        <v>661854</v>
      </c>
    </row>
    <row r="359" spans="1:2" x14ac:dyDescent="0.35">
      <c r="A359" s="1">
        <v>44835</v>
      </c>
      <c r="B359">
        <v>668671</v>
      </c>
    </row>
    <row r="360" spans="1:2" x14ac:dyDescent="0.35">
      <c r="A360" s="1">
        <v>44866</v>
      </c>
      <c r="B360">
        <v>659458</v>
      </c>
    </row>
    <row r="361" spans="1:2" x14ac:dyDescent="0.35">
      <c r="A361" s="1">
        <v>44896</v>
      </c>
      <c r="B361">
        <v>651763</v>
      </c>
    </row>
    <row r="362" spans="1:2" x14ac:dyDescent="0.35">
      <c r="A362" s="1">
        <v>44927</v>
      </c>
      <c r="B362">
        <v>680253</v>
      </c>
    </row>
    <row r="363" spans="1:2" x14ac:dyDescent="0.35">
      <c r="A363" s="1">
        <v>44958</v>
      </c>
      <c r="B363">
        <v>672152</v>
      </c>
    </row>
    <row r="364" spans="1:2" x14ac:dyDescent="0.35">
      <c r="A364" s="1">
        <v>44986</v>
      </c>
      <c r="B364">
        <v>665071</v>
      </c>
    </row>
    <row r="365" spans="1:2" x14ac:dyDescent="0.35">
      <c r="A365" s="1">
        <v>45017</v>
      </c>
      <c r="B365">
        <v>670494</v>
      </c>
    </row>
    <row r="366" spans="1:2" x14ac:dyDescent="0.35">
      <c r="A366" s="1">
        <v>45047</v>
      </c>
      <c r="B366">
        <v>673902</v>
      </c>
    </row>
    <row r="367" spans="1:2" x14ac:dyDescent="0.35">
      <c r="A367" s="1">
        <v>45078</v>
      </c>
      <c r="B367">
        <v>677117</v>
      </c>
    </row>
    <row r="368" spans="1:2" x14ac:dyDescent="0.35">
      <c r="A368" s="1">
        <v>45108</v>
      </c>
      <c r="B368">
        <v>678424</v>
      </c>
    </row>
    <row r="369" spans="1:2" x14ac:dyDescent="0.35">
      <c r="A369" s="1">
        <v>45139</v>
      </c>
      <c r="B369">
        <v>684755</v>
      </c>
    </row>
    <row r="370" spans="1:2" x14ac:dyDescent="0.35">
      <c r="A370" s="1">
        <v>45170</v>
      </c>
      <c r="B370">
        <v>689403</v>
      </c>
    </row>
    <row r="371" spans="1:2" x14ac:dyDescent="0.35">
      <c r="A371" s="1">
        <v>45200</v>
      </c>
      <c r="B371">
        <v>686148</v>
      </c>
    </row>
    <row r="372" spans="1:2" x14ac:dyDescent="0.35">
      <c r="A372" s="1">
        <v>45231</v>
      </c>
      <c r="B372">
        <v>685328</v>
      </c>
    </row>
    <row r="373" spans="1:2" x14ac:dyDescent="0.35">
      <c r="A373" s="1">
        <v>45261</v>
      </c>
      <c r="B373">
        <v>686277</v>
      </c>
    </row>
    <row r="374" spans="1:2" x14ac:dyDescent="0.35">
      <c r="A374" s="1">
        <v>45292</v>
      </c>
      <c r="B374">
        <v>680456</v>
      </c>
    </row>
    <row r="375" spans="1:2" x14ac:dyDescent="0.35">
      <c r="A375" s="1">
        <v>45323</v>
      </c>
      <c r="B375">
        <v>685280</v>
      </c>
    </row>
    <row r="376" spans="1:2" x14ac:dyDescent="0.35">
      <c r="A376" s="1">
        <v>45352</v>
      </c>
      <c r="B376">
        <v>687641</v>
      </c>
    </row>
    <row r="377" spans="1:2" x14ac:dyDescent="0.35">
      <c r="A377" s="1">
        <v>45383</v>
      </c>
      <c r="B377">
        <v>687602</v>
      </c>
    </row>
    <row r="378" spans="1:2" x14ac:dyDescent="0.35">
      <c r="A378" s="1">
        <v>45413</v>
      </c>
      <c r="B378">
        <v>692774</v>
      </c>
    </row>
    <row r="379" spans="1:2" x14ac:dyDescent="0.35">
      <c r="A379" s="1">
        <v>45444</v>
      </c>
      <c r="B379">
        <v>692449</v>
      </c>
    </row>
    <row r="380" spans="1:2" x14ac:dyDescent="0.35">
      <c r="A380" s="1">
        <v>45474</v>
      </c>
      <c r="B380">
        <v>698835</v>
      </c>
    </row>
    <row r="381" spans="1:2" x14ac:dyDescent="0.35">
      <c r="A381" s="1">
        <v>45505</v>
      </c>
      <c r="B381">
        <v>697157</v>
      </c>
    </row>
    <row r="382" spans="1:2" x14ac:dyDescent="0.35">
      <c r="A382" s="1">
        <v>45536</v>
      </c>
      <c r="B382">
        <v>703079</v>
      </c>
    </row>
    <row r="383" spans="1:2" x14ac:dyDescent="0.35">
      <c r="A383" s="1">
        <v>45566</v>
      </c>
      <c r="B383">
        <v>707613</v>
      </c>
    </row>
    <row r="384" spans="1:2" x14ac:dyDescent="0.35">
      <c r="A384" s="1">
        <v>45597</v>
      </c>
      <c r="B384">
        <v>712145</v>
      </c>
    </row>
    <row r="385" spans="1:5" x14ac:dyDescent="0.35">
      <c r="A385" s="1">
        <v>45627</v>
      </c>
      <c r="B385">
        <v>717662</v>
      </c>
      <c r="C385">
        <v>717662</v>
      </c>
      <c r="D385" s="6">
        <v>717662</v>
      </c>
      <c r="E385" s="6">
        <v>717662</v>
      </c>
    </row>
    <row r="386" spans="1:5" x14ac:dyDescent="0.35">
      <c r="A386" s="1">
        <v>45658</v>
      </c>
      <c r="C386">
        <f t="shared" ref="C386:C409" si="0">_xlfn.FORECAST.ETS(A386,$B$2:$B$385,$A$2:$A$385,1,1)</f>
        <v>718888.60401372449</v>
      </c>
      <c r="D386" s="6">
        <f t="shared" ref="D386:D409" si="1">C386-_xlfn.FORECAST.ETS.CONFINT(A386,$B$2:$B$385,$A$2:$A$385,0.95,1,1)</f>
        <v>697776.31603873929</v>
      </c>
      <c r="E386" s="6">
        <f t="shared" ref="E386:E409" si="2">C386+_xlfn.FORECAST.ETS.CONFINT(A386,$B$2:$B$385,$A$2:$A$385,0.95,1,1)</f>
        <v>740000.89198870969</v>
      </c>
    </row>
    <row r="387" spans="1:5" x14ac:dyDescent="0.35">
      <c r="A387" s="1">
        <v>45689</v>
      </c>
      <c r="C387">
        <f t="shared" si="0"/>
        <v>720115.20802744909</v>
      </c>
      <c r="D387" s="6">
        <f t="shared" si="1"/>
        <v>696501.50323858496</v>
      </c>
      <c r="E387" s="6">
        <f t="shared" si="2"/>
        <v>743728.91281631321</v>
      </c>
    </row>
    <row r="388" spans="1:5" x14ac:dyDescent="0.35">
      <c r="A388" s="1">
        <v>45717</v>
      </c>
      <c r="C388">
        <f t="shared" si="0"/>
        <v>721341.81204117357</v>
      </c>
      <c r="D388" s="6">
        <f t="shared" si="1"/>
        <v>695458.75831750734</v>
      </c>
      <c r="E388" s="6">
        <f t="shared" si="2"/>
        <v>747224.86576483981</v>
      </c>
    </row>
    <row r="389" spans="1:5" x14ac:dyDescent="0.35">
      <c r="A389" s="1">
        <v>45748</v>
      </c>
      <c r="C389">
        <f t="shared" si="0"/>
        <v>722568.41605489806</v>
      </c>
      <c r="D389" s="6">
        <f t="shared" si="1"/>
        <v>694591.53553515789</v>
      </c>
      <c r="E389" s="6">
        <f t="shared" si="2"/>
        <v>750545.29657463823</v>
      </c>
    </row>
    <row r="390" spans="1:5" x14ac:dyDescent="0.35">
      <c r="A390" s="1">
        <v>45778</v>
      </c>
      <c r="C390">
        <f t="shared" si="0"/>
        <v>723795.02006862266</v>
      </c>
      <c r="D390" s="6">
        <f t="shared" si="1"/>
        <v>693862.9625721206</v>
      </c>
      <c r="E390" s="6">
        <f t="shared" si="2"/>
        <v>753727.07756512472</v>
      </c>
    </row>
    <row r="391" spans="1:5" x14ac:dyDescent="0.35">
      <c r="A391" s="1">
        <v>45809</v>
      </c>
      <c r="C391">
        <f t="shared" si="0"/>
        <v>725021.62408234715</v>
      </c>
      <c r="D391" s="6">
        <f t="shared" si="1"/>
        <v>693247.42025921622</v>
      </c>
      <c r="E391" s="6">
        <f t="shared" si="2"/>
        <v>756795.82790547807</v>
      </c>
    </row>
    <row r="392" spans="1:5" x14ac:dyDescent="0.35">
      <c r="A392" s="1">
        <v>45839</v>
      </c>
      <c r="C392">
        <f t="shared" si="0"/>
        <v>726248.22809607163</v>
      </c>
      <c r="D392" s="6">
        <f t="shared" si="1"/>
        <v>692726.25585497124</v>
      </c>
      <c r="E392" s="6">
        <f t="shared" si="2"/>
        <v>759770.20033717202</v>
      </c>
    </row>
    <row r="393" spans="1:5" x14ac:dyDescent="0.35">
      <c r="A393" s="1">
        <v>45870</v>
      </c>
      <c r="C393">
        <f t="shared" si="0"/>
        <v>727474.83210979623</v>
      </c>
      <c r="D393" s="6">
        <f t="shared" si="1"/>
        <v>692285.39135764702</v>
      </c>
      <c r="E393" s="6">
        <f t="shared" si="2"/>
        <v>762664.27286194544</v>
      </c>
    </row>
    <row r="394" spans="1:5" x14ac:dyDescent="0.35">
      <c r="A394" s="1">
        <v>45901</v>
      </c>
      <c r="C394">
        <f t="shared" si="0"/>
        <v>728701.43612352072</v>
      </c>
      <c r="D394" s="6">
        <f t="shared" si="1"/>
        <v>691913.89376745897</v>
      </c>
      <c r="E394" s="6">
        <f t="shared" si="2"/>
        <v>765488.97847958247</v>
      </c>
    </row>
    <row r="395" spans="1:5" x14ac:dyDescent="0.35">
      <c r="A395" s="1">
        <v>45931</v>
      </c>
      <c r="C395">
        <f t="shared" si="0"/>
        <v>729928.04013724532</v>
      </c>
      <c r="D395" s="6">
        <f t="shared" si="1"/>
        <v>691603.07293777401</v>
      </c>
      <c r="E395" s="6">
        <f t="shared" si="2"/>
        <v>768253.00733671663</v>
      </c>
    </row>
    <row r="396" spans="1:5" x14ac:dyDescent="0.35">
      <c r="A396" s="1">
        <v>45962</v>
      </c>
      <c r="C396">
        <f t="shared" si="0"/>
        <v>731154.64415096981</v>
      </c>
      <c r="D396" s="6">
        <f t="shared" si="1"/>
        <v>691345.88699088048</v>
      </c>
      <c r="E396" s="6">
        <f t="shared" si="2"/>
        <v>770963.40131105913</v>
      </c>
    </row>
    <row r="397" spans="1:5" x14ac:dyDescent="0.35">
      <c r="A397" s="1">
        <v>45992</v>
      </c>
      <c r="C397">
        <f t="shared" si="0"/>
        <v>732381.24816469429</v>
      </c>
      <c r="D397" s="6">
        <f t="shared" si="1"/>
        <v>691136.53612269193</v>
      </c>
      <c r="E397" s="6">
        <f t="shared" si="2"/>
        <v>773625.96020669665</v>
      </c>
    </row>
    <row r="398" spans="1:5" x14ac:dyDescent="0.35">
      <c r="A398" s="1">
        <v>46023</v>
      </c>
      <c r="C398">
        <f t="shared" si="0"/>
        <v>733607.85217841889</v>
      </c>
      <c r="D398" s="6">
        <f t="shared" si="1"/>
        <v>690970.17662395001</v>
      </c>
      <c r="E398" s="6">
        <f t="shared" si="2"/>
        <v>776245.52773288777</v>
      </c>
    </row>
    <row r="399" spans="1:5" x14ac:dyDescent="0.35">
      <c r="A399" s="1">
        <v>46054</v>
      </c>
      <c r="C399">
        <f t="shared" si="0"/>
        <v>734834.45619214338</v>
      </c>
      <c r="D399" s="6">
        <f t="shared" si="1"/>
        <v>690842.71430949308</v>
      </c>
      <c r="E399" s="6">
        <f t="shared" si="2"/>
        <v>778826.19807479368</v>
      </c>
    </row>
    <row r="400" spans="1:5" x14ac:dyDescent="0.35">
      <c r="A400" s="1">
        <v>46082</v>
      </c>
      <c r="C400">
        <f t="shared" si="0"/>
        <v>736061.06020586786</v>
      </c>
      <c r="D400" s="6">
        <f t="shared" si="1"/>
        <v>690750.65197078534</v>
      </c>
      <c r="E400" s="6">
        <f t="shared" si="2"/>
        <v>781371.46844095038</v>
      </c>
    </row>
    <row r="401" spans="1:5" x14ac:dyDescent="0.35">
      <c r="A401" s="1">
        <v>46113</v>
      </c>
      <c r="C401">
        <f t="shared" si="0"/>
        <v>737287.66421959247</v>
      </c>
      <c r="D401" s="6">
        <f t="shared" si="1"/>
        <v>690690.97453217057</v>
      </c>
      <c r="E401" s="6">
        <f t="shared" si="2"/>
        <v>783884.35390701436</v>
      </c>
    </row>
    <row r="402" spans="1:5" x14ac:dyDescent="0.35">
      <c r="A402" s="1">
        <v>46143</v>
      </c>
      <c r="C402">
        <f t="shared" si="0"/>
        <v>738514.26823331695</v>
      </c>
      <c r="D402" s="6">
        <f t="shared" si="1"/>
        <v>690661.06111492938</v>
      </c>
      <c r="E402" s="6">
        <f t="shared" si="2"/>
        <v>786367.47535170452</v>
      </c>
    </row>
    <row r="403" spans="1:5" x14ac:dyDescent="0.35">
      <c r="A403" s="1">
        <v>46174</v>
      </c>
      <c r="C403">
        <f t="shared" si="0"/>
        <v>739740.87224704144</v>
      </c>
      <c r="D403" s="6">
        <f t="shared" si="1"/>
        <v>690658.61668604007</v>
      </c>
      <c r="E403" s="6">
        <f t="shared" si="2"/>
        <v>788823.1278080428</v>
      </c>
    </row>
    <row r="404" spans="1:5" x14ac:dyDescent="0.35">
      <c r="A404" s="1">
        <v>46204</v>
      </c>
      <c r="C404">
        <f t="shared" si="0"/>
        <v>740967.47626076604</v>
      </c>
      <c r="D404" s="6">
        <f t="shared" si="1"/>
        <v>690681.61821296322</v>
      </c>
      <c r="E404" s="6">
        <f t="shared" si="2"/>
        <v>791253.33430856885</v>
      </c>
    </row>
    <row r="405" spans="1:5" x14ac:dyDescent="0.35">
      <c r="A405" s="1">
        <v>46235</v>
      </c>
      <c r="C405">
        <f t="shared" si="0"/>
        <v>742194.08027449052</v>
      </c>
      <c r="D405" s="6">
        <f t="shared" si="1"/>
        <v>690728.27173214208</v>
      </c>
      <c r="E405" s="6">
        <f t="shared" si="2"/>
        <v>793659.88881683897</v>
      </c>
    </row>
    <row r="406" spans="1:5" x14ac:dyDescent="0.35">
      <c r="A406" s="1">
        <v>46266</v>
      </c>
      <c r="C406">
        <f t="shared" si="0"/>
        <v>743420.68428821501</v>
      </c>
      <c r="D406" s="6">
        <f t="shared" si="1"/>
        <v>690796.97774492286</v>
      </c>
      <c r="E406" s="6">
        <f t="shared" si="2"/>
        <v>796044.39083150716</v>
      </c>
    </row>
    <row r="407" spans="1:5" x14ac:dyDescent="0.35">
      <c r="A407" s="1">
        <v>46296</v>
      </c>
      <c r="C407">
        <f t="shared" si="0"/>
        <v>744647.28830193961</v>
      </c>
      <c r="D407" s="6">
        <f t="shared" si="1"/>
        <v>690886.30304895365</v>
      </c>
      <c r="E407" s="6">
        <f t="shared" si="2"/>
        <v>798408.27355492557</v>
      </c>
    </row>
    <row r="408" spans="1:5" x14ac:dyDescent="0.35">
      <c r="A408" s="1">
        <v>46327</v>
      </c>
      <c r="C408">
        <f t="shared" si="0"/>
        <v>745873.8923156641</v>
      </c>
      <c r="D408" s="6">
        <f t="shared" si="1"/>
        <v>690994.95760090475</v>
      </c>
      <c r="E408" s="6">
        <f t="shared" si="2"/>
        <v>800752.82703042345</v>
      </c>
    </row>
    <row r="409" spans="1:5" x14ac:dyDescent="0.35">
      <c r="A409" s="1">
        <v>46357</v>
      </c>
      <c r="C409">
        <f t="shared" si="0"/>
        <v>747100.49632938858</v>
      </c>
      <c r="D409" s="6">
        <f t="shared" si="1"/>
        <v>691121.77535456582</v>
      </c>
      <c r="E409" s="6">
        <f t="shared" si="2"/>
        <v>803079.21730421134</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16FA-34B4-4C5E-B2BD-FA48FA97604E}">
  <dimension ref="A1:E409"/>
  <sheetViews>
    <sheetView topLeftCell="A361" workbookViewId="0">
      <selection activeCell="H388" sqref="H388"/>
    </sheetView>
  </sheetViews>
  <sheetFormatPr defaultRowHeight="14.5" x14ac:dyDescent="0.35"/>
  <cols>
    <col min="1" max="1" width="9.453125" bestFit="1" customWidth="1"/>
    <col min="2" max="2" width="35" customWidth="1"/>
    <col min="3" max="3" width="44.1796875" customWidth="1"/>
    <col min="4" max="5" width="59" customWidth="1"/>
  </cols>
  <sheetData>
    <row r="1" spans="1:5" x14ac:dyDescent="0.35">
      <c r="A1" t="s">
        <v>24</v>
      </c>
      <c r="B1" t="s">
        <v>3</v>
      </c>
      <c r="C1" t="s">
        <v>482</v>
      </c>
      <c r="D1" t="s">
        <v>474</v>
      </c>
      <c r="E1" t="s">
        <v>475</v>
      </c>
    </row>
    <row r="2" spans="1:5" x14ac:dyDescent="0.35">
      <c r="A2" s="1">
        <v>33970</v>
      </c>
      <c r="B2">
        <v>169500</v>
      </c>
    </row>
    <row r="3" spans="1:5" x14ac:dyDescent="0.35">
      <c r="A3" s="1">
        <v>34001</v>
      </c>
      <c r="B3">
        <v>168840</v>
      </c>
    </row>
    <row r="4" spans="1:5" x14ac:dyDescent="0.35">
      <c r="A4" s="1">
        <v>34029</v>
      </c>
      <c r="B4">
        <v>167682</v>
      </c>
    </row>
    <row r="5" spans="1:5" x14ac:dyDescent="0.35">
      <c r="A5" s="1">
        <v>34060</v>
      </c>
      <c r="B5">
        <v>172102</v>
      </c>
    </row>
    <row r="6" spans="1:5" x14ac:dyDescent="0.35">
      <c r="A6" s="1">
        <v>34090</v>
      </c>
      <c r="B6">
        <v>172960</v>
      </c>
    </row>
    <row r="7" spans="1:5" x14ac:dyDescent="0.35">
      <c r="A7" s="1">
        <v>34121</v>
      </c>
      <c r="B7">
        <v>173018</v>
      </c>
    </row>
    <row r="8" spans="1:5" x14ac:dyDescent="0.35">
      <c r="A8" s="1">
        <v>34151</v>
      </c>
      <c r="B8">
        <v>175822</v>
      </c>
    </row>
    <row r="9" spans="1:5" x14ac:dyDescent="0.35">
      <c r="A9" s="1">
        <v>34182</v>
      </c>
      <c r="B9">
        <v>175233</v>
      </c>
    </row>
    <row r="10" spans="1:5" x14ac:dyDescent="0.35">
      <c r="A10" s="1">
        <v>34213</v>
      </c>
      <c r="B10">
        <v>176608</v>
      </c>
    </row>
    <row r="11" spans="1:5" x14ac:dyDescent="0.35">
      <c r="A11" s="1">
        <v>34243</v>
      </c>
      <c r="B11">
        <v>177588</v>
      </c>
    </row>
    <row r="12" spans="1:5" x14ac:dyDescent="0.35">
      <c r="A12" s="1">
        <v>34274</v>
      </c>
      <c r="B12">
        <v>179758</v>
      </c>
    </row>
    <row r="13" spans="1:5" x14ac:dyDescent="0.35">
      <c r="A13" s="1">
        <v>34304</v>
      </c>
      <c r="B13">
        <v>181077</v>
      </c>
    </row>
    <row r="14" spans="1:5" x14ac:dyDescent="0.35">
      <c r="A14" s="1">
        <v>34335</v>
      </c>
      <c r="B14">
        <v>179615</v>
      </c>
    </row>
    <row r="15" spans="1:5" x14ac:dyDescent="0.35">
      <c r="A15" s="1">
        <v>34366</v>
      </c>
      <c r="B15">
        <v>183101</v>
      </c>
    </row>
    <row r="16" spans="1:5" x14ac:dyDescent="0.35">
      <c r="A16" s="1">
        <v>34394</v>
      </c>
      <c r="B16">
        <v>186721</v>
      </c>
    </row>
    <row r="17" spans="1:2" x14ac:dyDescent="0.35">
      <c r="A17" s="1">
        <v>34425</v>
      </c>
      <c r="B17">
        <v>186423</v>
      </c>
    </row>
    <row r="18" spans="1:2" x14ac:dyDescent="0.35">
      <c r="A18" s="1">
        <v>34455</v>
      </c>
      <c r="B18">
        <v>185616</v>
      </c>
    </row>
    <row r="19" spans="1:2" x14ac:dyDescent="0.35">
      <c r="A19" s="1">
        <v>34486</v>
      </c>
      <c r="B19">
        <v>187800</v>
      </c>
    </row>
    <row r="20" spans="1:2" x14ac:dyDescent="0.35">
      <c r="A20" s="1">
        <v>34516</v>
      </c>
      <c r="B20">
        <v>188062</v>
      </c>
    </row>
    <row r="21" spans="1:2" x14ac:dyDescent="0.35">
      <c r="A21" s="1">
        <v>34547</v>
      </c>
      <c r="B21">
        <v>190771</v>
      </c>
    </row>
    <row r="22" spans="1:2" x14ac:dyDescent="0.35">
      <c r="A22" s="1">
        <v>34578</v>
      </c>
      <c r="B22">
        <v>192585</v>
      </c>
    </row>
    <row r="23" spans="1:2" x14ac:dyDescent="0.35">
      <c r="A23" s="1">
        <v>34608</v>
      </c>
      <c r="B23">
        <v>193914</v>
      </c>
    </row>
    <row r="24" spans="1:2" x14ac:dyDescent="0.35">
      <c r="A24" s="1">
        <v>34639</v>
      </c>
      <c r="B24">
        <v>194425</v>
      </c>
    </row>
    <row r="25" spans="1:2" x14ac:dyDescent="0.35">
      <c r="A25" s="1">
        <v>34669</v>
      </c>
      <c r="B25">
        <v>194939</v>
      </c>
    </row>
    <row r="26" spans="1:2" x14ac:dyDescent="0.35">
      <c r="A26" s="1">
        <v>34700</v>
      </c>
      <c r="B26">
        <v>195908</v>
      </c>
    </row>
    <row r="27" spans="1:2" x14ac:dyDescent="0.35">
      <c r="A27" s="1">
        <v>34731</v>
      </c>
      <c r="B27">
        <v>193068</v>
      </c>
    </row>
    <row r="28" spans="1:2" x14ac:dyDescent="0.35">
      <c r="A28" s="1">
        <v>34759</v>
      </c>
      <c r="B28">
        <v>195179</v>
      </c>
    </row>
    <row r="29" spans="1:2" x14ac:dyDescent="0.35">
      <c r="A29" s="1">
        <v>34790</v>
      </c>
      <c r="B29">
        <v>195310</v>
      </c>
    </row>
    <row r="30" spans="1:2" x14ac:dyDescent="0.35">
      <c r="A30" s="1">
        <v>34820</v>
      </c>
      <c r="B30">
        <v>198060</v>
      </c>
    </row>
    <row r="31" spans="1:2" x14ac:dyDescent="0.35">
      <c r="A31" s="1">
        <v>34851</v>
      </c>
      <c r="B31">
        <v>200383</v>
      </c>
    </row>
    <row r="32" spans="1:2" x14ac:dyDescent="0.35">
      <c r="A32" s="1">
        <v>34881</v>
      </c>
      <c r="B32">
        <v>199110</v>
      </c>
    </row>
    <row r="33" spans="1:2" x14ac:dyDescent="0.35">
      <c r="A33" s="1">
        <v>34912</v>
      </c>
      <c r="B33">
        <v>201078</v>
      </c>
    </row>
    <row r="34" spans="1:2" x14ac:dyDescent="0.35">
      <c r="A34" s="1">
        <v>34943</v>
      </c>
      <c r="B34">
        <v>201337</v>
      </c>
    </row>
    <row r="35" spans="1:2" x14ac:dyDescent="0.35">
      <c r="A35" s="1">
        <v>34973</v>
      </c>
      <c r="B35">
        <v>200597</v>
      </c>
    </row>
    <row r="36" spans="1:2" x14ac:dyDescent="0.35">
      <c r="A36" s="1">
        <v>35004</v>
      </c>
      <c r="B36">
        <v>203545</v>
      </c>
    </row>
    <row r="37" spans="1:2" x14ac:dyDescent="0.35">
      <c r="A37" s="1">
        <v>35034</v>
      </c>
      <c r="B37">
        <v>204032</v>
      </c>
    </row>
    <row r="38" spans="1:2" x14ac:dyDescent="0.35">
      <c r="A38" s="1">
        <v>35065</v>
      </c>
      <c r="B38">
        <v>203793</v>
      </c>
    </row>
    <row r="39" spans="1:2" x14ac:dyDescent="0.35">
      <c r="A39" s="1">
        <v>35096</v>
      </c>
      <c r="B39">
        <v>206875</v>
      </c>
    </row>
    <row r="40" spans="1:2" x14ac:dyDescent="0.35">
      <c r="A40" s="1">
        <v>35125</v>
      </c>
      <c r="B40">
        <v>207650</v>
      </c>
    </row>
    <row r="41" spans="1:2" x14ac:dyDescent="0.35">
      <c r="A41" s="1">
        <v>35156</v>
      </c>
      <c r="B41">
        <v>209294</v>
      </c>
    </row>
    <row r="42" spans="1:2" x14ac:dyDescent="0.35">
      <c r="A42" s="1">
        <v>35186</v>
      </c>
      <c r="B42">
        <v>211157</v>
      </c>
    </row>
    <row r="43" spans="1:2" x14ac:dyDescent="0.35">
      <c r="A43" s="1">
        <v>35217</v>
      </c>
      <c r="B43">
        <v>209474</v>
      </c>
    </row>
    <row r="44" spans="1:2" x14ac:dyDescent="0.35">
      <c r="A44" s="1">
        <v>35247</v>
      </c>
      <c r="B44">
        <v>210827</v>
      </c>
    </row>
    <row r="45" spans="1:2" x14ac:dyDescent="0.35">
      <c r="A45" s="1">
        <v>35278</v>
      </c>
      <c r="B45">
        <v>210846</v>
      </c>
    </row>
    <row r="46" spans="1:2" x14ac:dyDescent="0.35">
      <c r="A46" s="1">
        <v>35309</v>
      </c>
      <c r="B46">
        <v>213233</v>
      </c>
    </row>
    <row r="47" spans="1:2" x14ac:dyDescent="0.35">
      <c r="A47" s="1">
        <v>35339</v>
      </c>
      <c r="B47">
        <v>215526</v>
      </c>
    </row>
    <row r="48" spans="1:2" x14ac:dyDescent="0.35">
      <c r="A48" s="1">
        <v>35370</v>
      </c>
      <c r="B48">
        <v>215167</v>
      </c>
    </row>
    <row r="49" spans="1:2" x14ac:dyDescent="0.35">
      <c r="A49" s="1">
        <v>35400</v>
      </c>
      <c r="B49">
        <v>215690</v>
      </c>
    </row>
    <row r="50" spans="1:2" x14ac:dyDescent="0.35">
      <c r="A50" s="1">
        <v>35431</v>
      </c>
      <c r="B50">
        <v>218124</v>
      </c>
    </row>
    <row r="51" spans="1:2" x14ac:dyDescent="0.35">
      <c r="A51" s="1">
        <v>35462</v>
      </c>
      <c r="B51">
        <v>219587</v>
      </c>
    </row>
    <row r="52" spans="1:2" x14ac:dyDescent="0.35">
      <c r="A52" s="1">
        <v>35490</v>
      </c>
      <c r="B52">
        <v>221189</v>
      </c>
    </row>
    <row r="53" spans="1:2" x14ac:dyDescent="0.35">
      <c r="A53" s="1">
        <v>35521</v>
      </c>
      <c r="B53">
        <v>217925</v>
      </c>
    </row>
    <row r="54" spans="1:2" x14ac:dyDescent="0.35">
      <c r="A54" s="1">
        <v>35551</v>
      </c>
      <c r="B54">
        <v>217771</v>
      </c>
    </row>
    <row r="55" spans="1:2" x14ac:dyDescent="0.35">
      <c r="A55" s="1">
        <v>35582</v>
      </c>
      <c r="B55">
        <v>220233</v>
      </c>
    </row>
    <row r="56" spans="1:2" x14ac:dyDescent="0.35">
      <c r="A56" s="1">
        <v>35612</v>
      </c>
      <c r="B56">
        <v>222985</v>
      </c>
    </row>
    <row r="57" spans="1:2" x14ac:dyDescent="0.35">
      <c r="A57" s="1">
        <v>35643</v>
      </c>
      <c r="B57">
        <v>223120</v>
      </c>
    </row>
    <row r="58" spans="1:2" x14ac:dyDescent="0.35">
      <c r="A58" s="1">
        <v>35674</v>
      </c>
      <c r="B58">
        <v>224509</v>
      </c>
    </row>
    <row r="59" spans="1:2" x14ac:dyDescent="0.35">
      <c r="A59" s="1">
        <v>35704</v>
      </c>
      <c r="B59">
        <v>224300</v>
      </c>
    </row>
    <row r="60" spans="1:2" x14ac:dyDescent="0.35">
      <c r="A60" s="1">
        <v>35735</v>
      </c>
      <c r="B60">
        <v>223718</v>
      </c>
    </row>
    <row r="61" spans="1:2" x14ac:dyDescent="0.35">
      <c r="A61" s="1">
        <v>35765</v>
      </c>
      <c r="B61">
        <v>225236</v>
      </c>
    </row>
    <row r="62" spans="1:2" x14ac:dyDescent="0.35">
      <c r="A62" s="1">
        <v>35796</v>
      </c>
      <c r="B62">
        <v>225954</v>
      </c>
    </row>
    <row r="63" spans="1:2" x14ac:dyDescent="0.35">
      <c r="A63" s="1">
        <v>35827</v>
      </c>
      <c r="B63">
        <v>225746</v>
      </c>
    </row>
    <row r="64" spans="1:2" x14ac:dyDescent="0.35">
      <c r="A64" s="1">
        <v>35855</v>
      </c>
      <c r="B64">
        <v>226889</v>
      </c>
    </row>
    <row r="65" spans="1:2" x14ac:dyDescent="0.35">
      <c r="A65" s="1">
        <v>35886</v>
      </c>
      <c r="B65">
        <v>230409</v>
      </c>
    </row>
    <row r="66" spans="1:2" x14ac:dyDescent="0.35">
      <c r="A66" s="1">
        <v>35916</v>
      </c>
      <c r="B66">
        <v>230995</v>
      </c>
    </row>
    <row r="67" spans="1:2" x14ac:dyDescent="0.35">
      <c r="A67" s="1">
        <v>35947</v>
      </c>
      <c r="B67">
        <v>233207</v>
      </c>
    </row>
    <row r="68" spans="1:2" x14ac:dyDescent="0.35">
      <c r="A68" s="1">
        <v>35977</v>
      </c>
      <c r="B68">
        <v>231551</v>
      </c>
    </row>
    <row r="69" spans="1:2" x14ac:dyDescent="0.35">
      <c r="A69" s="1">
        <v>36008</v>
      </c>
      <c r="B69">
        <v>229792</v>
      </c>
    </row>
    <row r="70" spans="1:2" x14ac:dyDescent="0.35">
      <c r="A70" s="1">
        <v>36039</v>
      </c>
      <c r="B70">
        <v>232308</v>
      </c>
    </row>
    <row r="71" spans="1:2" x14ac:dyDescent="0.35">
      <c r="A71" s="1">
        <v>36069</v>
      </c>
      <c r="B71">
        <v>236174</v>
      </c>
    </row>
    <row r="72" spans="1:2" x14ac:dyDescent="0.35">
      <c r="A72" s="1">
        <v>36100</v>
      </c>
      <c r="B72">
        <v>237592</v>
      </c>
    </row>
    <row r="73" spans="1:2" x14ac:dyDescent="0.35">
      <c r="A73" s="1">
        <v>36130</v>
      </c>
      <c r="B73">
        <v>240140</v>
      </c>
    </row>
    <row r="74" spans="1:2" x14ac:dyDescent="0.35">
      <c r="A74" s="1">
        <v>36161</v>
      </c>
      <c r="B74">
        <v>240269</v>
      </c>
    </row>
    <row r="75" spans="1:2" x14ac:dyDescent="0.35">
      <c r="A75" s="1">
        <v>36192</v>
      </c>
      <c r="B75">
        <v>243346</v>
      </c>
    </row>
    <row r="76" spans="1:2" x14ac:dyDescent="0.35">
      <c r="A76" s="1">
        <v>36220</v>
      </c>
      <c r="B76">
        <v>244687</v>
      </c>
    </row>
    <row r="77" spans="1:2" x14ac:dyDescent="0.35">
      <c r="A77" s="1">
        <v>36251</v>
      </c>
      <c r="B77">
        <v>246628</v>
      </c>
    </row>
    <row r="78" spans="1:2" x14ac:dyDescent="0.35">
      <c r="A78" s="1">
        <v>36281</v>
      </c>
      <c r="B78">
        <v>248367</v>
      </c>
    </row>
    <row r="79" spans="1:2" x14ac:dyDescent="0.35">
      <c r="A79" s="1">
        <v>36312</v>
      </c>
      <c r="B79">
        <v>249329</v>
      </c>
    </row>
    <row r="80" spans="1:2" x14ac:dyDescent="0.35">
      <c r="A80" s="1">
        <v>36342</v>
      </c>
      <c r="B80">
        <v>251263</v>
      </c>
    </row>
    <row r="81" spans="1:2" x14ac:dyDescent="0.35">
      <c r="A81" s="1">
        <v>36373</v>
      </c>
      <c r="B81">
        <v>253844</v>
      </c>
    </row>
    <row r="82" spans="1:2" x14ac:dyDescent="0.35">
      <c r="A82" s="1">
        <v>36404</v>
      </c>
      <c r="B82">
        <v>255029</v>
      </c>
    </row>
    <row r="83" spans="1:2" x14ac:dyDescent="0.35">
      <c r="A83" s="1">
        <v>36434</v>
      </c>
      <c r="B83">
        <v>254816</v>
      </c>
    </row>
    <row r="84" spans="1:2" x14ac:dyDescent="0.35">
      <c r="A84" s="1">
        <v>36465</v>
      </c>
      <c r="B84">
        <v>258133</v>
      </c>
    </row>
    <row r="85" spans="1:2" x14ac:dyDescent="0.35">
      <c r="A85" s="1">
        <v>36495</v>
      </c>
      <c r="B85">
        <v>263311</v>
      </c>
    </row>
    <row r="86" spans="1:2" x14ac:dyDescent="0.35">
      <c r="A86" s="1">
        <v>36526</v>
      </c>
      <c r="B86">
        <v>261545</v>
      </c>
    </row>
    <row r="87" spans="1:2" x14ac:dyDescent="0.35">
      <c r="A87" s="1">
        <v>36557</v>
      </c>
      <c r="B87">
        <v>265686</v>
      </c>
    </row>
    <row r="88" spans="1:2" x14ac:dyDescent="0.35">
      <c r="A88" s="1">
        <v>36586</v>
      </c>
      <c r="B88">
        <v>269019</v>
      </c>
    </row>
    <row r="89" spans="1:2" x14ac:dyDescent="0.35">
      <c r="A89" s="1">
        <v>36617</v>
      </c>
      <c r="B89">
        <v>264067</v>
      </c>
    </row>
    <row r="90" spans="1:2" x14ac:dyDescent="0.35">
      <c r="A90" s="1">
        <v>36647</v>
      </c>
      <c r="B90">
        <v>265992</v>
      </c>
    </row>
    <row r="91" spans="1:2" x14ac:dyDescent="0.35">
      <c r="A91" s="1">
        <v>36678</v>
      </c>
      <c r="B91">
        <v>267750</v>
      </c>
    </row>
    <row r="92" spans="1:2" x14ac:dyDescent="0.35">
      <c r="A92" s="1">
        <v>36708</v>
      </c>
      <c r="B92">
        <v>265683</v>
      </c>
    </row>
    <row r="93" spans="1:2" x14ac:dyDescent="0.35">
      <c r="A93" s="1">
        <v>36739</v>
      </c>
      <c r="B93">
        <v>266885</v>
      </c>
    </row>
    <row r="94" spans="1:2" x14ac:dyDescent="0.35">
      <c r="A94" s="1">
        <v>36770</v>
      </c>
      <c r="B94">
        <v>270523</v>
      </c>
    </row>
    <row r="95" spans="1:2" x14ac:dyDescent="0.35">
      <c r="A95" s="1">
        <v>36800</v>
      </c>
      <c r="B95">
        <v>270339</v>
      </c>
    </row>
    <row r="96" spans="1:2" x14ac:dyDescent="0.35">
      <c r="A96" s="1">
        <v>36831</v>
      </c>
      <c r="B96">
        <v>268850</v>
      </c>
    </row>
    <row r="97" spans="1:2" x14ac:dyDescent="0.35">
      <c r="A97" s="1">
        <v>36861</v>
      </c>
      <c r="B97">
        <v>268338</v>
      </c>
    </row>
    <row r="98" spans="1:2" x14ac:dyDescent="0.35">
      <c r="A98" s="1">
        <v>36892</v>
      </c>
      <c r="B98">
        <v>272881</v>
      </c>
    </row>
    <row r="99" spans="1:2" x14ac:dyDescent="0.35">
      <c r="A99" s="1">
        <v>36923</v>
      </c>
      <c r="B99">
        <v>272627</v>
      </c>
    </row>
    <row r="100" spans="1:2" x14ac:dyDescent="0.35">
      <c r="A100" s="1">
        <v>36951</v>
      </c>
      <c r="B100">
        <v>269820</v>
      </c>
    </row>
    <row r="101" spans="1:2" x14ac:dyDescent="0.35">
      <c r="A101" s="1">
        <v>36982</v>
      </c>
      <c r="B101">
        <v>274410</v>
      </c>
    </row>
    <row r="102" spans="1:2" x14ac:dyDescent="0.35">
      <c r="A102" s="1">
        <v>37012</v>
      </c>
      <c r="B102">
        <v>275769</v>
      </c>
    </row>
    <row r="103" spans="1:2" x14ac:dyDescent="0.35">
      <c r="A103" s="1">
        <v>37043</v>
      </c>
      <c r="B103">
        <v>274474</v>
      </c>
    </row>
    <row r="104" spans="1:2" x14ac:dyDescent="0.35">
      <c r="A104" s="1">
        <v>37073</v>
      </c>
      <c r="B104">
        <v>273098</v>
      </c>
    </row>
    <row r="105" spans="1:2" x14ac:dyDescent="0.35">
      <c r="A105" s="1">
        <v>37104</v>
      </c>
      <c r="B105">
        <v>275659</v>
      </c>
    </row>
    <row r="106" spans="1:2" x14ac:dyDescent="0.35">
      <c r="A106" s="1">
        <v>37135</v>
      </c>
      <c r="B106">
        <v>268652</v>
      </c>
    </row>
    <row r="107" spans="1:2" x14ac:dyDescent="0.35">
      <c r="A107" s="1">
        <v>37165</v>
      </c>
      <c r="B107">
        <v>288632</v>
      </c>
    </row>
    <row r="108" spans="1:2" x14ac:dyDescent="0.35">
      <c r="A108" s="1">
        <v>37196</v>
      </c>
      <c r="B108">
        <v>280033</v>
      </c>
    </row>
    <row r="109" spans="1:2" x14ac:dyDescent="0.35">
      <c r="A109" s="1">
        <v>37226</v>
      </c>
      <c r="B109">
        <v>276302</v>
      </c>
    </row>
    <row r="110" spans="1:2" x14ac:dyDescent="0.35">
      <c r="A110" s="1">
        <v>37257</v>
      </c>
      <c r="B110">
        <v>277135</v>
      </c>
    </row>
    <row r="111" spans="1:2" x14ac:dyDescent="0.35">
      <c r="A111" s="1">
        <v>37288</v>
      </c>
      <c r="B111">
        <v>278869</v>
      </c>
    </row>
    <row r="112" spans="1:2" x14ac:dyDescent="0.35">
      <c r="A112" s="1">
        <v>37316</v>
      </c>
      <c r="B112">
        <v>278079</v>
      </c>
    </row>
    <row r="113" spans="1:2" x14ac:dyDescent="0.35">
      <c r="A113" s="1">
        <v>37347</v>
      </c>
      <c r="B113">
        <v>281147</v>
      </c>
    </row>
    <row r="114" spans="1:2" x14ac:dyDescent="0.35">
      <c r="A114" s="1">
        <v>37377</v>
      </c>
      <c r="B114">
        <v>278966</v>
      </c>
    </row>
    <row r="115" spans="1:2" x14ac:dyDescent="0.35">
      <c r="A115" s="1">
        <v>37408</v>
      </c>
      <c r="B115">
        <v>280426</v>
      </c>
    </row>
    <row r="116" spans="1:2" x14ac:dyDescent="0.35">
      <c r="A116" s="1">
        <v>37438</v>
      </c>
      <c r="B116">
        <v>284161</v>
      </c>
    </row>
    <row r="117" spans="1:2" x14ac:dyDescent="0.35">
      <c r="A117" s="1">
        <v>37469</v>
      </c>
      <c r="B117">
        <v>285884</v>
      </c>
    </row>
    <row r="118" spans="1:2" x14ac:dyDescent="0.35">
      <c r="A118" s="1">
        <v>37500</v>
      </c>
      <c r="B118">
        <v>281064</v>
      </c>
    </row>
    <row r="119" spans="1:2" x14ac:dyDescent="0.35">
      <c r="A119" s="1">
        <v>37530</v>
      </c>
      <c r="B119">
        <v>282940</v>
      </c>
    </row>
    <row r="120" spans="1:2" x14ac:dyDescent="0.35">
      <c r="A120" s="1">
        <v>37561</v>
      </c>
      <c r="B120">
        <v>283408</v>
      </c>
    </row>
    <row r="121" spans="1:2" x14ac:dyDescent="0.35">
      <c r="A121" s="1">
        <v>37591</v>
      </c>
      <c r="B121">
        <v>286646</v>
      </c>
    </row>
    <row r="122" spans="1:2" x14ac:dyDescent="0.35">
      <c r="A122" s="1">
        <v>37622</v>
      </c>
      <c r="B122">
        <v>288657</v>
      </c>
    </row>
    <row r="123" spans="1:2" x14ac:dyDescent="0.35">
      <c r="A123" s="1">
        <v>37653</v>
      </c>
      <c r="B123">
        <v>284696</v>
      </c>
    </row>
    <row r="124" spans="1:2" x14ac:dyDescent="0.35">
      <c r="A124" s="1">
        <v>37681</v>
      </c>
      <c r="B124">
        <v>288177</v>
      </c>
    </row>
    <row r="125" spans="1:2" x14ac:dyDescent="0.35">
      <c r="A125" s="1">
        <v>37712</v>
      </c>
      <c r="B125">
        <v>289053</v>
      </c>
    </row>
    <row r="126" spans="1:2" x14ac:dyDescent="0.35">
      <c r="A126" s="1">
        <v>37742</v>
      </c>
      <c r="B126">
        <v>289619</v>
      </c>
    </row>
    <row r="127" spans="1:2" x14ac:dyDescent="0.35">
      <c r="A127" s="1">
        <v>37773</v>
      </c>
      <c r="B127">
        <v>293671</v>
      </c>
    </row>
    <row r="128" spans="1:2" x14ac:dyDescent="0.35">
      <c r="A128" s="1">
        <v>37803</v>
      </c>
      <c r="B128">
        <v>296207</v>
      </c>
    </row>
    <row r="129" spans="1:2" x14ac:dyDescent="0.35">
      <c r="A129" s="1">
        <v>37834</v>
      </c>
      <c r="B129">
        <v>299592</v>
      </c>
    </row>
    <row r="130" spans="1:2" x14ac:dyDescent="0.35">
      <c r="A130" s="1">
        <v>37865</v>
      </c>
      <c r="B130">
        <v>298921</v>
      </c>
    </row>
    <row r="131" spans="1:2" x14ac:dyDescent="0.35">
      <c r="A131" s="1">
        <v>37895</v>
      </c>
      <c r="B131">
        <v>298205</v>
      </c>
    </row>
    <row r="132" spans="1:2" x14ac:dyDescent="0.35">
      <c r="A132" s="1">
        <v>37926</v>
      </c>
      <c r="B132">
        <v>299433</v>
      </c>
    </row>
    <row r="133" spans="1:2" x14ac:dyDescent="0.35">
      <c r="A133" s="1">
        <v>37956</v>
      </c>
      <c r="B133">
        <v>300702</v>
      </c>
    </row>
    <row r="134" spans="1:2" x14ac:dyDescent="0.35">
      <c r="A134" s="1">
        <v>37987</v>
      </c>
      <c r="B134">
        <v>301993</v>
      </c>
    </row>
    <row r="135" spans="1:2" x14ac:dyDescent="0.35">
      <c r="A135" s="1">
        <v>38018</v>
      </c>
      <c r="B135">
        <v>303915</v>
      </c>
    </row>
    <row r="136" spans="1:2" x14ac:dyDescent="0.35">
      <c r="A136" s="1">
        <v>38047</v>
      </c>
      <c r="B136">
        <v>309471</v>
      </c>
    </row>
    <row r="137" spans="1:2" x14ac:dyDescent="0.35">
      <c r="A137" s="1">
        <v>38078</v>
      </c>
      <c r="B137">
        <v>307358</v>
      </c>
    </row>
    <row r="138" spans="1:2" x14ac:dyDescent="0.35">
      <c r="A138" s="1">
        <v>38108</v>
      </c>
      <c r="B138">
        <v>311088</v>
      </c>
    </row>
    <row r="139" spans="1:2" x14ac:dyDescent="0.35">
      <c r="A139" s="1">
        <v>38139</v>
      </c>
      <c r="B139">
        <v>309127</v>
      </c>
    </row>
    <row r="140" spans="1:2" x14ac:dyDescent="0.35">
      <c r="A140" s="1">
        <v>38169</v>
      </c>
      <c r="B140">
        <v>311681</v>
      </c>
    </row>
    <row r="141" spans="1:2" x14ac:dyDescent="0.35">
      <c r="A141" s="1">
        <v>38200</v>
      </c>
      <c r="B141">
        <v>311192</v>
      </c>
    </row>
    <row r="142" spans="1:2" x14ac:dyDescent="0.35">
      <c r="A142" s="1">
        <v>38231</v>
      </c>
      <c r="B142">
        <v>317446</v>
      </c>
    </row>
    <row r="143" spans="1:2" x14ac:dyDescent="0.35">
      <c r="A143" s="1">
        <v>38261</v>
      </c>
      <c r="B143">
        <v>318476</v>
      </c>
    </row>
    <row r="144" spans="1:2" x14ac:dyDescent="0.35">
      <c r="A144" s="1">
        <v>38292</v>
      </c>
      <c r="B144">
        <v>320520</v>
      </c>
    </row>
    <row r="145" spans="1:2" x14ac:dyDescent="0.35">
      <c r="A145" s="1">
        <v>38322</v>
      </c>
      <c r="B145">
        <v>324672</v>
      </c>
    </row>
    <row r="146" spans="1:2" x14ac:dyDescent="0.35">
      <c r="A146" s="1">
        <v>38353</v>
      </c>
      <c r="B146">
        <v>321272</v>
      </c>
    </row>
    <row r="147" spans="1:2" x14ac:dyDescent="0.35">
      <c r="A147" s="1">
        <v>38384</v>
      </c>
      <c r="B147">
        <v>325308</v>
      </c>
    </row>
    <row r="148" spans="1:2" x14ac:dyDescent="0.35">
      <c r="A148" s="1">
        <v>38412</v>
      </c>
      <c r="B148">
        <v>326179</v>
      </c>
    </row>
    <row r="149" spans="1:2" x14ac:dyDescent="0.35">
      <c r="A149" s="1">
        <v>38443</v>
      </c>
      <c r="B149">
        <v>329124</v>
      </c>
    </row>
    <row r="150" spans="1:2" x14ac:dyDescent="0.35">
      <c r="A150" s="1">
        <v>38473</v>
      </c>
      <c r="B150">
        <v>327233</v>
      </c>
    </row>
    <row r="151" spans="1:2" x14ac:dyDescent="0.35">
      <c r="A151" s="1">
        <v>38504</v>
      </c>
      <c r="B151">
        <v>337219</v>
      </c>
    </row>
    <row r="152" spans="1:2" x14ac:dyDescent="0.35">
      <c r="A152" s="1">
        <v>38534</v>
      </c>
      <c r="B152">
        <v>339529</v>
      </c>
    </row>
    <row r="153" spans="1:2" x14ac:dyDescent="0.35">
      <c r="A153" s="1">
        <v>38565</v>
      </c>
      <c r="B153">
        <v>335605</v>
      </c>
    </row>
    <row r="154" spans="1:2" x14ac:dyDescent="0.35">
      <c r="A154" s="1">
        <v>38596</v>
      </c>
      <c r="B154">
        <v>336600</v>
      </c>
    </row>
    <row r="155" spans="1:2" x14ac:dyDescent="0.35">
      <c r="A155" s="1">
        <v>38626</v>
      </c>
      <c r="B155">
        <v>336753</v>
      </c>
    </row>
    <row r="156" spans="1:2" x14ac:dyDescent="0.35">
      <c r="A156" s="1">
        <v>38657</v>
      </c>
      <c r="B156">
        <v>339719</v>
      </c>
    </row>
    <row r="157" spans="1:2" x14ac:dyDescent="0.35">
      <c r="A157" s="1">
        <v>38687</v>
      </c>
      <c r="B157">
        <v>339895</v>
      </c>
    </row>
    <row r="158" spans="1:2" x14ac:dyDescent="0.35">
      <c r="A158" s="1">
        <v>38718</v>
      </c>
      <c r="B158">
        <v>349664</v>
      </c>
    </row>
    <row r="159" spans="1:2" x14ac:dyDescent="0.35">
      <c r="A159" s="1">
        <v>38749</v>
      </c>
      <c r="B159">
        <v>347021</v>
      </c>
    </row>
    <row r="160" spans="1:2" x14ac:dyDescent="0.35">
      <c r="A160" s="1">
        <v>38777</v>
      </c>
      <c r="B160">
        <v>348357</v>
      </c>
    </row>
    <row r="161" spans="1:2" x14ac:dyDescent="0.35">
      <c r="A161" s="1">
        <v>38808</v>
      </c>
      <c r="B161">
        <v>350072</v>
      </c>
    </row>
    <row r="162" spans="1:2" x14ac:dyDescent="0.35">
      <c r="A162" s="1">
        <v>38838</v>
      </c>
      <c r="B162">
        <v>348889</v>
      </c>
    </row>
    <row r="163" spans="1:2" x14ac:dyDescent="0.35">
      <c r="A163" s="1">
        <v>38869</v>
      </c>
      <c r="B163">
        <v>350795</v>
      </c>
    </row>
    <row r="164" spans="1:2" x14ac:dyDescent="0.35">
      <c r="A164" s="1">
        <v>38899</v>
      </c>
      <c r="B164">
        <v>351916</v>
      </c>
    </row>
    <row r="165" spans="1:2" x14ac:dyDescent="0.35">
      <c r="A165" s="1">
        <v>38930</v>
      </c>
      <c r="B165">
        <v>353285</v>
      </c>
    </row>
    <row r="166" spans="1:2" x14ac:dyDescent="0.35">
      <c r="A166" s="1">
        <v>38961</v>
      </c>
      <c r="B166">
        <v>351240</v>
      </c>
    </row>
    <row r="167" spans="1:2" x14ac:dyDescent="0.35">
      <c r="A167" s="1">
        <v>38991</v>
      </c>
      <c r="B167">
        <v>351035</v>
      </c>
    </row>
    <row r="168" spans="1:2" x14ac:dyDescent="0.35">
      <c r="A168" s="1">
        <v>39022</v>
      </c>
      <c r="B168">
        <v>352116</v>
      </c>
    </row>
    <row r="169" spans="1:2" x14ac:dyDescent="0.35">
      <c r="A169" s="1">
        <v>39052</v>
      </c>
      <c r="B169">
        <v>356367</v>
      </c>
    </row>
    <row r="170" spans="1:2" x14ac:dyDescent="0.35">
      <c r="A170" s="1">
        <v>39083</v>
      </c>
      <c r="B170">
        <v>355792</v>
      </c>
    </row>
    <row r="171" spans="1:2" x14ac:dyDescent="0.35">
      <c r="A171" s="1">
        <v>39114</v>
      </c>
      <c r="B171">
        <v>356545</v>
      </c>
    </row>
    <row r="172" spans="1:2" x14ac:dyDescent="0.35">
      <c r="A172" s="1">
        <v>39142</v>
      </c>
      <c r="B172">
        <v>359415</v>
      </c>
    </row>
    <row r="173" spans="1:2" x14ac:dyDescent="0.35">
      <c r="A173" s="1">
        <v>39173</v>
      </c>
      <c r="B173">
        <v>358562</v>
      </c>
    </row>
    <row r="174" spans="1:2" x14ac:dyDescent="0.35">
      <c r="A174" s="1">
        <v>39203</v>
      </c>
      <c r="B174">
        <v>363085</v>
      </c>
    </row>
    <row r="175" spans="1:2" x14ac:dyDescent="0.35">
      <c r="A175" s="1">
        <v>39234</v>
      </c>
      <c r="B175">
        <v>360234</v>
      </c>
    </row>
    <row r="176" spans="1:2" x14ac:dyDescent="0.35">
      <c r="A176" s="1">
        <v>39264</v>
      </c>
      <c r="B176">
        <v>361770</v>
      </c>
    </row>
    <row r="177" spans="1:2" x14ac:dyDescent="0.35">
      <c r="A177" s="1">
        <v>39295</v>
      </c>
      <c r="B177">
        <v>363676</v>
      </c>
    </row>
    <row r="178" spans="1:2" x14ac:dyDescent="0.35">
      <c r="A178" s="1">
        <v>39326</v>
      </c>
      <c r="B178">
        <v>365178</v>
      </c>
    </row>
    <row r="179" spans="1:2" x14ac:dyDescent="0.35">
      <c r="A179" s="1">
        <v>39356</v>
      </c>
      <c r="B179">
        <v>367322</v>
      </c>
    </row>
    <row r="180" spans="1:2" x14ac:dyDescent="0.35">
      <c r="A180" s="1">
        <v>39387</v>
      </c>
      <c r="B180">
        <v>370776</v>
      </c>
    </row>
    <row r="181" spans="1:2" x14ac:dyDescent="0.35">
      <c r="A181" s="1">
        <v>39417</v>
      </c>
      <c r="B181">
        <v>366569</v>
      </c>
    </row>
    <row r="182" spans="1:2" x14ac:dyDescent="0.35">
      <c r="A182" s="1">
        <v>39448</v>
      </c>
      <c r="B182">
        <v>367368</v>
      </c>
    </row>
    <row r="183" spans="1:2" x14ac:dyDescent="0.35">
      <c r="A183" s="1">
        <v>39479</v>
      </c>
      <c r="B183">
        <v>364126</v>
      </c>
    </row>
    <row r="184" spans="1:2" x14ac:dyDescent="0.35">
      <c r="A184" s="1">
        <v>39508</v>
      </c>
      <c r="B184">
        <v>365164</v>
      </c>
    </row>
    <row r="185" spans="1:2" x14ac:dyDescent="0.35">
      <c r="A185" s="1">
        <v>39539</v>
      </c>
      <c r="B185">
        <v>364816</v>
      </c>
    </row>
    <row r="186" spans="1:2" x14ac:dyDescent="0.35">
      <c r="A186" s="1">
        <v>39569</v>
      </c>
      <c r="B186">
        <v>368255</v>
      </c>
    </row>
    <row r="187" spans="1:2" x14ac:dyDescent="0.35">
      <c r="A187" s="1">
        <v>39600</v>
      </c>
      <c r="B187">
        <v>368926</v>
      </c>
    </row>
    <row r="188" spans="1:2" x14ac:dyDescent="0.35">
      <c r="A188" s="1">
        <v>39630</v>
      </c>
      <c r="B188">
        <v>367594</v>
      </c>
    </row>
    <row r="189" spans="1:2" x14ac:dyDescent="0.35">
      <c r="A189" s="1">
        <v>39661</v>
      </c>
      <c r="B189">
        <v>364611</v>
      </c>
    </row>
    <row r="190" spans="1:2" x14ac:dyDescent="0.35">
      <c r="A190" s="1">
        <v>39692</v>
      </c>
      <c r="B190">
        <v>358991</v>
      </c>
    </row>
    <row r="191" spans="1:2" x14ac:dyDescent="0.35">
      <c r="A191" s="1">
        <v>39722</v>
      </c>
      <c r="B191">
        <v>346137</v>
      </c>
    </row>
    <row r="192" spans="1:2" x14ac:dyDescent="0.35">
      <c r="A192" s="1">
        <v>39753</v>
      </c>
      <c r="B192">
        <v>332498</v>
      </c>
    </row>
    <row r="193" spans="1:2" x14ac:dyDescent="0.35">
      <c r="A193" s="1">
        <v>39783</v>
      </c>
      <c r="B193">
        <v>324767</v>
      </c>
    </row>
    <row r="194" spans="1:2" x14ac:dyDescent="0.35">
      <c r="A194" s="1">
        <v>39814</v>
      </c>
      <c r="B194">
        <v>329787</v>
      </c>
    </row>
    <row r="195" spans="1:2" x14ac:dyDescent="0.35">
      <c r="A195" s="1">
        <v>39845</v>
      </c>
      <c r="B195">
        <v>328376</v>
      </c>
    </row>
    <row r="196" spans="1:2" x14ac:dyDescent="0.35">
      <c r="A196" s="1">
        <v>39873</v>
      </c>
      <c r="B196">
        <v>322634</v>
      </c>
    </row>
    <row r="197" spans="1:2" x14ac:dyDescent="0.35">
      <c r="A197" s="1">
        <v>39904</v>
      </c>
      <c r="B197">
        <v>324323</v>
      </c>
    </row>
    <row r="198" spans="1:2" x14ac:dyDescent="0.35">
      <c r="A198" s="1">
        <v>39934</v>
      </c>
      <c r="B198">
        <v>327011</v>
      </c>
    </row>
    <row r="199" spans="1:2" x14ac:dyDescent="0.35">
      <c r="A199" s="1">
        <v>39965</v>
      </c>
      <c r="B199">
        <v>332227</v>
      </c>
    </row>
    <row r="200" spans="1:2" x14ac:dyDescent="0.35">
      <c r="A200" s="1">
        <v>39995</v>
      </c>
      <c r="B200">
        <v>333670</v>
      </c>
    </row>
    <row r="201" spans="1:2" x14ac:dyDescent="0.35">
      <c r="A201" s="1">
        <v>40026</v>
      </c>
      <c r="B201">
        <v>339586</v>
      </c>
    </row>
    <row r="202" spans="1:2" x14ac:dyDescent="0.35">
      <c r="A202" s="1">
        <v>40057</v>
      </c>
      <c r="B202">
        <v>330998</v>
      </c>
    </row>
    <row r="203" spans="1:2" x14ac:dyDescent="0.35">
      <c r="A203" s="1">
        <v>40087</v>
      </c>
      <c r="B203">
        <v>334595</v>
      </c>
    </row>
    <row r="204" spans="1:2" x14ac:dyDescent="0.35">
      <c r="A204" s="1">
        <v>40118</v>
      </c>
      <c r="B204">
        <v>337321</v>
      </c>
    </row>
    <row r="205" spans="1:2" x14ac:dyDescent="0.35">
      <c r="A205" s="1">
        <v>40148</v>
      </c>
      <c r="B205">
        <v>338736</v>
      </c>
    </row>
    <row r="206" spans="1:2" x14ac:dyDescent="0.35">
      <c r="A206" s="1">
        <v>40179</v>
      </c>
      <c r="B206">
        <v>339093</v>
      </c>
    </row>
    <row r="207" spans="1:2" x14ac:dyDescent="0.35">
      <c r="A207" s="1">
        <v>40210</v>
      </c>
      <c r="B207">
        <v>339580</v>
      </c>
    </row>
    <row r="208" spans="1:2" x14ac:dyDescent="0.35">
      <c r="A208" s="1">
        <v>40238</v>
      </c>
      <c r="B208">
        <v>346974</v>
      </c>
    </row>
    <row r="209" spans="1:2" x14ac:dyDescent="0.35">
      <c r="A209" s="1">
        <v>40269</v>
      </c>
      <c r="B209">
        <v>349869</v>
      </c>
    </row>
    <row r="210" spans="1:2" x14ac:dyDescent="0.35">
      <c r="A210" s="1">
        <v>40299</v>
      </c>
      <c r="B210">
        <v>346858</v>
      </c>
    </row>
    <row r="211" spans="1:2" x14ac:dyDescent="0.35">
      <c r="A211" s="1">
        <v>40330</v>
      </c>
      <c r="B211">
        <v>346516</v>
      </c>
    </row>
    <row r="212" spans="1:2" x14ac:dyDescent="0.35">
      <c r="A212" s="1">
        <v>40360</v>
      </c>
      <c r="B212">
        <v>347612</v>
      </c>
    </row>
    <row r="213" spans="1:2" x14ac:dyDescent="0.35">
      <c r="A213" s="1">
        <v>40391</v>
      </c>
      <c r="B213">
        <v>349188</v>
      </c>
    </row>
    <row r="214" spans="1:2" x14ac:dyDescent="0.35">
      <c r="A214" s="1">
        <v>40422</v>
      </c>
      <c r="B214">
        <v>352179</v>
      </c>
    </row>
    <row r="215" spans="1:2" x14ac:dyDescent="0.35">
      <c r="A215" s="1">
        <v>40452</v>
      </c>
      <c r="B215">
        <v>356215</v>
      </c>
    </row>
    <row r="216" spans="1:2" x14ac:dyDescent="0.35">
      <c r="A216" s="1">
        <v>40483</v>
      </c>
      <c r="B216">
        <v>359450</v>
      </c>
    </row>
    <row r="217" spans="1:2" x14ac:dyDescent="0.35">
      <c r="A217" s="1">
        <v>40513</v>
      </c>
      <c r="B217">
        <v>361979</v>
      </c>
    </row>
    <row r="218" spans="1:2" x14ac:dyDescent="0.35">
      <c r="A218" s="1">
        <v>40544</v>
      </c>
      <c r="B218">
        <v>364394</v>
      </c>
    </row>
    <row r="219" spans="1:2" x14ac:dyDescent="0.35">
      <c r="A219" s="1">
        <v>40575</v>
      </c>
      <c r="B219">
        <v>367475</v>
      </c>
    </row>
    <row r="220" spans="1:2" x14ac:dyDescent="0.35">
      <c r="A220" s="1">
        <v>40603</v>
      </c>
      <c r="B220">
        <v>370775</v>
      </c>
    </row>
    <row r="221" spans="1:2" x14ac:dyDescent="0.35">
      <c r="A221" s="1">
        <v>40634</v>
      </c>
      <c r="B221">
        <v>372820</v>
      </c>
    </row>
    <row r="222" spans="1:2" x14ac:dyDescent="0.35">
      <c r="A222" s="1">
        <v>40664</v>
      </c>
      <c r="B222">
        <v>372505</v>
      </c>
    </row>
    <row r="223" spans="1:2" x14ac:dyDescent="0.35">
      <c r="A223" s="1">
        <v>40695</v>
      </c>
      <c r="B223">
        <v>375587</v>
      </c>
    </row>
    <row r="224" spans="1:2" x14ac:dyDescent="0.35">
      <c r="A224" s="1">
        <v>40725</v>
      </c>
      <c r="B224">
        <v>375442</v>
      </c>
    </row>
    <row r="225" spans="1:2" x14ac:dyDescent="0.35">
      <c r="A225" s="1">
        <v>40756</v>
      </c>
      <c r="B225">
        <v>375860</v>
      </c>
    </row>
    <row r="226" spans="1:2" x14ac:dyDescent="0.35">
      <c r="A226" s="1">
        <v>40787</v>
      </c>
      <c r="B226">
        <v>380042</v>
      </c>
    </row>
    <row r="227" spans="1:2" x14ac:dyDescent="0.35">
      <c r="A227" s="1">
        <v>40817</v>
      </c>
      <c r="B227">
        <v>382207</v>
      </c>
    </row>
    <row r="228" spans="1:2" x14ac:dyDescent="0.35">
      <c r="A228" s="1">
        <v>40848</v>
      </c>
      <c r="B228">
        <v>383422</v>
      </c>
    </row>
    <row r="229" spans="1:2" x14ac:dyDescent="0.35">
      <c r="A229" s="1">
        <v>40878</v>
      </c>
      <c r="B229">
        <v>383985</v>
      </c>
    </row>
    <row r="230" spans="1:2" x14ac:dyDescent="0.35">
      <c r="A230" s="1">
        <v>40909</v>
      </c>
      <c r="B230">
        <v>387531</v>
      </c>
    </row>
    <row r="231" spans="1:2" x14ac:dyDescent="0.35">
      <c r="A231" s="1">
        <v>40940</v>
      </c>
      <c r="B231">
        <v>392310</v>
      </c>
    </row>
    <row r="232" spans="1:2" x14ac:dyDescent="0.35">
      <c r="A232" s="1">
        <v>40969</v>
      </c>
      <c r="B232">
        <v>393698</v>
      </c>
    </row>
    <row r="233" spans="1:2" x14ac:dyDescent="0.35">
      <c r="A233" s="1">
        <v>41000</v>
      </c>
      <c r="B233">
        <v>392073</v>
      </c>
    </row>
    <row r="234" spans="1:2" x14ac:dyDescent="0.35">
      <c r="A234" s="1">
        <v>41030</v>
      </c>
      <c r="B234">
        <v>391376</v>
      </c>
    </row>
    <row r="235" spans="1:2" x14ac:dyDescent="0.35">
      <c r="A235" s="1">
        <v>41061</v>
      </c>
      <c r="B235">
        <v>387901</v>
      </c>
    </row>
    <row r="236" spans="1:2" x14ac:dyDescent="0.35">
      <c r="A236" s="1">
        <v>41091</v>
      </c>
      <c r="B236">
        <v>389686</v>
      </c>
    </row>
    <row r="237" spans="1:2" x14ac:dyDescent="0.35">
      <c r="A237" s="1">
        <v>41122</v>
      </c>
      <c r="B237">
        <v>394524</v>
      </c>
    </row>
    <row r="238" spans="1:2" x14ac:dyDescent="0.35">
      <c r="A238" s="1">
        <v>41153</v>
      </c>
      <c r="B238">
        <v>397681</v>
      </c>
    </row>
    <row r="239" spans="1:2" x14ac:dyDescent="0.35">
      <c r="A239" s="1">
        <v>41183</v>
      </c>
      <c r="B239">
        <v>397494</v>
      </c>
    </row>
    <row r="240" spans="1:2" x14ac:dyDescent="0.35">
      <c r="A240" s="1">
        <v>41214</v>
      </c>
      <c r="B240">
        <v>399708</v>
      </c>
    </row>
    <row r="241" spans="1:2" x14ac:dyDescent="0.35">
      <c r="A241" s="1">
        <v>41244</v>
      </c>
      <c r="B241">
        <v>401093</v>
      </c>
    </row>
    <row r="242" spans="1:2" x14ac:dyDescent="0.35">
      <c r="A242" s="1">
        <v>41275</v>
      </c>
      <c r="B242">
        <v>404434</v>
      </c>
    </row>
    <row r="243" spans="1:2" x14ac:dyDescent="0.35">
      <c r="A243" s="1">
        <v>41306</v>
      </c>
      <c r="B243">
        <v>409118</v>
      </c>
    </row>
    <row r="244" spans="1:2" x14ac:dyDescent="0.35">
      <c r="A244" s="1">
        <v>41334</v>
      </c>
      <c r="B244">
        <v>406223</v>
      </c>
    </row>
    <row r="245" spans="1:2" x14ac:dyDescent="0.35">
      <c r="A245" s="1">
        <v>41365</v>
      </c>
      <c r="B245">
        <v>404231</v>
      </c>
    </row>
    <row r="246" spans="1:2" x14ac:dyDescent="0.35">
      <c r="A246" s="1">
        <v>41395</v>
      </c>
      <c r="B246">
        <v>406677</v>
      </c>
    </row>
    <row r="247" spans="1:2" x14ac:dyDescent="0.35">
      <c r="A247" s="1">
        <v>41426</v>
      </c>
      <c r="B247">
        <v>407921</v>
      </c>
    </row>
    <row r="248" spans="1:2" x14ac:dyDescent="0.35">
      <c r="A248" s="1">
        <v>41456</v>
      </c>
      <c r="B248">
        <v>410268</v>
      </c>
    </row>
    <row r="249" spans="1:2" x14ac:dyDescent="0.35">
      <c r="A249" s="1">
        <v>41487</v>
      </c>
      <c r="B249">
        <v>409691</v>
      </c>
    </row>
    <row r="250" spans="1:2" x14ac:dyDescent="0.35">
      <c r="A250" s="1">
        <v>41518</v>
      </c>
      <c r="B250">
        <v>410044</v>
      </c>
    </row>
    <row r="251" spans="1:2" x14ac:dyDescent="0.35">
      <c r="A251" s="1">
        <v>41548</v>
      </c>
      <c r="B251">
        <v>411399</v>
      </c>
    </row>
    <row r="252" spans="1:2" x14ac:dyDescent="0.35">
      <c r="A252" s="1">
        <v>41579</v>
      </c>
      <c r="B252">
        <v>412561</v>
      </c>
    </row>
    <row r="253" spans="1:2" x14ac:dyDescent="0.35">
      <c r="A253" s="1">
        <v>41609</v>
      </c>
      <c r="B253">
        <v>414812</v>
      </c>
    </row>
    <row r="254" spans="1:2" x14ac:dyDescent="0.35">
      <c r="A254" s="1">
        <v>41640</v>
      </c>
      <c r="B254">
        <v>411561</v>
      </c>
    </row>
    <row r="255" spans="1:2" x14ac:dyDescent="0.35">
      <c r="A255" s="1">
        <v>41671</v>
      </c>
      <c r="B255">
        <v>416736</v>
      </c>
    </row>
    <row r="256" spans="1:2" x14ac:dyDescent="0.35">
      <c r="A256" s="1">
        <v>41699</v>
      </c>
      <c r="B256">
        <v>421230</v>
      </c>
    </row>
    <row r="257" spans="1:2" x14ac:dyDescent="0.35">
      <c r="A257" s="1">
        <v>41730</v>
      </c>
      <c r="B257">
        <v>425546</v>
      </c>
    </row>
    <row r="258" spans="1:2" x14ac:dyDescent="0.35">
      <c r="A258" s="1">
        <v>41760</v>
      </c>
      <c r="B258">
        <v>426253</v>
      </c>
    </row>
    <row r="259" spans="1:2" x14ac:dyDescent="0.35">
      <c r="A259" s="1">
        <v>41791</v>
      </c>
      <c r="B259">
        <v>427305</v>
      </c>
    </row>
    <row r="260" spans="1:2" x14ac:dyDescent="0.35">
      <c r="A260" s="1">
        <v>41821</v>
      </c>
      <c r="B260">
        <v>428079</v>
      </c>
    </row>
    <row r="261" spans="1:2" x14ac:dyDescent="0.35">
      <c r="A261" s="1">
        <v>41852</v>
      </c>
      <c r="B261">
        <v>431379</v>
      </c>
    </row>
    <row r="262" spans="1:2" x14ac:dyDescent="0.35">
      <c r="A262" s="1">
        <v>41883</v>
      </c>
      <c r="B262">
        <v>430189</v>
      </c>
    </row>
    <row r="263" spans="1:2" x14ac:dyDescent="0.35">
      <c r="A263" s="1">
        <v>41913</v>
      </c>
      <c r="B263">
        <v>431903</v>
      </c>
    </row>
    <row r="264" spans="1:2" x14ac:dyDescent="0.35">
      <c r="A264" s="1">
        <v>41944</v>
      </c>
      <c r="B264">
        <v>433113</v>
      </c>
    </row>
    <row r="265" spans="1:2" x14ac:dyDescent="0.35">
      <c r="A265" s="1">
        <v>41974</v>
      </c>
      <c r="B265">
        <v>430110</v>
      </c>
    </row>
    <row r="266" spans="1:2" x14ac:dyDescent="0.35">
      <c r="A266" s="1">
        <v>42005</v>
      </c>
      <c r="B266">
        <v>428208</v>
      </c>
    </row>
    <row r="267" spans="1:2" x14ac:dyDescent="0.35">
      <c r="A267" s="1">
        <v>42036</v>
      </c>
      <c r="B267">
        <v>427119</v>
      </c>
    </row>
    <row r="268" spans="1:2" x14ac:dyDescent="0.35">
      <c r="A268" s="1">
        <v>42064</v>
      </c>
      <c r="B268">
        <v>433647</v>
      </c>
    </row>
    <row r="269" spans="1:2" x14ac:dyDescent="0.35">
      <c r="A269" s="1">
        <v>42095</v>
      </c>
      <c r="B269">
        <v>434470</v>
      </c>
    </row>
    <row r="270" spans="1:2" x14ac:dyDescent="0.35">
      <c r="A270" s="1">
        <v>42125</v>
      </c>
      <c r="B270">
        <v>437865</v>
      </c>
    </row>
    <row r="271" spans="1:2" x14ac:dyDescent="0.35">
      <c r="A271" s="1">
        <v>42156</v>
      </c>
      <c r="B271">
        <v>437951</v>
      </c>
    </row>
    <row r="272" spans="1:2" x14ac:dyDescent="0.35">
      <c r="A272" s="1">
        <v>42186</v>
      </c>
      <c r="B272">
        <v>441942</v>
      </c>
    </row>
    <row r="273" spans="1:2" x14ac:dyDescent="0.35">
      <c r="A273" s="1">
        <v>42217</v>
      </c>
      <c r="B273">
        <v>441849</v>
      </c>
    </row>
    <row r="274" spans="1:2" x14ac:dyDescent="0.35">
      <c r="A274" s="1">
        <v>42248</v>
      </c>
      <c r="B274">
        <v>439867</v>
      </c>
    </row>
    <row r="275" spans="1:2" x14ac:dyDescent="0.35">
      <c r="A275" s="1">
        <v>42278</v>
      </c>
      <c r="B275">
        <v>438693</v>
      </c>
    </row>
    <row r="276" spans="1:2" x14ac:dyDescent="0.35">
      <c r="A276" s="1">
        <v>42309</v>
      </c>
      <c r="B276">
        <v>440303</v>
      </c>
    </row>
    <row r="277" spans="1:2" x14ac:dyDescent="0.35">
      <c r="A277" s="1">
        <v>42339</v>
      </c>
      <c r="B277">
        <v>442149</v>
      </c>
    </row>
    <row r="278" spans="1:2" x14ac:dyDescent="0.35">
      <c r="A278" s="1">
        <v>42370</v>
      </c>
      <c r="B278">
        <v>439466</v>
      </c>
    </row>
    <row r="279" spans="1:2" x14ac:dyDescent="0.35">
      <c r="A279" s="1">
        <v>42401</v>
      </c>
      <c r="B279">
        <v>443117</v>
      </c>
    </row>
    <row r="280" spans="1:2" x14ac:dyDescent="0.35">
      <c r="A280" s="1">
        <v>42430</v>
      </c>
      <c r="B280">
        <v>441856</v>
      </c>
    </row>
    <row r="281" spans="1:2" x14ac:dyDescent="0.35">
      <c r="A281" s="1">
        <v>42461</v>
      </c>
      <c r="B281">
        <v>444254</v>
      </c>
    </row>
    <row r="282" spans="1:2" x14ac:dyDescent="0.35">
      <c r="A282" s="1">
        <v>42491</v>
      </c>
      <c r="B282">
        <v>445490</v>
      </c>
    </row>
    <row r="283" spans="1:2" x14ac:dyDescent="0.35">
      <c r="A283" s="1">
        <v>42522</v>
      </c>
      <c r="B283">
        <v>450237</v>
      </c>
    </row>
    <row r="284" spans="1:2" x14ac:dyDescent="0.35">
      <c r="A284" s="1">
        <v>42552</v>
      </c>
      <c r="B284">
        <v>449789</v>
      </c>
    </row>
    <row r="285" spans="1:2" x14ac:dyDescent="0.35">
      <c r="A285" s="1">
        <v>42583</v>
      </c>
      <c r="B285">
        <v>449946</v>
      </c>
    </row>
    <row r="286" spans="1:2" x14ac:dyDescent="0.35">
      <c r="A286" s="1">
        <v>42614</v>
      </c>
      <c r="B286">
        <v>453056</v>
      </c>
    </row>
    <row r="287" spans="1:2" x14ac:dyDescent="0.35">
      <c r="A287" s="1">
        <v>42644</v>
      </c>
      <c r="B287">
        <v>453847</v>
      </c>
    </row>
    <row r="288" spans="1:2" x14ac:dyDescent="0.35">
      <c r="A288" s="1">
        <v>42675</v>
      </c>
      <c r="B288">
        <v>453892</v>
      </c>
    </row>
    <row r="289" spans="1:2" x14ac:dyDescent="0.35">
      <c r="A289" s="1">
        <v>42705</v>
      </c>
      <c r="B289">
        <v>459305</v>
      </c>
    </row>
    <row r="290" spans="1:2" x14ac:dyDescent="0.35">
      <c r="A290" s="1">
        <v>42736</v>
      </c>
      <c r="B290">
        <v>464412</v>
      </c>
    </row>
    <row r="291" spans="1:2" x14ac:dyDescent="0.35">
      <c r="A291" s="1">
        <v>42767</v>
      </c>
      <c r="B291">
        <v>464284</v>
      </c>
    </row>
    <row r="292" spans="1:2" x14ac:dyDescent="0.35">
      <c r="A292" s="1">
        <v>42795</v>
      </c>
      <c r="B292">
        <v>463674</v>
      </c>
    </row>
    <row r="293" spans="1:2" x14ac:dyDescent="0.35">
      <c r="A293" s="1">
        <v>42826</v>
      </c>
      <c r="B293">
        <v>465276</v>
      </c>
    </row>
    <row r="294" spans="1:2" x14ac:dyDescent="0.35">
      <c r="A294" s="1">
        <v>42856</v>
      </c>
      <c r="B294">
        <v>462754</v>
      </c>
    </row>
    <row r="295" spans="1:2" x14ac:dyDescent="0.35">
      <c r="A295" s="1">
        <v>42887</v>
      </c>
      <c r="B295">
        <v>465130</v>
      </c>
    </row>
    <row r="296" spans="1:2" x14ac:dyDescent="0.35">
      <c r="A296" s="1">
        <v>42917</v>
      </c>
      <c r="B296">
        <v>465089</v>
      </c>
    </row>
    <row r="297" spans="1:2" x14ac:dyDescent="0.35">
      <c r="A297" s="1">
        <v>42948</v>
      </c>
      <c r="B297">
        <v>466020</v>
      </c>
    </row>
    <row r="298" spans="1:2" x14ac:dyDescent="0.35">
      <c r="A298" s="1">
        <v>42979</v>
      </c>
      <c r="B298">
        <v>475724</v>
      </c>
    </row>
    <row r="299" spans="1:2" x14ac:dyDescent="0.35">
      <c r="A299" s="1">
        <v>43009</v>
      </c>
      <c r="B299">
        <v>476107</v>
      </c>
    </row>
    <row r="300" spans="1:2" x14ac:dyDescent="0.35">
      <c r="A300" s="1">
        <v>43040</v>
      </c>
      <c r="B300">
        <v>480949</v>
      </c>
    </row>
    <row r="301" spans="1:2" x14ac:dyDescent="0.35">
      <c r="A301" s="1">
        <v>43070</v>
      </c>
      <c r="B301">
        <v>483586</v>
      </c>
    </row>
    <row r="302" spans="1:2" x14ac:dyDescent="0.35">
      <c r="A302" s="1">
        <v>43101</v>
      </c>
      <c r="B302">
        <v>481414</v>
      </c>
    </row>
    <row r="303" spans="1:2" x14ac:dyDescent="0.35">
      <c r="A303" s="1">
        <v>43132</v>
      </c>
      <c r="B303">
        <v>484031</v>
      </c>
    </row>
    <row r="304" spans="1:2" x14ac:dyDescent="0.35">
      <c r="A304" s="1">
        <v>43160</v>
      </c>
      <c r="B304">
        <v>484110</v>
      </c>
    </row>
    <row r="305" spans="1:2" x14ac:dyDescent="0.35">
      <c r="A305" s="1">
        <v>43191</v>
      </c>
      <c r="B305">
        <v>484154</v>
      </c>
    </row>
    <row r="306" spans="1:2" x14ac:dyDescent="0.35">
      <c r="A306" s="1">
        <v>43221</v>
      </c>
      <c r="B306">
        <v>491960</v>
      </c>
    </row>
    <row r="307" spans="1:2" x14ac:dyDescent="0.35">
      <c r="A307" s="1">
        <v>43252</v>
      </c>
      <c r="B307">
        <v>490228</v>
      </c>
    </row>
    <row r="308" spans="1:2" x14ac:dyDescent="0.35">
      <c r="A308" s="1">
        <v>43282</v>
      </c>
      <c r="B308">
        <v>493142</v>
      </c>
    </row>
    <row r="309" spans="1:2" x14ac:dyDescent="0.35">
      <c r="A309" s="1">
        <v>43313</v>
      </c>
      <c r="B309">
        <v>493445</v>
      </c>
    </row>
    <row r="310" spans="1:2" x14ac:dyDescent="0.35">
      <c r="A310" s="1">
        <v>43344</v>
      </c>
      <c r="B310">
        <v>491507</v>
      </c>
    </row>
    <row r="311" spans="1:2" x14ac:dyDescent="0.35">
      <c r="A311" s="1">
        <v>43374</v>
      </c>
      <c r="B311">
        <v>496416</v>
      </c>
    </row>
    <row r="312" spans="1:2" x14ac:dyDescent="0.35">
      <c r="A312" s="1">
        <v>43405</v>
      </c>
      <c r="B312">
        <v>498854</v>
      </c>
    </row>
    <row r="313" spans="1:2" x14ac:dyDescent="0.35">
      <c r="A313" s="1">
        <v>43435</v>
      </c>
      <c r="B313">
        <v>489113</v>
      </c>
    </row>
    <row r="314" spans="1:2" x14ac:dyDescent="0.35">
      <c r="A314" s="1">
        <v>43466</v>
      </c>
      <c r="B314">
        <v>490440</v>
      </c>
    </row>
    <row r="315" spans="1:2" x14ac:dyDescent="0.35">
      <c r="A315" s="1">
        <v>43497</v>
      </c>
      <c r="B315">
        <v>491751</v>
      </c>
    </row>
    <row r="316" spans="1:2" x14ac:dyDescent="0.35">
      <c r="A316" s="1">
        <v>43525</v>
      </c>
      <c r="B316">
        <v>499292</v>
      </c>
    </row>
    <row r="317" spans="1:2" x14ac:dyDescent="0.35">
      <c r="A317" s="1">
        <v>43556</v>
      </c>
      <c r="B317">
        <v>499343</v>
      </c>
    </row>
    <row r="318" spans="1:2" x14ac:dyDescent="0.35">
      <c r="A318" s="1">
        <v>43586</v>
      </c>
      <c r="B318">
        <v>504741</v>
      </c>
    </row>
    <row r="319" spans="1:2" x14ac:dyDescent="0.35">
      <c r="A319" s="1">
        <v>43617</v>
      </c>
      <c r="B319">
        <v>505251</v>
      </c>
    </row>
    <row r="320" spans="1:2" x14ac:dyDescent="0.35">
      <c r="A320" s="1">
        <v>43647</v>
      </c>
      <c r="B320">
        <v>509091</v>
      </c>
    </row>
    <row r="321" spans="1:2" x14ac:dyDescent="0.35">
      <c r="A321" s="1">
        <v>43678</v>
      </c>
      <c r="B321">
        <v>512561</v>
      </c>
    </row>
    <row r="322" spans="1:2" x14ac:dyDescent="0.35">
      <c r="A322" s="1">
        <v>43709</v>
      </c>
      <c r="B322">
        <v>509282</v>
      </c>
    </row>
    <row r="323" spans="1:2" x14ac:dyDescent="0.35">
      <c r="A323" s="1">
        <v>43739</v>
      </c>
      <c r="B323">
        <v>510648</v>
      </c>
    </row>
    <row r="324" spans="1:2" x14ac:dyDescent="0.35">
      <c r="A324" s="1">
        <v>43770</v>
      </c>
      <c r="B324">
        <v>514215</v>
      </c>
    </row>
    <row r="325" spans="1:2" x14ac:dyDescent="0.35">
      <c r="A325" s="1">
        <v>43800</v>
      </c>
      <c r="B325">
        <v>515866</v>
      </c>
    </row>
    <row r="326" spans="1:2" x14ac:dyDescent="0.35">
      <c r="A326" s="1">
        <v>43831</v>
      </c>
      <c r="B326">
        <v>515119</v>
      </c>
    </row>
    <row r="327" spans="1:2" x14ac:dyDescent="0.35">
      <c r="A327" s="1">
        <v>43862</v>
      </c>
      <c r="B327">
        <v>515330</v>
      </c>
    </row>
    <row r="328" spans="1:2" x14ac:dyDescent="0.35">
      <c r="A328" s="1">
        <v>43891</v>
      </c>
      <c r="B328">
        <v>551436.5</v>
      </c>
    </row>
    <row r="329" spans="1:2" x14ac:dyDescent="0.35">
      <c r="A329" s="1">
        <v>43922</v>
      </c>
      <c r="B329">
        <v>554152</v>
      </c>
    </row>
    <row r="330" spans="1:2" x14ac:dyDescent="0.35">
      <c r="A330" s="1">
        <v>43952</v>
      </c>
      <c r="B330">
        <v>555011.5</v>
      </c>
    </row>
    <row r="331" spans="1:2" x14ac:dyDescent="0.35">
      <c r="A331" s="1">
        <v>43983</v>
      </c>
      <c r="B331">
        <v>558600.5</v>
      </c>
    </row>
    <row r="332" spans="1:2" x14ac:dyDescent="0.35">
      <c r="A332" s="1">
        <v>44013</v>
      </c>
      <c r="B332">
        <v>555454</v>
      </c>
    </row>
    <row r="333" spans="1:2" x14ac:dyDescent="0.35">
      <c r="A333" s="1">
        <v>44044</v>
      </c>
      <c r="B333">
        <v>559047</v>
      </c>
    </row>
    <row r="334" spans="1:2" x14ac:dyDescent="0.35">
      <c r="A334" s="1">
        <v>44075</v>
      </c>
      <c r="B334">
        <v>541302</v>
      </c>
    </row>
    <row r="335" spans="1:2" x14ac:dyDescent="0.35">
      <c r="A335" s="1">
        <v>44105</v>
      </c>
      <c r="B335">
        <v>539114</v>
      </c>
    </row>
    <row r="336" spans="1:2" x14ac:dyDescent="0.35">
      <c r="A336" s="1">
        <v>44136</v>
      </c>
      <c r="B336">
        <v>533941</v>
      </c>
    </row>
    <row r="337" spans="1:2" x14ac:dyDescent="0.35">
      <c r="A337" s="1">
        <v>44166</v>
      </c>
      <c r="B337">
        <v>538548</v>
      </c>
    </row>
    <row r="338" spans="1:2" x14ac:dyDescent="0.35">
      <c r="A338" s="1">
        <v>44197</v>
      </c>
      <c r="B338">
        <v>559230</v>
      </c>
    </row>
    <row r="339" spans="1:2" x14ac:dyDescent="0.35">
      <c r="A339" s="1">
        <v>44228</v>
      </c>
      <c r="B339">
        <v>544891</v>
      </c>
    </row>
    <row r="340" spans="1:2" x14ac:dyDescent="0.35">
      <c r="A340" s="1">
        <v>44256</v>
      </c>
      <c r="B340">
        <v>603581</v>
      </c>
    </row>
    <row r="341" spans="1:2" x14ac:dyDescent="0.35">
      <c r="A341" s="1">
        <v>44287</v>
      </c>
      <c r="B341">
        <v>608961</v>
      </c>
    </row>
    <row r="342" spans="1:2" x14ac:dyDescent="0.35">
      <c r="A342" s="1">
        <v>44317</v>
      </c>
      <c r="B342">
        <v>605282</v>
      </c>
    </row>
    <row r="343" spans="1:2" x14ac:dyDescent="0.35">
      <c r="A343" s="1">
        <v>44348</v>
      </c>
      <c r="B343">
        <v>611950</v>
      </c>
    </row>
    <row r="344" spans="1:2" x14ac:dyDescent="0.35">
      <c r="A344" s="1">
        <v>44378</v>
      </c>
      <c r="B344">
        <v>601817</v>
      </c>
    </row>
    <row r="345" spans="1:2" x14ac:dyDescent="0.35">
      <c r="A345" s="1">
        <v>44409</v>
      </c>
      <c r="B345">
        <v>605533</v>
      </c>
    </row>
    <row r="346" spans="1:2" x14ac:dyDescent="0.35">
      <c r="A346" s="1">
        <v>44440</v>
      </c>
      <c r="B346">
        <v>609671</v>
      </c>
    </row>
    <row r="347" spans="1:2" x14ac:dyDescent="0.35">
      <c r="A347" s="1">
        <v>44470</v>
      </c>
      <c r="B347">
        <v>618573</v>
      </c>
    </row>
    <row r="348" spans="1:2" x14ac:dyDescent="0.35">
      <c r="A348" s="1">
        <v>44501</v>
      </c>
      <c r="B348">
        <v>624874</v>
      </c>
    </row>
    <row r="349" spans="1:2" x14ac:dyDescent="0.35">
      <c r="A349" s="1">
        <v>44531</v>
      </c>
      <c r="B349">
        <v>619938</v>
      </c>
    </row>
    <row r="350" spans="1:2" x14ac:dyDescent="0.35">
      <c r="A350" s="1">
        <v>44562</v>
      </c>
      <c r="B350">
        <v>631509</v>
      </c>
    </row>
    <row r="351" spans="1:2" x14ac:dyDescent="0.35">
      <c r="A351" s="1">
        <v>44593</v>
      </c>
      <c r="B351">
        <v>638101</v>
      </c>
    </row>
    <row r="352" spans="1:2" x14ac:dyDescent="0.35">
      <c r="A352" s="1">
        <v>44621</v>
      </c>
      <c r="B352">
        <v>651027</v>
      </c>
    </row>
    <row r="353" spans="1:2" x14ac:dyDescent="0.35">
      <c r="A353" s="1">
        <v>44652</v>
      </c>
      <c r="B353">
        <v>660194</v>
      </c>
    </row>
    <row r="354" spans="1:2" x14ac:dyDescent="0.35">
      <c r="A354" s="1">
        <v>44682</v>
      </c>
      <c r="B354">
        <v>659847</v>
      </c>
    </row>
    <row r="355" spans="1:2" x14ac:dyDescent="0.35">
      <c r="A355" s="1">
        <v>44713</v>
      </c>
      <c r="B355">
        <v>666113</v>
      </c>
    </row>
    <row r="356" spans="1:2" x14ac:dyDescent="0.35">
      <c r="A356" s="1">
        <v>44743</v>
      </c>
      <c r="B356">
        <v>659550</v>
      </c>
    </row>
    <row r="357" spans="1:2" x14ac:dyDescent="0.35">
      <c r="A357" s="1">
        <v>44774</v>
      </c>
      <c r="B357">
        <v>663566</v>
      </c>
    </row>
    <row r="358" spans="1:2" x14ac:dyDescent="0.35">
      <c r="A358" s="1">
        <v>44805</v>
      </c>
      <c r="B358">
        <v>661854</v>
      </c>
    </row>
    <row r="359" spans="1:2" x14ac:dyDescent="0.35">
      <c r="A359" s="1">
        <v>44835</v>
      </c>
      <c r="B359">
        <v>668671</v>
      </c>
    </row>
    <row r="360" spans="1:2" x14ac:dyDescent="0.35">
      <c r="A360" s="1">
        <v>44866</v>
      </c>
      <c r="B360">
        <v>659458</v>
      </c>
    </row>
    <row r="361" spans="1:2" x14ac:dyDescent="0.35">
      <c r="A361" s="1">
        <v>44896</v>
      </c>
      <c r="B361">
        <v>651763</v>
      </c>
    </row>
    <row r="362" spans="1:2" x14ac:dyDescent="0.35">
      <c r="A362" s="1">
        <v>44927</v>
      </c>
      <c r="B362">
        <v>680253</v>
      </c>
    </row>
    <row r="363" spans="1:2" x14ac:dyDescent="0.35">
      <c r="A363" s="1">
        <v>44958</v>
      </c>
      <c r="B363">
        <v>672152</v>
      </c>
    </row>
    <row r="364" spans="1:2" x14ac:dyDescent="0.35">
      <c r="A364" s="1">
        <v>44986</v>
      </c>
      <c r="B364">
        <v>665071</v>
      </c>
    </row>
    <row r="365" spans="1:2" x14ac:dyDescent="0.35">
      <c r="A365" s="1">
        <v>45017</v>
      </c>
      <c r="B365">
        <v>670494</v>
      </c>
    </row>
    <row r="366" spans="1:2" x14ac:dyDescent="0.35">
      <c r="A366" s="1">
        <v>45047</v>
      </c>
      <c r="B366">
        <v>673902</v>
      </c>
    </row>
    <row r="367" spans="1:2" x14ac:dyDescent="0.35">
      <c r="A367" s="1">
        <v>45078</v>
      </c>
      <c r="B367">
        <v>677117</v>
      </c>
    </row>
    <row r="368" spans="1:2" x14ac:dyDescent="0.35">
      <c r="A368" s="1">
        <v>45108</v>
      </c>
      <c r="B368">
        <v>678424</v>
      </c>
    </row>
    <row r="369" spans="1:2" x14ac:dyDescent="0.35">
      <c r="A369" s="1">
        <v>45139</v>
      </c>
      <c r="B369">
        <v>684755</v>
      </c>
    </row>
    <row r="370" spans="1:2" x14ac:dyDescent="0.35">
      <c r="A370" s="1">
        <v>45170</v>
      </c>
      <c r="B370">
        <v>689403</v>
      </c>
    </row>
    <row r="371" spans="1:2" x14ac:dyDescent="0.35">
      <c r="A371" s="1">
        <v>45200</v>
      </c>
      <c r="B371">
        <v>686148</v>
      </c>
    </row>
    <row r="372" spans="1:2" x14ac:dyDescent="0.35">
      <c r="A372" s="1">
        <v>45231</v>
      </c>
      <c r="B372">
        <v>685328</v>
      </c>
    </row>
    <row r="373" spans="1:2" x14ac:dyDescent="0.35">
      <c r="A373" s="1">
        <v>45261</v>
      </c>
      <c r="B373">
        <v>686277</v>
      </c>
    </row>
    <row r="374" spans="1:2" x14ac:dyDescent="0.35">
      <c r="A374" s="1">
        <v>45292</v>
      </c>
      <c r="B374">
        <v>680456</v>
      </c>
    </row>
    <row r="375" spans="1:2" x14ac:dyDescent="0.35">
      <c r="A375" s="1">
        <v>45323</v>
      </c>
      <c r="B375">
        <v>685280</v>
      </c>
    </row>
    <row r="376" spans="1:2" x14ac:dyDescent="0.35">
      <c r="A376" s="1">
        <v>45352</v>
      </c>
      <c r="B376">
        <v>687641</v>
      </c>
    </row>
    <row r="377" spans="1:2" x14ac:dyDescent="0.35">
      <c r="A377" s="1">
        <v>45383</v>
      </c>
      <c r="B377">
        <v>687602</v>
      </c>
    </row>
    <row r="378" spans="1:2" x14ac:dyDescent="0.35">
      <c r="A378" s="1">
        <v>45413</v>
      </c>
      <c r="B378">
        <v>692774</v>
      </c>
    </row>
    <row r="379" spans="1:2" x14ac:dyDescent="0.35">
      <c r="A379" s="1">
        <v>45444</v>
      </c>
      <c r="B379">
        <v>692449</v>
      </c>
    </row>
    <row r="380" spans="1:2" x14ac:dyDescent="0.35">
      <c r="A380" s="1">
        <v>45474</v>
      </c>
      <c r="B380">
        <v>698835</v>
      </c>
    </row>
    <row r="381" spans="1:2" x14ac:dyDescent="0.35">
      <c r="A381" s="1">
        <v>45505</v>
      </c>
      <c r="B381">
        <v>697157</v>
      </c>
    </row>
    <row r="382" spans="1:2" x14ac:dyDescent="0.35">
      <c r="A382" s="1">
        <v>45536</v>
      </c>
      <c r="B382">
        <v>703079</v>
      </c>
    </row>
    <row r="383" spans="1:2" x14ac:dyDescent="0.35">
      <c r="A383" s="1">
        <v>45566</v>
      </c>
      <c r="B383">
        <v>707613</v>
      </c>
    </row>
    <row r="384" spans="1:2" x14ac:dyDescent="0.35">
      <c r="A384" s="1">
        <v>45597</v>
      </c>
      <c r="B384">
        <v>712145</v>
      </c>
    </row>
    <row r="385" spans="1:5" x14ac:dyDescent="0.35">
      <c r="A385" s="1">
        <v>45627</v>
      </c>
      <c r="B385">
        <v>717662</v>
      </c>
      <c r="C385">
        <v>717662</v>
      </c>
      <c r="D385" s="6">
        <v>717662</v>
      </c>
      <c r="E385" s="6">
        <v>717662</v>
      </c>
    </row>
    <row r="386" spans="1:5" x14ac:dyDescent="0.35">
      <c r="A386" s="1">
        <v>45658</v>
      </c>
      <c r="C386">
        <f t="shared" ref="C386:C409" si="0">_xlfn.FORECAST.ETS(A386,$B$2:$B$385,$A$2:$A$385,1,1)</f>
        <v>718900.45971911983</v>
      </c>
      <c r="D386" s="6">
        <f t="shared" ref="D386:D409" si="1">C386-_xlfn.FORECAST.ETS.CONFINT(A386,$B$2:$B$385,$A$2:$A$385,0.95,1,1)</f>
        <v>706773.60348186211</v>
      </c>
      <c r="E386" s="6">
        <f t="shared" ref="E386:E409" si="2">C386+_xlfn.FORECAST.ETS.CONFINT(A386,$B$2:$B$385,$A$2:$A$385,0.95,1,1)</f>
        <v>731027.31595637754</v>
      </c>
    </row>
    <row r="387" spans="1:5" x14ac:dyDescent="0.35">
      <c r="A387" s="1">
        <v>45689</v>
      </c>
      <c r="C387">
        <f t="shared" si="0"/>
        <v>720138.91943823965</v>
      </c>
      <c r="D387" s="6">
        <f t="shared" si="1"/>
        <v>706575.25435642141</v>
      </c>
      <c r="E387" s="6">
        <f t="shared" si="2"/>
        <v>733702.58452005789</v>
      </c>
    </row>
    <row r="388" spans="1:5" x14ac:dyDescent="0.35">
      <c r="A388" s="1">
        <v>45717</v>
      </c>
      <c r="C388">
        <f t="shared" si="0"/>
        <v>721377.37915735948</v>
      </c>
      <c r="D388" s="6">
        <f t="shared" si="1"/>
        <v>706510.20455932361</v>
      </c>
      <c r="E388" s="6">
        <f t="shared" si="2"/>
        <v>736244.55375539535</v>
      </c>
    </row>
    <row r="389" spans="1:5" x14ac:dyDescent="0.35">
      <c r="A389" s="1">
        <v>45748</v>
      </c>
      <c r="C389">
        <f t="shared" si="0"/>
        <v>722615.83887647931</v>
      </c>
      <c r="D389" s="6">
        <f t="shared" si="1"/>
        <v>706545.97432973713</v>
      </c>
      <c r="E389" s="6">
        <f t="shared" si="2"/>
        <v>738685.70342322148</v>
      </c>
    </row>
    <row r="390" spans="1:5" x14ac:dyDescent="0.35">
      <c r="A390" s="1">
        <v>45778</v>
      </c>
      <c r="C390">
        <f t="shared" si="0"/>
        <v>723854.29859559913</v>
      </c>
      <c r="D390" s="6">
        <f t="shared" si="1"/>
        <v>706661.38428069919</v>
      </c>
      <c r="E390" s="6">
        <f t="shared" si="2"/>
        <v>741047.21291049907</v>
      </c>
    </row>
    <row r="391" spans="1:5" x14ac:dyDescent="0.35">
      <c r="A391" s="1">
        <v>45809</v>
      </c>
      <c r="C391">
        <f t="shared" si="0"/>
        <v>725092.75831471884</v>
      </c>
      <c r="D391" s="6">
        <f t="shared" si="1"/>
        <v>706841.71881236939</v>
      </c>
      <c r="E391" s="6">
        <f t="shared" si="2"/>
        <v>743343.79781706829</v>
      </c>
    </row>
    <row r="392" spans="1:5" x14ac:dyDescent="0.35">
      <c r="A392" s="1">
        <v>45839</v>
      </c>
      <c r="C392">
        <f t="shared" si="0"/>
        <v>726331.21803383867</v>
      </c>
      <c r="D392" s="6">
        <f t="shared" si="1"/>
        <v>707076.2638271309</v>
      </c>
      <c r="E392" s="6">
        <f t="shared" si="2"/>
        <v>745586.17224054644</v>
      </c>
    </row>
    <row r="393" spans="1:5" x14ac:dyDescent="0.35">
      <c r="A393" s="1">
        <v>45870</v>
      </c>
      <c r="C393">
        <f t="shared" si="0"/>
        <v>727569.67775295849</v>
      </c>
      <c r="D393" s="6">
        <f t="shared" si="1"/>
        <v>707356.93294877489</v>
      </c>
      <c r="E393" s="6">
        <f t="shared" si="2"/>
        <v>747782.4225571421</v>
      </c>
    </row>
    <row r="394" spans="1:5" x14ac:dyDescent="0.35">
      <c r="A394" s="1">
        <v>45901</v>
      </c>
      <c r="C394">
        <f t="shared" si="0"/>
        <v>728808.13747207832</v>
      </c>
      <c r="D394" s="6">
        <f t="shared" si="1"/>
        <v>707677.44628396223</v>
      </c>
      <c r="E394" s="6">
        <f t="shared" si="2"/>
        <v>749938.82866019441</v>
      </c>
    </row>
    <row r="395" spans="1:5" x14ac:dyDescent="0.35">
      <c r="A395" s="1">
        <v>45931</v>
      </c>
      <c r="C395">
        <f t="shared" si="0"/>
        <v>730046.59719119815</v>
      </c>
      <c r="D395" s="6">
        <f t="shared" si="1"/>
        <v>708032.81222974462</v>
      </c>
      <c r="E395" s="6">
        <f t="shared" si="2"/>
        <v>752060.38215265167</v>
      </c>
    </row>
    <row r="396" spans="1:5" x14ac:dyDescent="0.35">
      <c r="A396" s="1">
        <v>45962</v>
      </c>
      <c r="C396">
        <f t="shared" si="0"/>
        <v>731285.05691031797</v>
      </c>
      <c r="D396" s="6">
        <f t="shared" si="1"/>
        <v>708418.98594556528</v>
      </c>
      <c r="E396" s="6">
        <f t="shared" si="2"/>
        <v>754151.12787507067</v>
      </c>
    </row>
    <row r="397" spans="1:5" x14ac:dyDescent="0.35">
      <c r="A397" s="1">
        <v>45992</v>
      </c>
      <c r="C397">
        <f t="shared" si="0"/>
        <v>732523.5166294378</v>
      </c>
      <c r="D397" s="6">
        <f t="shared" si="1"/>
        <v>708832.6360354881</v>
      </c>
      <c r="E397" s="6">
        <f t="shared" si="2"/>
        <v>756214.3972233875</v>
      </c>
    </row>
    <row r="398" spans="1:5" x14ac:dyDescent="0.35">
      <c r="A398" s="1">
        <v>46023</v>
      </c>
      <c r="C398">
        <f t="shared" si="0"/>
        <v>733761.97634855763</v>
      </c>
      <c r="D398" s="6">
        <f t="shared" si="1"/>
        <v>709270.98028254544</v>
      </c>
      <c r="E398" s="6">
        <f t="shared" si="2"/>
        <v>758252.97241456981</v>
      </c>
    </row>
    <row r="399" spans="1:5" x14ac:dyDescent="0.35">
      <c r="A399" s="1">
        <v>46054</v>
      </c>
      <c r="C399">
        <f t="shared" si="0"/>
        <v>735000.43606767745</v>
      </c>
      <c r="D399" s="6">
        <f t="shared" si="1"/>
        <v>709731.66699492035</v>
      </c>
      <c r="E399" s="6">
        <f t="shared" si="2"/>
        <v>760269.20514043455</v>
      </c>
    </row>
    <row r="400" spans="1:5" x14ac:dyDescent="0.35">
      <c r="A400" s="1">
        <v>46082</v>
      </c>
      <c r="C400">
        <f t="shared" si="0"/>
        <v>736238.89578679728</v>
      </c>
      <c r="D400" s="6">
        <f t="shared" si="1"/>
        <v>710212.68738298316</v>
      </c>
      <c r="E400" s="6">
        <f t="shared" si="2"/>
        <v>762265.1041906114</v>
      </c>
    </row>
    <row r="401" spans="1:5" x14ac:dyDescent="0.35">
      <c r="A401" s="1">
        <v>46113</v>
      </c>
      <c r="C401">
        <f t="shared" si="0"/>
        <v>737477.3555059171</v>
      </c>
      <c r="D401" s="6">
        <f t="shared" si="1"/>
        <v>710712.30959327158</v>
      </c>
      <c r="E401" s="6">
        <f t="shared" si="2"/>
        <v>764242.40141856263</v>
      </c>
    </row>
    <row r="402" spans="1:5" x14ac:dyDescent="0.35">
      <c r="A402" s="1">
        <v>46143</v>
      </c>
      <c r="C402">
        <f t="shared" si="0"/>
        <v>738715.81522503693</v>
      </c>
      <c r="D402" s="6">
        <f t="shared" si="1"/>
        <v>711229.02819826</v>
      </c>
      <c r="E402" s="6">
        <f t="shared" si="2"/>
        <v>766202.60225181386</v>
      </c>
    </row>
    <row r="403" spans="1:5" x14ac:dyDescent="0.35">
      <c r="A403" s="1">
        <v>46174</v>
      </c>
      <c r="C403">
        <f t="shared" si="0"/>
        <v>739954.27494415664</v>
      </c>
      <c r="D403" s="6">
        <f t="shared" si="1"/>
        <v>711761.52493554354</v>
      </c>
      <c r="E403" s="6">
        <f t="shared" si="2"/>
        <v>768147.02495276975</v>
      </c>
    </row>
    <row r="404" spans="1:5" x14ac:dyDescent="0.35">
      <c r="A404" s="1">
        <v>46204</v>
      </c>
      <c r="C404">
        <f t="shared" si="0"/>
        <v>741192.73466327647</v>
      </c>
      <c r="D404" s="6">
        <f t="shared" si="1"/>
        <v>712308.63777925412</v>
      </c>
      <c r="E404" s="6">
        <f t="shared" si="2"/>
        <v>770076.83154729882</v>
      </c>
    </row>
    <row r="405" spans="1:5" x14ac:dyDescent="0.35">
      <c r="A405" s="1">
        <v>46235</v>
      </c>
      <c r="C405">
        <f t="shared" si="0"/>
        <v>742431.19438239629</v>
      </c>
      <c r="D405" s="6">
        <f t="shared" si="1"/>
        <v>712869.33628029143</v>
      </c>
      <c r="E405" s="6">
        <f t="shared" si="2"/>
        <v>771993.05248450115</v>
      </c>
    </row>
    <row r="406" spans="1:5" x14ac:dyDescent="0.35">
      <c r="A406" s="1">
        <v>46266</v>
      </c>
      <c r="C406">
        <f t="shared" si="0"/>
        <v>743669.65410151612</v>
      </c>
      <c r="D406" s="6">
        <f t="shared" si="1"/>
        <v>713442.70168980875</v>
      </c>
      <c r="E406" s="6">
        <f t="shared" si="2"/>
        <v>773896.60651322349</v>
      </c>
    </row>
    <row r="407" spans="1:5" x14ac:dyDescent="0.35">
      <c r="A407" s="1">
        <v>46296</v>
      </c>
      <c r="C407">
        <f t="shared" si="0"/>
        <v>744908.11382063595</v>
      </c>
      <c r="D407" s="6">
        <f t="shared" si="1"/>
        <v>714027.91077922448</v>
      </c>
      <c r="E407" s="6">
        <f t="shared" si="2"/>
        <v>775788.31686204742</v>
      </c>
    </row>
    <row r="408" spans="1:5" x14ac:dyDescent="0.35">
      <c r="A408" s="1">
        <v>46327</v>
      </c>
      <c r="C408">
        <f t="shared" si="0"/>
        <v>746146.57353975577</v>
      </c>
      <c r="D408" s="6">
        <f t="shared" si="1"/>
        <v>714624.22255021532</v>
      </c>
      <c r="E408" s="6">
        <f t="shared" si="2"/>
        <v>777668.92452929623</v>
      </c>
    </row>
    <row r="409" spans="1:5" x14ac:dyDescent="0.35">
      <c r="A409" s="1">
        <v>46357</v>
      </c>
      <c r="C409">
        <f t="shared" si="0"/>
        <v>747385.0332588756</v>
      </c>
      <c r="D409" s="6">
        <f t="shared" si="1"/>
        <v>715230.96722815628</v>
      </c>
      <c r="E409" s="6">
        <f t="shared" si="2"/>
        <v>779539.09928959492</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B317-49B5-4714-B707-2D03670140FB}">
  <dimension ref="A2:T436"/>
  <sheetViews>
    <sheetView showGridLines="0" workbookViewId="0"/>
  </sheetViews>
  <sheetFormatPr defaultRowHeight="14.5" x14ac:dyDescent="0.35"/>
  <cols>
    <col min="1" max="1" width="12.453125" bestFit="1" customWidth="1"/>
    <col min="2" max="5" width="23" bestFit="1" customWidth="1"/>
    <col min="6" max="10" width="7" bestFit="1" customWidth="1"/>
    <col min="11" max="11" width="10.81640625" bestFit="1" customWidth="1"/>
    <col min="12" max="12" width="8.81640625" customWidth="1"/>
    <col min="13" max="13" width="27.81640625" customWidth="1"/>
    <col min="14" max="14" width="24.81640625" customWidth="1"/>
    <col min="15" max="15" width="20.54296875" customWidth="1"/>
    <col min="16" max="16" width="11.6328125" customWidth="1"/>
    <col min="17" max="393" width="7" bestFit="1" customWidth="1"/>
    <col min="394" max="394" width="11.26953125" bestFit="1" customWidth="1"/>
  </cols>
  <sheetData>
    <row r="2" spans="1:15" ht="23.5" x14ac:dyDescent="0.55000000000000004">
      <c r="B2" s="72" t="s">
        <v>575</v>
      </c>
    </row>
    <row r="4" spans="1:15" ht="22.5" customHeight="1" x14ac:dyDescent="0.35">
      <c r="L4" s="249" t="s">
        <v>19</v>
      </c>
      <c r="M4" s="249"/>
      <c r="N4" s="249"/>
      <c r="O4" s="249"/>
    </row>
    <row r="5" spans="1:15" x14ac:dyDescent="0.35">
      <c r="A5" s="3"/>
      <c r="B5" s="4"/>
      <c r="C5" s="5"/>
      <c r="L5" s="243" t="s">
        <v>18</v>
      </c>
      <c r="M5" s="244" t="s">
        <v>17</v>
      </c>
      <c r="N5" s="244" t="s">
        <v>15</v>
      </c>
      <c r="O5" s="244" t="s">
        <v>16</v>
      </c>
    </row>
    <row r="6" spans="1:15" x14ac:dyDescent="0.35">
      <c r="A6" s="58"/>
      <c r="B6" s="59"/>
      <c r="C6" s="60"/>
      <c r="L6" s="245">
        <v>1993</v>
      </c>
      <c r="M6" s="246">
        <v>121136</v>
      </c>
      <c r="N6" s="246">
        <v>366942</v>
      </c>
      <c r="O6" s="246">
        <v>53215</v>
      </c>
    </row>
    <row r="7" spans="1:15" x14ac:dyDescent="0.35">
      <c r="A7" s="58"/>
      <c r="B7" s="59"/>
      <c r="C7" s="60"/>
      <c r="L7" s="245">
        <v>1994</v>
      </c>
      <c r="M7" s="246">
        <v>124960</v>
      </c>
      <c r="N7" s="246">
        <v>376595</v>
      </c>
      <c r="O7" s="246">
        <v>62182</v>
      </c>
    </row>
    <row r="8" spans="1:15" x14ac:dyDescent="0.35">
      <c r="A8" s="58"/>
      <c r="B8" s="59"/>
      <c r="C8" s="60"/>
      <c r="L8" s="245">
        <v>1995</v>
      </c>
      <c r="M8" s="246">
        <v>127527</v>
      </c>
      <c r="N8" s="246">
        <v>382915</v>
      </c>
      <c r="O8" s="246">
        <v>70555</v>
      </c>
    </row>
    <row r="9" spans="1:15" x14ac:dyDescent="0.35">
      <c r="A9" s="58"/>
      <c r="B9" s="59"/>
      <c r="C9" s="60"/>
      <c r="L9" s="245">
        <v>1996</v>
      </c>
      <c r="M9" s="246">
        <v>132747</v>
      </c>
      <c r="N9" s="246">
        <v>392620</v>
      </c>
      <c r="O9" s="246">
        <v>74319</v>
      </c>
    </row>
    <row r="10" spans="1:15" x14ac:dyDescent="0.35">
      <c r="A10" s="58"/>
      <c r="B10" s="59"/>
      <c r="C10" s="60"/>
      <c r="L10" s="245">
        <v>1997</v>
      </c>
      <c r="M10" s="246">
        <v>136310</v>
      </c>
      <c r="N10" s="246">
        <v>401887</v>
      </c>
      <c r="O10" s="246">
        <v>75966</v>
      </c>
    </row>
    <row r="11" spans="1:15" x14ac:dyDescent="0.35">
      <c r="A11" s="58"/>
      <c r="B11" s="59"/>
      <c r="C11" s="60"/>
      <c r="L11" s="245">
        <v>1998</v>
      </c>
      <c r="M11" s="246">
        <v>144960</v>
      </c>
      <c r="N11" s="246">
        <v>408991</v>
      </c>
      <c r="O11" s="246">
        <v>80979</v>
      </c>
    </row>
    <row r="12" spans="1:15" x14ac:dyDescent="0.35">
      <c r="A12" s="58"/>
      <c r="B12" s="59"/>
      <c r="C12" s="60"/>
      <c r="L12" s="245">
        <v>1999</v>
      </c>
      <c r="M12" s="246">
        <v>155196</v>
      </c>
      <c r="N12" s="246">
        <v>426019</v>
      </c>
      <c r="O12" s="246">
        <v>85368</v>
      </c>
    </row>
    <row r="13" spans="1:15" x14ac:dyDescent="0.35">
      <c r="A13" s="58"/>
      <c r="B13" s="59"/>
      <c r="C13" s="60"/>
      <c r="L13" s="245">
        <v>2000</v>
      </c>
      <c r="M13" s="246">
        <v>162937</v>
      </c>
      <c r="N13" s="246">
        <v>436086</v>
      </c>
      <c r="O13" s="246">
        <v>88663</v>
      </c>
    </row>
    <row r="14" spans="1:15" x14ac:dyDescent="0.35">
      <c r="A14" s="58"/>
      <c r="B14" s="59"/>
      <c r="C14" s="60"/>
      <c r="L14" s="245">
        <v>2001</v>
      </c>
      <c r="M14" s="246">
        <v>163443</v>
      </c>
      <c r="N14" s="246">
        <v>455284</v>
      </c>
      <c r="O14" s="246">
        <v>86312</v>
      </c>
    </row>
    <row r="15" spans="1:15" x14ac:dyDescent="0.35">
      <c r="A15" s="58"/>
      <c r="B15" s="59"/>
      <c r="C15" s="60"/>
      <c r="L15" s="245">
        <v>2002</v>
      </c>
      <c r="M15" s="246">
        <v>167854</v>
      </c>
      <c r="N15" s="246">
        <v>457447</v>
      </c>
      <c r="O15" s="246">
        <v>89487</v>
      </c>
    </row>
    <row r="16" spans="1:15" x14ac:dyDescent="0.35">
      <c r="A16" s="58"/>
      <c r="B16" s="59"/>
      <c r="C16" s="60"/>
      <c r="L16" s="245">
        <v>2003</v>
      </c>
      <c r="M16" s="246">
        <v>173939</v>
      </c>
      <c r="N16" s="246">
        <v>466576</v>
      </c>
      <c r="O16" s="246">
        <v>90820</v>
      </c>
    </row>
    <row r="17" spans="1:15" x14ac:dyDescent="0.35">
      <c r="A17" s="58"/>
      <c r="B17" s="59"/>
      <c r="C17" s="60"/>
      <c r="L17" s="245">
        <v>2004</v>
      </c>
      <c r="M17" s="246">
        <v>184810</v>
      </c>
      <c r="N17" s="246">
        <v>481130</v>
      </c>
      <c r="O17" s="246">
        <v>97830</v>
      </c>
    </row>
    <row r="18" spans="1:15" x14ac:dyDescent="0.35">
      <c r="A18" s="58"/>
      <c r="B18" s="59"/>
      <c r="C18" s="60"/>
      <c r="L18" s="245">
        <v>2005</v>
      </c>
      <c r="M18" s="246">
        <v>195356</v>
      </c>
      <c r="N18" s="246">
        <v>500258</v>
      </c>
      <c r="O18" s="246">
        <v>104341</v>
      </c>
    </row>
    <row r="19" spans="1:15" x14ac:dyDescent="0.35">
      <c r="A19" s="58"/>
      <c r="B19" s="59"/>
      <c r="C19" s="60"/>
      <c r="L19" s="245">
        <v>2006</v>
      </c>
      <c r="M19" s="246">
        <v>207996</v>
      </c>
      <c r="N19" s="246">
        <v>517610</v>
      </c>
      <c r="O19" s="246">
        <v>108377</v>
      </c>
    </row>
    <row r="20" spans="1:15" x14ac:dyDescent="0.35">
      <c r="A20" s="58"/>
      <c r="B20" s="59"/>
      <c r="C20" s="60"/>
      <c r="L20" s="245">
        <v>2007</v>
      </c>
      <c r="M20" s="246">
        <v>216063</v>
      </c>
      <c r="N20" s="246">
        <v>539710</v>
      </c>
      <c r="O20" s="246">
        <v>108407</v>
      </c>
    </row>
    <row r="21" spans="1:15" x14ac:dyDescent="0.35">
      <c r="A21" s="58"/>
      <c r="B21" s="59"/>
      <c r="C21" s="60"/>
      <c r="L21" s="245">
        <v>2008</v>
      </c>
      <c r="M21" s="246">
        <v>211669</v>
      </c>
      <c r="N21" s="246">
        <v>559883</v>
      </c>
      <c r="O21" s="246">
        <v>107111</v>
      </c>
    </row>
    <row r="22" spans="1:15" x14ac:dyDescent="0.35">
      <c r="A22" s="61"/>
      <c r="B22" s="62"/>
      <c r="C22" s="63"/>
      <c r="L22" s="245">
        <v>2009</v>
      </c>
      <c r="M22" s="246">
        <v>199739</v>
      </c>
      <c r="N22" s="246">
        <v>560495</v>
      </c>
      <c r="O22" s="246">
        <v>96432</v>
      </c>
    </row>
    <row r="23" spans="1:15" x14ac:dyDescent="0.35">
      <c r="L23" s="245">
        <v>2010</v>
      </c>
      <c r="M23" s="246">
        <v>207911</v>
      </c>
      <c r="N23" s="246">
        <v>572667</v>
      </c>
      <c r="O23" s="246">
        <v>98076</v>
      </c>
    </row>
    <row r="24" spans="1:15" x14ac:dyDescent="0.35">
      <c r="L24" s="245">
        <v>2011</v>
      </c>
      <c r="M24" s="246">
        <v>222539</v>
      </c>
      <c r="N24" s="246">
        <v>601063</v>
      </c>
      <c r="O24" s="246">
        <v>100354</v>
      </c>
    </row>
    <row r="25" spans="1:15" x14ac:dyDescent="0.35">
      <c r="L25" s="245">
        <v>2012</v>
      </c>
      <c r="M25" s="246">
        <v>233229</v>
      </c>
      <c r="N25" s="246">
        <v>619210</v>
      </c>
      <c r="O25" s="246">
        <v>102261</v>
      </c>
    </row>
    <row r="26" spans="1:15" x14ac:dyDescent="0.35">
      <c r="L26" s="245">
        <v>2013</v>
      </c>
      <c r="M26" s="246">
        <v>239346</v>
      </c>
      <c r="N26" s="246">
        <v>634021</v>
      </c>
      <c r="O26" s="246">
        <v>102274</v>
      </c>
    </row>
    <row r="27" spans="1:15" x14ac:dyDescent="0.35">
      <c r="L27" s="245">
        <v>2014</v>
      </c>
      <c r="M27" s="246">
        <v>244898</v>
      </c>
      <c r="N27" s="246">
        <v>662550</v>
      </c>
      <c r="O27" s="246">
        <v>101264</v>
      </c>
    </row>
    <row r="28" spans="1:15" x14ac:dyDescent="0.35">
      <c r="L28" s="245">
        <v>2015</v>
      </c>
      <c r="M28" s="246">
        <v>250427</v>
      </c>
      <c r="N28" s="246">
        <v>679610</v>
      </c>
      <c r="O28" s="246">
        <v>99048</v>
      </c>
    </row>
    <row r="29" spans="1:15" x14ac:dyDescent="0.35">
      <c r="L29" s="245">
        <v>2016</v>
      </c>
      <c r="M29" s="246">
        <v>252985</v>
      </c>
      <c r="N29" s="246">
        <v>692182</v>
      </c>
      <c r="O29" s="246">
        <v>92630</v>
      </c>
    </row>
    <row r="30" spans="1:15" x14ac:dyDescent="0.35">
      <c r="L30" s="245">
        <v>2017</v>
      </c>
      <c r="M30" s="246">
        <v>254795</v>
      </c>
      <c r="N30" s="246">
        <v>721884</v>
      </c>
      <c r="O30" s="246">
        <v>91247</v>
      </c>
    </row>
    <row r="31" spans="1:15" x14ac:dyDescent="0.35">
      <c r="L31" s="245">
        <v>2018</v>
      </c>
      <c r="M31" s="246">
        <v>259587</v>
      </c>
      <c r="N31" s="246">
        <v>743083</v>
      </c>
      <c r="O31" s="246">
        <v>92806</v>
      </c>
    </row>
    <row r="32" spans="1:15" x14ac:dyDescent="0.35">
      <c r="L32" s="245">
        <v>2019</v>
      </c>
      <c r="M32" s="246">
        <v>260964</v>
      </c>
      <c r="N32" s="246">
        <v>767582</v>
      </c>
      <c r="O32" s="246">
        <v>89659</v>
      </c>
    </row>
    <row r="33" spans="11:16" x14ac:dyDescent="0.35">
      <c r="L33" s="245">
        <v>2020</v>
      </c>
      <c r="M33" s="246">
        <v>195481</v>
      </c>
      <c r="N33" s="246">
        <v>840300</v>
      </c>
      <c r="O33" s="246">
        <v>72939</v>
      </c>
    </row>
    <row r="34" spans="11:16" x14ac:dyDescent="0.35">
      <c r="L34" s="245">
        <v>2021</v>
      </c>
      <c r="M34" s="246">
        <v>281045</v>
      </c>
      <c r="N34" s="246">
        <v>882728</v>
      </c>
      <c r="O34" s="246">
        <v>92777</v>
      </c>
    </row>
    <row r="35" spans="11:16" x14ac:dyDescent="0.35">
      <c r="L35" s="245">
        <v>2022</v>
      </c>
      <c r="M35" s="246">
        <v>293008</v>
      </c>
      <c r="N35" s="246">
        <v>948362</v>
      </c>
      <c r="O35" s="246">
        <v>91697</v>
      </c>
    </row>
    <row r="36" spans="11:16" x14ac:dyDescent="0.35">
      <c r="L36" s="245">
        <v>2023</v>
      </c>
      <c r="M36" s="246">
        <v>296375</v>
      </c>
      <c r="N36" s="246">
        <v>971517</v>
      </c>
      <c r="O36" s="246">
        <v>90630</v>
      </c>
    </row>
    <row r="37" spans="11:16" x14ac:dyDescent="0.35">
      <c r="L37" s="245">
        <v>2024</v>
      </c>
      <c r="M37" s="246">
        <v>302343</v>
      </c>
      <c r="N37" s="246">
        <v>990098</v>
      </c>
      <c r="O37" s="246">
        <v>90917</v>
      </c>
    </row>
    <row r="39" spans="11:16" x14ac:dyDescent="0.35">
      <c r="L39" s="29"/>
      <c r="M39" s="30"/>
      <c r="N39" s="30"/>
      <c r="O39" s="30"/>
    </row>
    <row r="40" spans="11:16" ht="18.5" x14ac:dyDescent="0.35">
      <c r="L40" s="250" t="s">
        <v>576</v>
      </c>
      <c r="M40" s="251"/>
      <c r="N40" s="251"/>
      <c r="O40" s="251"/>
      <c r="P40" s="252"/>
    </row>
    <row r="41" spans="11:16" ht="43.5" x14ac:dyDescent="0.35">
      <c r="L41" s="244" t="s">
        <v>18</v>
      </c>
      <c r="M41" s="244" t="s">
        <v>561</v>
      </c>
      <c r="N41" s="244" t="s">
        <v>17</v>
      </c>
      <c r="O41" s="244" t="s">
        <v>15</v>
      </c>
      <c r="P41" s="244" t="s">
        <v>16</v>
      </c>
    </row>
    <row r="42" spans="11:16" x14ac:dyDescent="0.35">
      <c r="L42" s="247" t="s">
        <v>529</v>
      </c>
      <c r="M42" s="247">
        <v>2090188</v>
      </c>
      <c r="N42" s="247">
        <v>121136</v>
      </c>
      <c r="O42" s="247">
        <v>366942</v>
      </c>
      <c r="P42" s="247">
        <v>53215</v>
      </c>
    </row>
    <row r="43" spans="11:16" x14ac:dyDescent="0.35">
      <c r="L43" s="247" t="s">
        <v>530</v>
      </c>
      <c r="M43" s="247">
        <v>2263972</v>
      </c>
      <c r="N43" s="247">
        <v>124960</v>
      </c>
      <c r="O43" s="247">
        <v>376595</v>
      </c>
      <c r="P43" s="247">
        <v>62182</v>
      </c>
    </row>
    <row r="44" spans="11:16" x14ac:dyDescent="0.35">
      <c r="L44" s="247" t="s">
        <v>531</v>
      </c>
      <c r="M44" s="247">
        <v>2387607</v>
      </c>
      <c r="N44" s="247">
        <v>127527</v>
      </c>
      <c r="O44" s="247">
        <v>382915</v>
      </c>
      <c r="P44" s="247">
        <v>70555</v>
      </c>
    </row>
    <row r="45" spans="11:16" x14ac:dyDescent="0.35">
      <c r="K45" s="2"/>
      <c r="L45" s="247" t="s">
        <v>532</v>
      </c>
      <c r="M45" s="247">
        <v>2529532</v>
      </c>
      <c r="N45" s="247">
        <v>132747</v>
      </c>
      <c r="O45" s="247">
        <v>392620</v>
      </c>
      <c r="P45" s="247">
        <v>74319</v>
      </c>
    </row>
    <row r="46" spans="11:16" x14ac:dyDescent="0.35">
      <c r="K46" s="2"/>
      <c r="L46" s="247" t="s">
        <v>533</v>
      </c>
      <c r="M46" s="247">
        <v>2658697</v>
      </c>
      <c r="N46" s="247">
        <v>136310</v>
      </c>
      <c r="O46" s="247">
        <v>401887</v>
      </c>
      <c r="P46" s="247">
        <v>75966</v>
      </c>
    </row>
    <row r="47" spans="11:16" x14ac:dyDescent="0.35">
      <c r="K47" s="2"/>
      <c r="L47" s="247" t="s">
        <v>534</v>
      </c>
      <c r="M47" s="247">
        <v>2780757</v>
      </c>
      <c r="N47" s="247">
        <v>144960</v>
      </c>
      <c r="O47" s="247">
        <v>408991</v>
      </c>
      <c r="P47" s="247">
        <v>80979</v>
      </c>
    </row>
    <row r="48" spans="11:16" x14ac:dyDescent="0.35">
      <c r="K48" s="2"/>
      <c r="L48" s="247" t="s">
        <v>535</v>
      </c>
      <c r="M48" s="247">
        <v>3009022</v>
      </c>
      <c r="N48" s="247">
        <v>155196</v>
      </c>
      <c r="O48" s="247">
        <v>426019</v>
      </c>
      <c r="P48" s="247">
        <v>85368</v>
      </c>
    </row>
    <row r="49" spans="11:16" x14ac:dyDescent="0.35">
      <c r="K49" s="2"/>
      <c r="L49" s="247" t="s">
        <v>536</v>
      </c>
      <c r="M49" s="247">
        <v>3204677</v>
      </c>
      <c r="N49" s="247">
        <v>162937</v>
      </c>
      <c r="O49" s="247">
        <v>436086</v>
      </c>
      <c r="P49" s="247">
        <v>88663</v>
      </c>
    </row>
    <row r="50" spans="11:16" x14ac:dyDescent="0.35">
      <c r="K50" s="2"/>
      <c r="L50" s="247" t="s">
        <v>537</v>
      </c>
      <c r="M50" s="247">
        <v>3302357</v>
      </c>
      <c r="N50" s="247">
        <v>163443</v>
      </c>
      <c r="O50" s="247">
        <v>455284</v>
      </c>
      <c r="P50" s="247">
        <v>86312</v>
      </c>
    </row>
    <row r="51" spans="11:16" x14ac:dyDescent="0.35">
      <c r="K51" s="2"/>
      <c r="L51" s="247" t="s">
        <v>538</v>
      </c>
      <c r="M51" s="247">
        <v>3378725</v>
      </c>
      <c r="N51" s="247">
        <v>167854</v>
      </c>
      <c r="O51" s="247">
        <v>457447</v>
      </c>
      <c r="P51" s="247">
        <v>89487</v>
      </c>
    </row>
    <row r="52" spans="11:16" x14ac:dyDescent="0.35">
      <c r="K52" s="2"/>
      <c r="L52" s="247" t="s">
        <v>539</v>
      </c>
      <c r="M52" s="247">
        <v>3526933</v>
      </c>
      <c r="N52" s="247">
        <v>173939</v>
      </c>
      <c r="O52" s="247">
        <v>466576</v>
      </c>
      <c r="P52" s="247">
        <v>90820</v>
      </c>
    </row>
    <row r="53" spans="11:16" x14ac:dyDescent="0.35">
      <c r="K53" s="2"/>
      <c r="L53" s="247" t="s">
        <v>540</v>
      </c>
      <c r="M53" s="247">
        <v>3746939</v>
      </c>
      <c r="N53" s="247">
        <v>184810</v>
      </c>
      <c r="O53" s="247">
        <v>481130</v>
      </c>
      <c r="P53" s="247">
        <v>97830</v>
      </c>
    </row>
    <row r="54" spans="11:16" x14ac:dyDescent="0.35">
      <c r="K54" s="2"/>
      <c r="L54" s="247" t="s">
        <v>541</v>
      </c>
      <c r="M54" s="247">
        <v>3994436</v>
      </c>
      <c r="N54" s="247">
        <v>195356</v>
      </c>
      <c r="O54" s="247">
        <v>500258</v>
      </c>
      <c r="P54" s="247">
        <v>104341</v>
      </c>
    </row>
    <row r="55" spans="11:16" x14ac:dyDescent="0.35">
      <c r="K55" s="2"/>
      <c r="L55" s="247" t="s">
        <v>542</v>
      </c>
      <c r="M55" s="247">
        <v>4210757</v>
      </c>
      <c r="N55" s="247">
        <v>207996</v>
      </c>
      <c r="O55" s="247">
        <v>517610</v>
      </c>
      <c r="P55" s="247">
        <v>108377</v>
      </c>
    </row>
    <row r="56" spans="11:16" x14ac:dyDescent="0.35">
      <c r="K56" s="2"/>
      <c r="L56" s="247" t="s">
        <v>543</v>
      </c>
      <c r="M56" s="247">
        <v>4348924</v>
      </c>
      <c r="N56" s="247">
        <v>216063</v>
      </c>
      <c r="O56" s="247">
        <v>539710</v>
      </c>
      <c r="P56" s="247">
        <v>108407</v>
      </c>
    </row>
    <row r="57" spans="11:16" x14ac:dyDescent="0.35">
      <c r="K57" s="2"/>
      <c r="L57" s="247" t="s">
        <v>544</v>
      </c>
      <c r="M57" s="247">
        <v>4293253</v>
      </c>
      <c r="N57" s="247">
        <v>211669</v>
      </c>
      <c r="O57" s="247">
        <v>559883</v>
      </c>
      <c r="P57" s="247">
        <v>107111</v>
      </c>
    </row>
    <row r="58" spans="11:16" x14ac:dyDescent="0.35">
      <c r="K58" s="2"/>
      <c r="L58" s="247" t="s">
        <v>545</v>
      </c>
      <c r="M58" s="247">
        <v>3979264</v>
      </c>
      <c r="N58" s="247">
        <v>199739</v>
      </c>
      <c r="O58" s="247">
        <v>560495</v>
      </c>
      <c r="P58" s="247">
        <v>96432</v>
      </c>
    </row>
    <row r="59" spans="11:16" x14ac:dyDescent="0.35">
      <c r="K59" s="2"/>
      <c r="L59" s="247" t="s">
        <v>546</v>
      </c>
      <c r="M59" s="247">
        <v>4195513</v>
      </c>
      <c r="N59" s="247">
        <v>207911</v>
      </c>
      <c r="O59" s="247">
        <v>572667</v>
      </c>
      <c r="P59" s="247">
        <v>98076</v>
      </c>
    </row>
    <row r="60" spans="11:16" x14ac:dyDescent="0.35">
      <c r="K60" s="2"/>
      <c r="L60" s="247" t="s">
        <v>547</v>
      </c>
      <c r="M60" s="247">
        <v>4504514</v>
      </c>
      <c r="N60" s="247">
        <v>222539</v>
      </c>
      <c r="O60" s="247">
        <v>601063</v>
      </c>
      <c r="P60" s="247">
        <v>100354</v>
      </c>
    </row>
    <row r="61" spans="11:16" x14ac:dyDescent="0.35">
      <c r="K61" s="2"/>
      <c r="L61" s="247" t="s">
        <v>548</v>
      </c>
      <c r="M61" s="247">
        <v>4725075</v>
      </c>
      <c r="N61" s="247">
        <v>233229</v>
      </c>
      <c r="O61" s="247">
        <v>619210</v>
      </c>
      <c r="P61" s="247">
        <v>102261</v>
      </c>
    </row>
    <row r="62" spans="11:16" x14ac:dyDescent="0.35">
      <c r="K62" s="2"/>
      <c r="L62" s="247" t="s">
        <v>549</v>
      </c>
      <c r="M62" s="247">
        <v>4907379</v>
      </c>
      <c r="N62" s="247">
        <v>239346</v>
      </c>
      <c r="O62" s="247">
        <v>634021</v>
      </c>
      <c r="P62" s="247">
        <v>102274</v>
      </c>
    </row>
    <row r="63" spans="11:16" x14ac:dyDescent="0.35">
      <c r="K63" s="2"/>
      <c r="L63" s="247" t="s">
        <v>550</v>
      </c>
      <c r="M63" s="247">
        <v>5113404</v>
      </c>
      <c r="N63" s="247">
        <v>244898</v>
      </c>
      <c r="O63" s="247">
        <v>662550</v>
      </c>
      <c r="P63" s="247">
        <v>101264</v>
      </c>
    </row>
    <row r="64" spans="11:16" x14ac:dyDescent="0.35">
      <c r="K64" s="2"/>
      <c r="L64" s="247" t="s">
        <v>551</v>
      </c>
      <c r="M64" s="247">
        <v>5244063</v>
      </c>
      <c r="N64" s="247">
        <v>250427</v>
      </c>
      <c r="O64" s="247">
        <v>679610</v>
      </c>
      <c r="P64" s="247">
        <v>99048</v>
      </c>
    </row>
    <row r="65" spans="11:20" x14ac:dyDescent="0.35">
      <c r="K65" s="2"/>
      <c r="L65" s="247" t="s">
        <v>552</v>
      </c>
      <c r="M65" s="247">
        <v>5384255</v>
      </c>
      <c r="N65" s="247">
        <v>252985</v>
      </c>
      <c r="O65" s="247">
        <v>692182</v>
      </c>
      <c r="P65" s="247">
        <v>92630</v>
      </c>
    </row>
    <row r="66" spans="11:20" x14ac:dyDescent="0.35">
      <c r="K66" s="2"/>
      <c r="L66" s="247" t="s">
        <v>553</v>
      </c>
      <c r="M66" s="247">
        <v>5633005</v>
      </c>
      <c r="N66" s="247">
        <v>254795</v>
      </c>
      <c r="O66" s="247">
        <v>721884</v>
      </c>
      <c r="P66" s="247">
        <v>91247</v>
      </c>
    </row>
    <row r="67" spans="11:20" x14ac:dyDescent="0.35">
      <c r="K67" s="2"/>
      <c r="L67" s="247" t="s">
        <v>554</v>
      </c>
      <c r="M67" s="247">
        <v>5878374</v>
      </c>
      <c r="N67" s="247">
        <v>259587</v>
      </c>
      <c r="O67" s="247">
        <v>743083</v>
      </c>
      <c r="P67" s="247">
        <v>92806</v>
      </c>
    </row>
    <row r="68" spans="11:20" x14ac:dyDescent="0.35">
      <c r="K68" s="2"/>
      <c r="L68" s="247" t="s">
        <v>555</v>
      </c>
      <c r="M68" s="247">
        <v>6062481</v>
      </c>
      <c r="N68" s="247">
        <v>260964</v>
      </c>
      <c r="O68" s="247">
        <v>767582</v>
      </c>
      <c r="P68" s="247">
        <v>89659</v>
      </c>
    </row>
    <row r="69" spans="11:20" x14ac:dyDescent="0.35">
      <c r="K69" s="2"/>
      <c r="L69" s="247" t="s">
        <v>556</v>
      </c>
      <c r="M69" s="247">
        <v>6106232</v>
      </c>
      <c r="N69" s="247">
        <v>195481</v>
      </c>
      <c r="O69" s="247">
        <v>840300</v>
      </c>
      <c r="P69" s="247">
        <v>72939</v>
      </c>
    </row>
    <row r="70" spans="11:20" x14ac:dyDescent="0.35">
      <c r="K70" s="2"/>
      <c r="L70" s="247" t="s">
        <v>557</v>
      </c>
      <c r="M70" s="247">
        <v>7214301</v>
      </c>
      <c r="N70" s="247">
        <v>281045</v>
      </c>
      <c r="O70" s="247">
        <v>882728</v>
      </c>
      <c r="P70" s="247">
        <v>92777</v>
      </c>
    </row>
    <row r="71" spans="11:20" x14ac:dyDescent="0.35">
      <c r="K71" s="2"/>
      <c r="L71" s="247" t="s">
        <v>558</v>
      </c>
      <c r="M71" s="247">
        <v>7871653</v>
      </c>
      <c r="N71" s="247">
        <v>293008</v>
      </c>
      <c r="O71" s="247">
        <v>948362</v>
      </c>
      <c r="P71" s="247">
        <v>91697</v>
      </c>
    </row>
    <row r="72" spans="11:20" x14ac:dyDescent="0.35">
      <c r="K72" s="2"/>
      <c r="L72" s="247" t="s">
        <v>559</v>
      </c>
      <c r="M72" s="247">
        <v>8149324</v>
      </c>
      <c r="N72" s="247">
        <v>296375</v>
      </c>
      <c r="O72" s="247">
        <v>971517</v>
      </c>
      <c r="P72" s="247">
        <v>90630</v>
      </c>
    </row>
    <row r="73" spans="11:20" x14ac:dyDescent="0.35">
      <c r="K73" s="2"/>
      <c r="L73" s="247" t="s">
        <v>560</v>
      </c>
      <c r="M73" s="247">
        <v>8362693</v>
      </c>
      <c r="N73" s="247">
        <v>302343</v>
      </c>
      <c r="O73" s="247">
        <v>990098</v>
      </c>
      <c r="P73" s="247">
        <v>90917</v>
      </c>
    </row>
    <row r="74" spans="11:20" x14ac:dyDescent="0.35">
      <c r="K74" s="2"/>
    </row>
    <row r="75" spans="11:20" x14ac:dyDescent="0.35">
      <c r="K75" s="2"/>
    </row>
    <row r="76" spans="11:20" ht="18.5" x14ac:dyDescent="0.35">
      <c r="K76" s="2"/>
      <c r="L76" s="249" t="s">
        <v>23</v>
      </c>
      <c r="M76" s="249"/>
      <c r="N76" s="249"/>
      <c r="O76" s="249"/>
      <c r="P76" s="136"/>
      <c r="Q76" s="29"/>
      <c r="R76" s="29"/>
      <c r="S76" s="29"/>
      <c r="T76" s="29"/>
    </row>
    <row r="77" spans="11:20" ht="29" x14ac:dyDescent="0.35">
      <c r="K77" s="2"/>
      <c r="L77" s="243" t="s">
        <v>18</v>
      </c>
      <c r="M77" s="244" t="s">
        <v>20</v>
      </c>
      <c r="N77" s="244" t="s">
        <v>21</v>
      </c>
      <c r="O77" s="244" t="s">
        <v>22</v>
      </c>
      <c r="P77" s="64"/>
      <c r="Q77" s="29"/>
      <c r="R77" s="29"/>
      <c r="S77" s="29"/>
      <c r="T77" s="29"/>
    </row>
    <row r="78" spans="11:20" x14ac:dyDescent="0.35">
      <c r="K78" s="2"/>
      <c r="L78" s="247">
        <v>1993</v>
      </c>
      <c r="M78" s="248">
        <v>4.3741927840514725</v>
      </c>
      <c r="N78" s="248">
        <v>1.4243171879185512</v>
      </c>
      <c r="O78" s="248">
        <v>13.580099282116372</v>
      </c>
      <c r="P78" s="29"/>
      <c r="Q78" s="29"/>
      <c r="R78" s="29"/>
      <c r="S78" s="29"/>
      <c r="T78" s="29"/>
    </row>
    <row r="79" spans="11:20" x14ac:dyDescent="0.35">
      <c r="K79" s="2"/>
      <c r="L79" s="247">
        <v>1994</v>
      </c>
      <c r="M79" s="248">
        <v>3.1924061534626897</v>
      </c>
      <c r="N79" s="248">
        <v>2.6311840512806222</v>
      </c>
      <c r="O79" s="248">
        <v>16.761184642071431</v>
      </c>
      <c r="P79" s="29"/>
      <c r="Q79" s="29"/>
      <c r="R79" s="29"/>
      <c r="S79" s="29"/>
      <c r="T79" s="29"/>
    </row>
    <row r="80" spans="11:20" x14ac:dyDescent="0.35">
      <c r="K80" s="2"/>
      <c r="L80" s="247">
        <v>1995</v>
      </c>
      <c r="M80" s="248">
        <v>2.0773622894687569</v>
      </c>
      <c r="N80" s="248">
        <v>1.6851190735824482</v>
      </c>
      <c r="O80" s="248">
        <v>13.660658800566402</v>
      </c>
      <c r="P80" s="29"/>
      <c r="Q80" s="29"/>
      <c r="R80" s="29"/>
      <c r="S80" s="29"/>
      <c r="T80" s="29"/>
    </row>
    <row r="81" spans="11:20" x14ac:dyDescent="0.35">
      <c r="K81" s="2"/>
      <c r="L81" s="247">
        <v>1996</v>
      </c>
      <c r="M81" s="248">
        <v>4.1205139750956743</v>
      </c>
      <c r="N81" s="248">
        <v>2.5348017783165315</v>
      </c>
      <c r="O81" s="248">
        <v>5.4260557550029604</v>
      </c>
      <c r="P81" s="29"/>
      <c r="Q81" s="29"/>
      <c r="R81" s="29"/>
      <c r="S81" s="29"/>
      <c r="T81" s="29"/>
    </row>
    <row r="82" spans="11:20" x14ac:dyDescent="0.35">
      <c r="K82" s="2"/>
      <c r="L82" s="247">
        <v>1997</v>
      </c>
      <c r="M82" s="248">
        <v>2.6906842328875058</v>
      </c>
      <c r="N82" s="248">
        <v>2.3661492480298829</v>
      </c>
      <c r="O82" s="248">
        <v>2.2208333305098722</v>
      </c>
      <c r="P82" s="29"/>
      <c r="Q82" s="29"/>
      <c r="R82" s="29"/>
      <c r="S82" s="29"/>
      <c r="T82" s="29"/>
    </row>
    <row r="83" spans="11:20" x14ac:dyDescent="0.35">
      <c r="K83" s="2"/>
      <c r="L83" s="247">
        <v>1998</v>
      </c>
      <c r="M83" s="248">
        <v>6.3905714392250621</v>
      </c>
      <c r="N83" s="248">
        <v>1.7673893794382867</v>
      </c>
      <c r="O83" s="248">
        <v>6.6270477593851744</v>
      </c>
      <c r="P83" s="29"/>
      <c r="Q83" s="29"/>
      <c r="R83" s="29"/>
      <c r="S83" s="29"/>
      <c r="T83" s="29"/>
    </row>
    <row r="84" spans="11:20" x14ac:dyDescent="0.35">
      <c r="K84" s="2"/>
      <c r="L84" s="247">
        <v>1999</v>
      </c>
      <c r="M84" s="248">
        <v>7.0780570970126826</v>
      </c>
      <c r="N84" s="248">
        <v>4.1629568722362285</v>
      </c>
      <c r="O84" s="248">
        <v>5.4165139742387902</v>
      </c>
      <c r="P84" s="29"/>
      <c r="Q84" s="29"/>
      <c r="R84" s="29"/>
      <c r="S84" s="29"/>
      <c r="T84" s="29"/>
    </row>
    <row r="85" spans="11:20" x14ac:dyDescent="0.35">
      <c r="K85" s="2"/>
      <c r="L85" s="247">
        <v>2000</v>
      </c>
      <c r="M85" s="248">
        <v>4.9822887598149466</v>
      </c>
      <c r="N85" s="248">
        <v>2.364886315352114</v>
      </c>
      <c r="O85" s="248">
        <v>3.9327236191448822</v>
      </c>
      <c r="P85" s="29"/>
      <c r="Q85" s="29"/>
      <c r="R85" s="29"/>
      <c r="S85" s="29"/>
      <c r="T85" s="29"/>
    </row>
    <row r="86" spans="11:20" x14ac:dyDescent="0.35">
      <c r="K86" s="2"/>
      <c r="L86" s="247">
        <v>2001</v>
      </c>
      <c r="M86" s="248">
        <v>0.38374438159956514</v>
      </c>
      <c r="N86" s="248">
        <v>4.4215289469354193</v>
      </c>
      <c r="O86" s="248">
        <v>-2.587049743489787</v>
      </c>
      <c r="P86" s="29"/>
      <c r="Q86" s="29"/>
      <c r="R86" s="29"/>
      <c r="S86" s="29"/>
      <c r="T86" s="29"/>
    </row>
    <row r="87" spans="11:20" x14ac:dyDescent="0.35">
      <c r="K87" s="2"/>
      <c r="L87" s="247">
        <v>2002</v>
      </c>
      <c r="M87" s="248">
        <v>2.7262707917192563</v>
      </c>
      <c r="N87" s="248">
        <v>0.48425902604429211</v>
      </c>
      <c r="O87" s="248">
        <v>3.7487505215245207</v>
      </c>
      <c r="P87" s="29"/>
      <c r="Q87" s="29"/>
      <c r="R87" s="29"/>
      <c r="S87" s="29"/>
      <c r="T87" s="29"/>
    </row>
    <row r="88" spans="11:20" x14ac:dyDescent="0.35">
      <c r="K88" s="2"/>
      <c r="L88" s="247">
        <v>2003</v>
      </c>
      <c r="M88" s="248">
        <v>3.6305367762094263</v>
      </c>
      <c r="N88" s="248">
        <v>1.9982884190301302</v>
      </c>
      <c r="O88" s="248">
        <v>1.5157718480963727</v>
      </c>
      <c r="P88" s="29"/>
      <c r="Q88" s="29"/>
      <c r="R88" s="29"/>
      <c r="S88" s="29"/>
      <c r="T88" s="29"/>
    </row>
    <row r="89" spans="11:20" x14ac:dyDescent="0.35">
      <c r="K89" s="2"/>
      <c r="L89" s="247">
        <v>2004</v>
      </c>
      <c r="M89" s="248">
        <v>6.3055857131347892</v>
      </c>
      <c r="N89" s="248">
        <v>3.1186374707955484</v>
      </c>
      <c r="O89" s="248">
        <v>7.7834831787276286</v>
      </c>
      <c r="P89" s="29"/>
      <c r="Q89" s="29"/>
      <c r="R89" s="29"/>
      <c r="S89" s="29"/>
      <c r="T89" s="29"/>
    </row>
    <row r="90" spans="11:20" x14ac:dyDescent="0.35">
      <c r="K90" s="2"/>
      <c r="L90" s="247">
        <v>2005</v>
      </c>
      <c r="M90" s="248">
        <v>5.7090162859821953</v>
      </c>
      <c r="N90" s="248">
        <v>3.977772678248789</v>
      </c>
      <c r="O90" s="248">
        <v>6.6671698664647492</v>
      </c>
    </row>
    <row r="91" spans="11:20" x14ac:dyDescent="0.35">
      <c r="K91" s="2"/>
      <c r="L91" s="247">
        <v>2006</v>
      </c>
      <c r="M91" s="248">
        <v>6.4838819304633075</v>
      </c>
      <c r="N91" s="248">
        <v>3.4679746601701553</v>
      </c>
      <c r="O91" s="248">
        <v>3.8964994707704741</v>
      </c>
    </row>
    <row r="92" spans="11:20" x14ac:dyDescent="0.35">
      <c r="K92" s="2"/>
      <c r="L92" s="247">
        <v>2007</v>
      </c>
      <c r="M92" s="248">
        <v>3.9189123328699735</v>
      </c>
      <c r="N92" s="248">
        <v>4.2719261983517969</v>
      </c>
      <c r="O92" s="248">
        <v>4.289159327595251E-2</v>
      </c>
    </row>
    <row r="93" spans="11:20" x14ac:dyDescent="0.35">
      <c r="K93" s="2"/>
      <c r="L93" s="247">
        <v>2008</v>
      </c>
      <c r="M93" s="248">
        <v>-2.0185294869067758</v>
      </c>
      <c r="N93" s="248">
        <v>3.751129052988377</v>
      </c>
      <c r="O93" s="248">
        <v>-1.1240005795872172</v>
      </c>
    </row>
    <row r="94" spans="11:20" x14ac:dyDescent="0.35">
      <c r="K94" s="2"/>
      <c r="L94" s="247">
        <v>2009</v>
      </c>
      <c r="M94" s="248">
        <v>-5.5075207809182336</v>
      </c>
      <c r="N94" s="248">
        <v>0.11719308677119193</v>
      </c>
      <c r="O94" s="248">
        <v>-9.8649105942228985</v>
      </c>
    </row>
    <row r="95" spans="11:20" x14ac:dyDescent="0.35">
      <c r="K95" s="2"/>
      <c r="L95" s="247">
        <v>2010</v>
      </c>
      <c r="M95" s="248">
        <v>4.1178540184916255</v>
      </c>
      <c r="N95" s="248">
        <v>2.173810733258736</v>
      </c>
      <c r="O95" s="248">
        <v>1.8521875312638134</v>
      </c>
    </row>
    <row r="96" spans="11:20" x14ac:dyDescent="0.35">
      <c r="K96" s="2"/>
      <c r="L96" s="247">
        <v>2011</v>
      </c>
      <c r="M96" s="248">
        <v>7.0480419749341614</v>
      </c>
      <c r="N96" s="248">
        <v>4.9621597207038839</v>
      </c>
      <c r="O96" s="248">
        <v>2.3560378169144878</v>
      </c>
    </row>
    <row r="97" spans="11:15" x14ac:dyDescent="0.35">
      <c r="K97" s="2"/>
      <c r="L97" s="247">
        <v>2012</v>
      </c>
      <c r="M97" s="248">
        <v>4.8307435579951559</v>
      </c>
      <c r="N97" s="248">
        <v>3.0238077988801142</v>
      </c>
      <c r="O97" s="248">
        <v>1.9341192771541371</v>
      </c>
    </row>
    <row r="98" spans="11:15" x14ac:dyDescent="0.35">
      <c r="K98" s="2"/>
      <c r="L98" s="247">
        <v>2013</v>
      </c>
      <c r="M98" s="248">
        <v>2.6390942242408455</v>
      </c>
      <c r="N98" s="248">
        <v>2.3916581618974191</v>
      </c>
      <c r="O98" s="248">
        <v>4.101736711863261E-2</v>
      </c>
    </row>
    <row r="99" spans="11:15" x14ac:dyDescent="0.35">
      <c r="K99" s="2"/>
      <c r="L99" s="247">
        <v>2014</v>
      </c>
      <c r="M99" s="248">
        <v>2.3214213244512885</v>
      </c>
      <c r="N99" s="248">
        <v>4.4970361994885248</v>
      </c>
      <c r="O99" s="248">
        <v>-0.9639156823367131</v>
      </c>
    </row>
    <row r="100" spans="11:15" x14ac:dyDescent="0.35">
      <c r="K100" s="2"/>
      <c r="L100" s="247">
        <v>2015</v>
      </c>
      <c r="M100" s="248">
        <v>2.2709002094036306</v>
      </c>
      <c r="N100" s="248">
        <v>2.5929543191483262</v>
      </c>
      <c r="O100" s="248">
        <v>-2.1381775473403875</v>
      </c>
    </row>
    <row r="101" spans="11:15" x14ac:dyDescent="0.35">
      <c r="K101" s="2"/>
      <c r="L101" s="247">
        <v>2016</v>
      </c>
      <c r="M101" s="248">
        <v>1.0253171112745283</v>
      </c>
      <c r="N101" s="248">
        <v>1.84899258602845</v>
      </c>
      <c r="O101" s="248">
        <v>-6.4789715459564263</v>
      </c>
    </row>
    <row r="102" spans="11:15" x14ac:dyDescent="0.35">
      <c r="K102" s="2"/>
      <c r="L102" s="247">
        <v>2017</v>
      </c>
      <c r="M102" s="248">
        <v>0.72653586960939753</v>
      </c>
      <c r="N102" s="248">
        <v>4.2909887928146935</v>
      </c>
      <c r="O102" s="248">
        <v>-1.4343060185481908</v>
      </c>
    </row>
    <row r="103" spans="11:15" x14ac:dyDescent="0.35">
      <c r="K103" s="2"/>
      <c r="L103" s="247">
        <v>2018</v>
      </c>
      <c r="M103" s="248">
        <v>1.8888235621180443</v>
      </c>
      <c r="N103" s="248">
        <v>2.9441006375571273</v>
      </c>
      <c r="O103" s="248">
        <v>1.7312494471009039</v>
      </c>
    </row>
    <row r="104" spans="11:15" x14ac:dyDescent="0.35">
      <c r="K104" s="2"/>
      <c r="L104" s="247">
        <v>2019</v>
      </c>
      <c r="M104" s="248">
        <v>0.55017339088569484</v>
      </c>
      <c r="N104" s="248">
        <v>3.2976293279100219</v>
      </c>
      <c r="O104" s="248">
        <v>-3.3810011124173616</v>
      </c>
    </row>
    <row r="105" spans="11:15" x14ac:dyDescent="0.35">
      <c r="K105" s="2"/>
      <c r="L105" s="247">
        <v>2020</v>
      </c>
      <c r="M105" s="248">
        <v>-25.068310932231213</v>
      </c>
      <c r="N105" s="248">
        <v>9.4749648436227929</v>
      </c>
      <c r="O105" s="248">
        <v>-18.690856447078975</v>
      </c>
    </row>
    <row r="106" spans="11:15" x14ac:dyDescent="0.35">
      <c r="K106" s="2"/>
      <c r="L106" s="247">
        <v>2021</v>
      </c>
      <c r="M106" s="248">
        <v>106.21011430016621</v>
      </c>
      <c r="N106" s="248">
        <v>5.371772983428273</v>
      </c>
      <c r="O106" s="248">
        <v>35.060922987383542</v>
      </c>
    </row>
    <row r="107" spans="11:15" x14ac:dyDescent="0.35">
      <c r="K107" s="2"/>
      <c r="L107" s="247">
        <v>2022</v>
      </c>
      <c r="M107" s="248">
        <v>4.8120670592990438</v>
      </c>
      <c r="N107" s="248">
        <v>7.4526209012647984</v>
      </c>
      <c r="O107" s="248">
        <v>-1.0362307950815095</v>
      </c>
    </row>
    <row r="108" spans="11:15" x14ac:dyDescent="0.35">
      <c r="K108" s="2"/>
      <c r="L108" s="247">
        <v>2023</v>
      </c>
      <c r="M108" s="248">
        <v>1.2086070164138107</v>
      </c>
      <c r="N108" s="248">
        <v>2.4722638032898883</v>
      </c>
      <c r="O108" s="248">
        <v>-0.9439581983276838</v>
      </c>
    </row>
    <row r="109" spans="11:15" x14ac:dyDescent="0.35">
      <c r="K109" s="2"/>
      <c r="L109" s="247">
        <v>2024</v>
      </c>
      <c r="M109" s="248">
        <v>2.0184653421660177</v>
      </c>
      <c r="N109" s="248">
        <v>1.9119868001391118</v>
      </c>
      <c r="O109" s="248">
        <v>0.36716220215090933</v>
      </c>
    </row>
    <row r="110" spans="11:15" x14ac:dyDescent="0.35">
      <c r="K110" s="2"/>
    </row>
    <row r="111" spans="11:15" x14ac:dyDescent="0.35">
      <c r="K111" s="2"/>
    </row>
    <row r="112" spans="11:15" x14ac:dyDescent="0.35">
      <c r="K112" s="2"/>
    </row>
    <row r="113" spans="11:11" x14ac:dyDescent="0.35">
      <c r="K113" s="2"/>
    </row>
    <row r="114" spans="11:11" x14ac:dyDescent="0.35">
      <c r="K114" s="2"/>
    </row>
    <row r="115" spans="11:11" x14ac:dyDescent="0.35">
      <c r="K115" s="2"/>
    </row>
    <row r="116" spans="11:11" x14ac:dyDescent="0.35">
      <c r="K116" s="2"/>
    </row>
    <row r="117" spans="11:11" x14ac:dyDescent="0.35">
      <c r="K117" s="2"/>
    </row>
    <row r="118" spans="11:11" x14ac:dyDescent="0.35">
      <c r="K118" s="2"/>
    </row>
    <row r="119" spans="11:11" x14ac:dyDescent="0.35">
      <c r="K119" s="2"/>
    </row>
    <row r="120" spans="11:11" x14ac:dyDescent="0.35">
      <c r="K120" s="2"/>
    </row>
    <row r="121" spans="11:11" x14ac:dyDescent="0.35">
      <c r="K121" s="2"/>
    </row>
    <row r="122" spans="11:11" x14ac:dyDescent="0.35">
      <c r="K122" s="2"/>
    </row>
    <row r="123" spans="11:11" x14ac:dyDescent="0.35">
      <c r="K123" s="2"/>
    </row>
    <row r="124" spans="11:11" x14ac:dyDescent="0.35">
      <c r="K124" s="2"/>
    </row>
    <row r="125" spans="11:11" x14ac:dyDescent="0.35">
      <c r="K125" s="2"/>
    </row>
    <row r="126" spans="11:11" x14ac:dyDescent="0.35">
      <c r="K126" s="2"/>
    </row>
    <row r="127" spans="11:11" x14ac:dyDescent="0.35">
      <c r="K127" s="2"/>
    </row>
    <row r="128" spans="11:11" x14ac:dyDescent="0.35">
      <c r="K128" s="2"/>
    </row>
    <row r="129" spans="11:11" x14ac:dyDescent="0.35">
      <c r="K129" s="2"/>
    </row>
    <row r="130" spans="11:11" x14ac:dyDescent="0.35">
      <c r="K130" s="2"/>
    </row>
    <row r="131" spans="11:11" x14ac:dyDescent="0.35">
      <c r="K131" s="2"/>
    </row>
    <row r="132" spans="11:11" x14ac:dyDescent="0.35">
      <c r="K132" s="2"/>
    </row>
    <row r="133" spans="11:11" x14ac:dyDescent="0.35">
      <c r="K133" s="2"/>
    </row>
    <row r="134" spans="11:11" x14ac:dyDescent="0.35">
      <c r="K134" s="2"/>
    </row>
    <row r="135" spans="11:11" x14ac:dyDescent="0.35">
      <c r="K135" s="2"/>
    </row>
    <row r="136" spans="11:11" x14ac:dyDescent="0.35">
      <c r="K136" s="2"/>
    </row>
    <row r="137" spans="11:11" x14ac:dyDescent="0.35">
      <c r="K137" s="2"/>
    </row>
    <row r="138" spans="11:11" x14ac:dyDescent="0.35">
      <c r="K138" s="2"/>
    </row>
    <row r="139" spans="11:11" x14ac:dyDescent="0.35">
      <c r="K139" s="2"/>
    </row>
    <row r="140" spans="11:11" x14ac:dyDescent="0.35">
      <c r="K140" s="2"/>
    </row>
    <row r="141" spans="11:11" x14ac:dyDescent="0.35">
      <c r="K141" s="2"/>
    </row>
    <row r="142" spans="11:11" x14ac:dyDescent="0.35">
      <c r="K142" s="2"/>
    </row>
    <row r="143" spans="11:11" x14ac:dyDescent="0.35">
      <c r="K143" s="2"/>
    </row>
    <row r="144" spans="11:11" x14ac:dyDescent="0.35">
      <c r="K144" s="2"/>
    </row>
    <row r="145" spans="11:11" x14ac:dyDescent="0.35">
      <c r="K145" s="2"/>
    </row>
    <row r="146" spans="11:11" x14ac:dyDescent="0.35">
      <c r="K146" s="2"/>
    </row>
    <row r="147" spans="11:11" x14ac:dyDescent="0.35">
      <c r="K147" s="2"/>
    </row>
    <row r="148" spans="11:11" x14ac:dyDescent="0.35">
      <c r="K148" s="2"/>
    </row>
    <row r="149" spans="11:11" x14ac:dyDescent="0.35">
      <c r="K149" s="2"/>
    </row>
    <row r="150" spans="11:11" x14ac:dyDescent="0.35">
      <c r="K150" s="2"/>
    </row>
    <row r="151" spans="11:11" x14ac:dyDescent="0.35">
      <c r="K151" s="2"/>
    </row>
    <row r="152" spans="11:11" x14ac:dyDescent="0.35">
      <c r="K152" s="2"/>
    </row>
    <row r="153" spans="11:11" x14ac:dyDescent="0.35">
      <c r="K153" s="2"/>
    </row>
    <row r="154" spans="11:11" x14ac:dyDescent="0.35">
      <c r="K154" s="2"/>
    </row>
    <row r="155" spans="11:11" x14ac:dyDescent="0.35">
      <c r="K155" s="2"/>
    </row>
    <row r="156" spans="11:11" x14ac:dyDescent="0.35">
      <c r="K156" s="2"/>
    </row>
    <row r="157" spans="11:11" x14ac:dyDescent="0.35">
      <c r="K157" s="2"/>
    </row>
    <row r="158" spans="11:11" x14ac:dyDescent="0.35">
      <c r="K158" s="2"/>
    </row>
    <row r="159" spans="11:11" x14ac:dyDescent="0.35">
      <c r="K159" s="2"/>
    </row>
    <row r="160" spans="11:11" x14ac:dyDescent="0.35">
      <c r="K160" s="2"/>
    </row>
    <row r="161" spans="11:11" x14ac:dyDescent="0.35">
      <c r="K161" s="2"/>
    </row>
    <row r="162" spans="11:11" x14ac:dyDescent="0.35">
      <c r="K162" s="2"/>
    </row>
    <row r="163" spans="11:11" x14ac:dyDescent="0.35">
      <c r="K163" s="2"/>
    </row>
    <row r="164" spans="11:11" x14ac:dyDescent="0.35">
      <c r="K164" s="2"/>
    </row>
    <row r="165" spans="11:11" x14ac:dyDescent="0.35">
      <c r="K165" s="2"/>
    </row>
    <row r="166" spans="11:11" x14ac:dyDescent="0.35">
      <c r="K166" s="2"/>
    </row>
    <row r="167" spans="11:11" x14ac:dyDescent="0.35">
      <c r="K167" s="2"/>
    </row>
    <row r="168" spans="11:11" x14ac:dyDescent="0.35">
      <c r="K168" s="2"/>
    </row>
    <row r="169" spans="11:11" x14ac:dyDescent="0.35">
      <c r="K169" s="2"/>
    </row>
    <row r="170" spans="11:11" x14ac:dyDescent="0.35">
      <c r="K170" s="2"/>
    </row>
    <row r="171" spans="11:11" x14ac:dyDescent="0.35">
      <c r="K171" s="2"/>
    </row>
    <row r="172" spans="11:11" x14ac:dyDescent="0.35">
      <c r="K172" s="2"/>
    </row>
    <row r="173" spans="11:11" x14ac:dyDescent="0.35">
      <c r="K173" s="2"/>
    </row>
    <row r="174" spans="11:11" x14ac:dyDescent="0.35">
      <c r="K174" s="2"/>
    </row>
    <row r="175" spans="11:11" x14ac:dyDescent="0.35">
      <c r="K175" s="2"/>
    </row>
    <row r="176" spans="11:11" x14ac:dyDescent="0.35">
      <c r="K176" s="2"/>
    </row>
    <row r="177" spans="11:11" x14ac:dyDescent="0.35">
      <c r="K177" s="2"/>
    </row>
    <row r="178" spans="11:11" x14ac:dyDescent="0.35">
      <c r="K178" s="2"/>
    </row>
    <row r="179" spans="11:11" x14ac:dyDescent="0.35">
      <c r="K179" s="2"/>
    </row>
    <row r="180" spans="11:11" x14ac:dyDescent="0.35">
      <c r="K180" s="2"/>
    </row>
    <row r="181" spans="11:11" x14ac:dyDescent="0.35">
      <c r="K181" s="2"/>
    </row>
    <row r="182" spans="11:11" x14ac:dyDescent="0.35">
      <c r="K182" s="2"/>
    </row>
    <row r="183" spans="11:11" x14ac:dyDescent="0.35">
      <c r="K183" s="2"/>
    </row>
    <row r="184" spans="11:11" x14ac:dyDescent="0.35">
      <c r="K184" s="2"/>
    </row>
    <row r="185" spans="11:11" x14ac:dyDescent="0.35">
      <c r="K185" s="2"/>
    </row>
    <row r="186" spans="11:11" x14ac:dyDescent="0.35">
      <c r="K186" s="2"/>
    </row>
    <row r="187" spans="11:11" x14ac:dyDescent="0.35">
      <c r="K187" s="2"/>
    </row>
    <row r="188" spans="11:11" x14ac:dyDescent="0.35">
      <c r="K188" s="2"/>
    </row>
    <row r="189" spans="11:11" x14ac:dyDescent="0.35">
      <c r="K189" s="2"/>
    </row>
    <row r="190" spans="11:11" x14ac:dyDescent="0.35">
      <c r="K190" s="2"/>
    </row>
    <row r="191" spans="11:11" x14ac:dyDescent="0.35">
      <c r="K191" s="2"/>
    </row>
    <row r="192" spans="11:11" x14ac:dyDescent="0.35">
      <c r="K192" s="2"/>
    </row>
    <row r="193" spans="11:11" x14ac:dyDescent="0.35">
      <c r="K193" s="2"/>
    </row>
    <row r="194" spans="11:11" x14ac:dyDescent="0.35">
      <c r="K194" s="2"/>
    </row>
    <row r="195" spans="11:11" x14ac:dyDescent="0.35">
      <c r="K195" s="2"/>
    </row>
    <row r="196" spans="11:11" x14ac:dyDescent="0.35">
      <c r="K196" s="2"/>
    </row>
    <row r="197" spans="11:11" x14ac:dyDescent="0.35">
      <c r="K197" s="2"/>
    </row>
    <row r="198" spans="11:11" x14ac:dyDescent="0.35">
      <c r="K198" s="2"/>
    </row>
    <row r="199" spans="11:11" x14ac:dyDescent="0.35">
      <c r="K199" s="2"/>
    </row>
    <row r="200" spans="11:11" x14ac:dyDescent="0.35">
      <c r="K200" s="2"/>
    </row>
    <row r="201" spans="11:11" x14ac:dyDescent="0.35">
      <c r="K201" s="2"/>
    </row>
    <row r="202" spans="11:11" x14ac:dyDescent="0.35">
      <c r="K202" s="2"/>
    </row>
    <row r="203" spans="11:11" x14ac:dyDescent="0.35">
      <c r="K203" s="2"/>
    </row>
    <row r="204" spans="11:11" x14ac:dyDescent="0.35">
      <c r="K204" s="2"/>
    </row>
    <row r="205" spans="11:11" x14ac:dyDescent="0.35">
      <c r="K205" s="2"/>
    </row>
    <row r="206" spans="11:11" x14ac:dyDescent="0.35">
      <c r="K206" s="2"/>
    </row>
    <row r="207" spans="11:11" x14ac:dyDescent="0.35">
      <c r="K207" s="2"/>
    </row>
    <row r="208" spans="11:11" x14ac:dyDescent="0.35">
      <c r="K208" s="2"/>
    </row>
    <row r="209" spans="11:11" x14ac:dyDescent="0.35">
      <c r="K209" s="2"/>
    </row>
    <row r="210" spans="11:11" x14ac:dyDescent="0.35">
      <c r="K210" s="2"/>
    </row>
    <row r="211" spans="11:11" x14ac:dyDescent="0.35">
      <c r="K211" s="2"/>
    </row>
    <row r="212" spans="11:11" x14ac:dyDescent="0.35">
      <c r="K212" s="2"/>
    </row>
    <row r="213" spans="11:11" x14ac:dyDescent="0.35">
      <c r="K213" s="2"/>
    </row>
    <row r="214" spans="11:11" x14ac:dyDescent="0.35">
      <c r="K214" s="2"/>
    </row>
    <row r="215" spans="11:11" x14ac:dyDescent="0.35">
      <c r="K215" s="2"/>
    </row>
    <row r="216" spans="11:11" x14ac:dyDescent="0.35">
      <c r="K216" s="2"/>
    </row>
    <row r="217" spans="11:11" x14ac:dyDescent="0.35">
      <c r="K217" s="2"/>
    </row>
    <row r="218" spans="11:11" x14ac:dyDescent="0.35">
      <c r="K218" s="2"/>
    </row>
    <row r="219" spans="11:11" x14ac:dyDescent="0.35">
      <c r="K219" s="2"/>
    </row>
    <row r="220" spans="11:11" x14ac:dyDescent="0.35">
      <c r="K220" s="2"/>
    </row>
    <row r="221" spans="11:11" x14ac:dyDescent="0.35">
      <c r="K221" s="2"/>
    </row>
    <row r="222" spans="11:11" x14ac:dyDescent="0.35">
      <c r="K222" s="2"/>
    </row>
    <row r="223" spans="11:11" x14ac:dyDescent="0.35">
      <c r="K223" s="2"/>
    </row>
    <row r="224" spans="11:11" x14ac:dyDescent="0.35">
      <c r="K224" s="2"/>
    </row>
    <row r="225" spans="11:11" x14ac:dyDescent="0.35">
      <c r="K225" s="2"/>
    </row>
    <row r="226" spans="11:11" x14ac:dyDescent="0.35">
      <c r="K226" s="2"/>
    </row>
    <row r="227" spans="11:11" x14ac:dyDescent="0.35">
      <c r="K227" s="2"/>
    </row>
    <row r="228" spans="11:11" x14ac:dyDescent="0.35">
      <c r="K228" s="2"/>
    </row>
    <row r="229" spans="11:11" x14ac:dyDescent="0.35">
      <c r="K229" s="2"/>
    </row>
    <row r="230" spans="11:11" x14ac:dyDescent="0.35">
      <c r="K230" s="2"/>
    </row>
    <row r="231" spans="11:11" x14ac:dyDescent="0.35">
      <c r="K231" s="2"/>
    </row>
    <row r="232" spans="11:11" x14ac:dyDescent="0.35">
      <c r="K232" s="2"/>
    </row>
    <row r="233" spans="11:11" x14ac:dyDescent="0.35">
      <c r="K233" s="2"/>
    </row>
    <row r="234" spans="11:11" x14ac:dyDescent="0.35">
      <c r="K234" s="2"/>
    </row>
    <row r="235" spans="11:11" x14ac:dyDescent="0.35">
      <c r="K235" s="2"/>
    </row>
    <row r="236" spans="11:11" x14ac:dyDescent="0.35">
      <c r="K236" s="2"/>
    </row>
    <row r="237" spans="11:11" x14ac:dyDescent="0.35">
      <c r="K237" s="2"/>
    </row>
    <row r="238" spans="11:11" x14ac:dyDescent="0.35">
      <c r="K238" s="2"/>
    </row>
    <row r="239" spans="11:11" x14ac:dyDescent="0.35">
      <c r="K239" s="2"/>
    </row>
    <row r="240" spans="11:11" x14ac:dyDescent="0.35">
      <c r="K240" s="2"/>
    </row>
    <row r="241" spans="11:11" x14ac:dyDescent="0.35">
      <c r="K241" s="2"/>
    </row>
    <row r="242" spans="11:11" x14ac:dyDescent="0.35">
      <c r="K242" s="2"/>
    </row>
    <row r="243" spans="11:11" x14ac:dyDescent="0.35">
      <c r="K243" s="2"/>
    </row>
    <row r="244" spans="11:11" x14ac:dyDescent="0.35">
      <c r="K244" s="2"/>
    </row>
    <row r="245" spans="11:11" x14ac:dyDescent="0.35">
      <c r="K245" s="2"/>
    </row>
    <row r="246" spans="11:11" x14ac:dyDescent="0.35">
      <c r="K246" s="2"/>
    </row>
    <row r="247" spans="11:11" x14ac:dyDescent="0.35">
      <c r="K247" s="2"/>
    </row>
    <row r="248" spans="11:11" x14ac:dyDescent="0.35">
      <c r="K248" s="2"/>
    </row>
    <row r="249" spans="11:11" x14ac:dyDescent="0.35">
      <c r="K249" s="2"/>
    </row>
    <row r="250" spans="11:11" x14ac:dyDescent="0.35">
      <c r="K250" s="2"/>
    </row>
    <row r="251" spans="11:11" x14ac:dyDescent="0.35">
      <c r="K251" s="2"/>
    </row>
    <row r="252" spans="11:11" x14ac:dyDescent="0.35">
      <c r="K252" s="2"/>
    </row>
    <row r="253" spans="11:11" x14ac:dyDescent="0.35">
      <c r="K253" s="2"/>
    </row>
    <row r="254" spans="11:11" x14ac:dyDescent="0.35">
      <c r="K254" s="2"/>
    </row>
    <row r="255" spans="11:11" x14ac:dyDescent="0.35">
      <c r="K255" s="2"/>
    </row>
    <row r="256" spans="11:11" x14ac:dyDescent="0.35">
      <c r="K256" s="2"/>
    </row>
    <row r="257" spans="11:11" x14ac:dyDescent="0.35">
      <c r="K257" s="2"/>
    </row>
    <row r="258" spans="11:11" x14ac:dyDescent="0.35">
      <c r="K258" s="2"/>
    </row>
    <row r="259" spans="11:11" x14ac:dyDescent="0.35">
      <c r="K259" s="2"/>
    </row>
    <row r="260" spans="11:11" x14ac:dyDescent="0.35">
      <c r="K260" s="2"/>
    </row>
    <row r="261" spans="11:11" x14ac:dyDescent="0.35">
      <c r="K261" s="2"/>
    </row>
    <row r="262" spans="11:11" x14ac:dyDescent="0.35">
      <c r="K262" s="2"/>
    </row>
    <row r="263" spans="11:11" x14ac:dyDescent="0.35">
      <c r="K263" s="2"/>
    </row>
    <row r="264" spans="11:11" x14ac:dyDescent="0.35">
      <c r="K264" s="2"/>
    </row>
    <row r="265" spans="11:11" x14ac:dyDescent="0.35">
      <c r="K265" s="2"/>
    </row>
    <row r="266" spans="11:11" x14ac:dyDescent="0.35">
      <c r="K266" s="2"/>
    </row>
    <row r="267" spans="11:11" x14ac:dyDescent="0.35">
      <c r="K267" s="2"/>
    </row>
    <row r="268" spans="11:11" x14ac:dyDescent="0.35">
      <c r="K268" s="2"/>
    </row>
    <row r="269" spans="11:11" x14ac:dyDescent="0.35">
      <c r="K269" s="2"/>
    </row>
    <row r="270" spans="11:11" x14ac:dyDescent="0.35">
      <c r="K270" s="2"/>
    </row>
    <row r="271" spans="11:11" x14ac:dyDescent="0.35">
      <c r="K271" s="2"/>
    </row>
    <row r="272" spans="11:11" x14ac:dyDescent="0.35">
      <c r="K272" s="2"/>
    </row>
    <row r="273" spans="11:11" x14ac:dyDescent="0.35">
      <c r="K273" s="2"/>
    </row>
    <row r="274" spans="11:11" x14ac:dyDescent="0.35">
      <c r="K274" s="2"/>
    </row>
    <row r="275" spans="11:11" x14ac:dyDescent="0.35">
      <c r="K275" s="2"/>
    </row>
    <row r="276" spans="11:11" x14ac:dyDescent="0.35">
      <c r="K276" s="2"/>
    </row>
    <row r="277" spans="11:11" x14ac:dyDescent="0.35">
      <c r="K277" s="2"/>
    </row>
    <row r="278" spans="11:11" x14ac:dyDescent="0.35">
      <c r="K278" s="2"/>
    </row>
    <row r="279" spans="11:11" x14ac:dyDescent="0.35">
      <c r="K279" s="2"/>
    </row>
    <row r="280" spans="11:11" x14ac:dyDescent="0.35">
      <c r="K280" s="2"/>
    </row>
    <row r="281" spans="11:11" x14ac:dyDescent="0.35">
      <c r="K281" s="2"/>
    </row>
    <row r="282" spans="11:11" x14ac:dyDescent="0.35">
      <c r="K282" s="2"/>
    </row>
    <row r="283" spans="11:11" x14ac:dyDescent="0.35">
      <c r="K283" s="2"/>
    </row>
    <row r="284" spans="11:11" x14ac:dyDescent="0.35">
      <c r="K284" s="2"/>
    </row>
    <row r="285" spans="11:11" x14ac:dyDescent="0.35">
      <c r="K285" s="2"/>
    </row>
    <row r="286" spans="11:11" x14ac:dyDescent="0.35">
      <c r="K286" s="2"/>
    </row>
    <row r="287" spans="11:11" x14ac:dyDescent="0.35">
      <c r="K287" s="2"/>
    </row>
    <row r="288" spans="11:11" x14ac:dyDescent="0.35">
      <c r="K288" s="2"/>
    </row>
    <row r="289" spans="11:11" x14ac:dyDescent="0.35">
      <c r="K289" s="2"/>
    </row>
    <row r="290" spans="11:11" x14ac:dyDescent="0.35">
      <c r="K290" s="2"/>
    </row>
    <row r="291" spans="11:11" x14ac:dyDescent="0.35">
      <c r="K291" s="2"/>
    </row>
    <row r="292" spans="11:11" x14ac:dyDescent="0.35">
      <c r="K292" s="2"/>
    </row>
    <row r="293" spans="11:11" x14ac:dyDescent="0.35">
      <c r="K293" s="2"/>
    </row>
    <row r="294" spans="11:11" x14ac:dyDescent="0.35">
      <c r="K294" s="2"/>
    </row>
    <row r="295" spans="11:11" x14ac:dyDescent="0.35">
      <c r="K295" s="2"/>
    </row>
    <row r="296" spans="11:11" x14ac:dyDescent="0.35">
      <c r="K296" s="2"/>
    </row>
    <row r="297" spans="11:11" x14ac:dyDescent="0.35">
      <c r="K297" s="2"/>
    </row>
    <row r="298" spans="11:11" x14ac:dyDescent="0.35">
      <c r="K298" s="2"/>
    </row>
    <row r="299" spans="11:11" x14ac:dyDescent="0.35">
      <c r="K299" s="2"/>
    </row>
    <row r="300" spans="11:11" x14ac:dyDescent="0.35">
      <c r="K300" s="2"/>
    </row>
    <row r="301" spans="11:11" x14ac:dyDescent="0.35">
      <c r="K301" s="2"/>
    </row>
    <row r="302" spans="11:11" x14ac:dyDescent="0.35">
      <c r="K302" s="2"/>
    </row>
    <row r="303" spans="11:11" x14ac:dyDescent="0.35">
      <c r="K303" s="2"/>
    </row>
    <row r="304" spans="11:11" x14ac:dyDescent="0.35">
      <c r="K304" s="2"/>
    </row>
    <row r="305" spans="11:11" x14ac:dyDescent="0.35">
      <c r="K305" s="2"/>
    </row>
    <row r="306" spans="11:11" x14ac:dyDescent="0.35">
      <c r="K306" s="2"/>
    </row>
    <row r="307" spans="11:11" x14ac:dyDescent="0.35">
      <c r="K307" s="2"/>
    </row>
    <row r="308" spans="11:11" x14ac:dyDescent="0.35">
      <c r="K308" s="2"/>
    </row>
    <row r="309" spans="11:11" x14ac:dyDescent="0.35">
      <c r="K309" s="2"/>
    </row>
    <row r="310" spans="11:11" x14ac:dyDescent="0.35">
      <c r="K310" s="2"/>
    </row>
    <row r="311" spans="11:11" x14ac:dyDescent="0.35">
      <c r="K311" s="2"/>
    </row>
    <row r="312" spans="11:11" x14ac:dyDescent="0.35">
      <c r="K312" s="2"/>
    </row>
    <row r="313" spans="11:11" x14ac:dyDescent="0.35">
      <c r="K313" s="2"/>
    </row>
    <row r="314" spans="11:11" x14ac:dyDescent="0.35">
      <c r="K314" s="2"/>
    </row>
    <row r="315" spans="11:11" x14ac:dyDescent="0.35">
      <c r="K315" s="2"/>
    </row>
    <row r="316" spans="11:11" x14ac:dyDescent="0.35">
      <c r="K316" s="2"/>
    </row>
    <row r="317" spans="11:11" x14ac:dyDescent="0.35">
      <c r="K317" s="2"/>
    </row>
    <row r="318" spans="11:11" x14ac:dyDescent="0.35">
      <c r="K318" s="2"/>
    </row>
    <row r="319" spans="11:11" x14ac:dyDescent="0.35">
      <c r="K319" s="2"/>
    </row>
    <row r="320" spans="11:11" x14ac:dyDescent="0.35">
      <c r="K320" s="2"/>
    </row>
    <row r="321" spans="11:11" x14ac:dyDescent="0.35">
      <c r="K321" s="2"/>
    </row>
    <row r="322" spans="11:11" x14ac:dyDescent="0.35">
      <c r="K322" s="2"/>
    </row>
    <row r="323" spans="11:11" x14ac:dyDescent="0.35">
      <c r="K323" s="2"/>
    </row>
    <row r="324" spans="11:11" x14ac:dyDescent="0.35">
      <c r="K324" s="2"/>
    </row>
    <row r="325" spans="11:11" x14ac:dyDescent="0.35">
      <c r="K325" s="2"/>
    </row>
    <row r="326" spans="11:11" x14ac:dyDescent="0.35">
      <c r="K326" s="2"/>
    </row>
    <row r="327" spans="11:11" x14ac:dyDescent="0.35">
      <c r="K327" s="2"/>
    </row>
    <row r="328" spans="11:11" x14ac:dyDescent="0.35">
      <c r="K328" s="2"/>
    </row>
    <row r="329" spans="11:11" x14ac:dyDescent="0.35">
      <c r="K329" s="2"/>
    </row>
    <row r="330" spans="11:11" x14ac:dyDescent="0.35">
      <c r="K330" s="2"/>
    </row>
    <row r="331" spans="11:11" x14ac:dyDescent="0.35">
      <c r="K331" s="2"/>
    </row>
    <row r="332" spans="11:11" x14ac:dyDescent="0.35">
      <c r="K332" s="2"/>
    </row>
    <row r="333" spans="11:11" x14ac:dyDescent="0.35">
      <c r="K333" s="2"/>
    </row>
    <row r="334" spans="11:11" x14ac:dyDescent="0.35">
      <c r="K334" s="2"/>
    </row>
    <row r="335" spans="11:11" x14ac:dyDescent="0.35">
      <c r="K335" s="2"/>
    </row>
    <row r="336" spans="11:11" x14ac:dyDescent="0.35">
      <c r="K336" s="2"/>
    </row>
    <row r="337" spans="11:11" x14ac:dyDescent="0.35">
      <c r="K337" s="2"/>
    </row>
    <row r="338" spans="11:11" x14ac:dyDescent="0.35">
      <c r="K338" s="2"/>
    </row>
    <row r="339" spans="11:11" x14ac:dyDescent="0.35">
      <c r="K339" s="2"/>
    </row>
    <row r="340" spans="11:11" x14ac:dyDescent="0.35">
      <c r="K340" s="2"/>
    </row>
    <row r="341" spans="11:11" x14ac:dyDescent="0.35">
      <c r="K341" s="2"/>
    </row>
    <row r="342" spans="11:11" x14ac:dyDescent="0.35">
      <c r="K342" s="2"/>
    </row>
    <row r="343" spans="11:11" x14ac:dyDescent="0.35">
      <c r="K343" s="2"/>
    </row>
    <row r="344" spans="11:11" x14ac:dyDescent="0.35">
      <c r="K344" s="2"/>
    </row>
    <row r="345" spans="11:11" x14ac:dyDescent="0.35">
      <c r="K345" s="2"/>
    </row>
    <row r="346" spans="11:11" x14ac:dyDescent="0.35">
      <c r="K346" s="2"/>
    </row>
    <row r="347" spans="11:11" x14ac:dyDescent="0.35">
      <c r="K347" s="2"/>
    </row>
    <row r="348" spans="11:11" x14ac:dyDescent="0.35">
      <c r="K348" s="2"/>
    </row>
    <row r="349" spans="11:11" x14ac:dyDescent="0.35">
      <c r="K349" s="2"/>
    </row>
    <row r="350" spans="11:11" x14ac:dyDescent="0.35">
      <c r="K350" s="2"/>
    </row>
    <row r="351" spans="11:11" x14ac:dyDescent="0.35">
      <c r="K351" s="2"/>
    </row>
    <row r="352" spans="11:11" x14ac:dyDescent="0.35">
      <c r="K352" s="2"/>
    </row>
    <row r="353" spans="11:11" x14ac:dyDescent="0.35">
      <c r="K353" s="2"/>
    </row>
    <row r="354" spans="11:11" x14ac:dyDescent="0.35">
      <c r="K354" s="2"/>
    </row>
    <row r="355" spans="11:11" x14ac:dyDescent="0.35">
      <c r="K355" s="2"/>
    </row>
    <row r="356" spans="11:11" x14ac:dyDescent="0.35">
      <c r="K356" s="2"/>
    </row>
    <row r="357" spans="11:11" x14ac:dyDescent="0.35">
      <c r="K357" s="2"/>
    </row>
    <row r="358" spans="11:11" x14ac:dyDescent="0.35">
      <c r="K358" s="2"/>
    </row>
    <row r="359" spans="11:11" x14ac:dyDescent="0.35">
      <c r="K359" s="2"/>
    </row>
    <row r="360" spans="11:11" x14ac:dyDescent="0.35">
      <c r="K360" s="2"/>
    </row>
    <row r="361" spans="11:11" x14ac:dyDescent="0.35">
      <c r="K361" s="2"/>
    </row>
    <row r="362" spans="11:11" x14ac:dyDescent="0.35">
      <c r="K362" s="2"/>
    </row>
    <row r="363" spans="11:11" x14ac:dyDescent="0.35">
      <c r="K363" s="2"/>
    </row>
    <row r="364" spans="11:11" x14ac:dyDescent="0.35">
      <c r="K364" s="2"/>
    </row>
    <row r="365" spans="11:11" x14ac:dyDescent="0.35">
      <c r="K365" s="2"/>
    </row>
    <row r="366" spans="11:11" x14ac:dyDescent="0.35">
      <c r="K366" s="2"/>
    </row>
    <row r="367" spans="11:11" x14ac:dyDescent="0.35">
      <c r="K367" s="2"/>
    </row>
    <row r="368" spans="11:11" x14ac:dyDescent="0.35">
      <c r="K368" s="2"/>
    </row>
    <row r="369" spans="11:11" x14ac:dyDescent="0.35">
      <c r="K369" s="2"/>
    </row>
    <row r="370" spans="11:11" x14ac:dyDescent="0.35">
      <c r="K370" s="2"/>
    </row>
    <row r="371" spans="11:11" x14ac:dyDescent="0.35">
      <c r="K371" s="2"/>
    </row>
    <row r="372" spans="11:11" x14ac:dyDescent="0.35">
      <c r="K372" s="2"/>
    </row>
    <row r="373" spans="11:11" x14ac:dyDescent="0.35">
      <c r="K373" s="2"/>
    </row>
    <row r="374" spans="11:11" x14ac:dyDescent="0.35">
      <c r="K374" s="2"/>
    </row>
    <row r="375" spans="11:11" x14ac:dyDescent="0.35">
      <c r="K375" s="2"/>
    </row>
    <row r="376" spans="11:11" x14ac:dyDescent="0.35">
      <c r="K376" s="2"/>
    </row>
    <row r="377" spans="11:11" x14ac:dyDescent="0.35">
      <c r="K377" s="2"/>
    </row>
    <row r="378" spans="11:11" x14ac:dyDescent="0.35">
      <c r="K378" s="2"/>
    </row>
    <row r="379" spans="11:11" x14ac:dyDescent="0.35">
      <c r="K379" s="2"/>
    </row>
    <row r="380" spans="11:11" x14ac:dyDescent="0.35">
      <c r="K380" s="2"/>
    </row>
    <row r="381" spans="11:11" x14ac:dyDescent="0.35">
      <c r="K381" s="2"/>
    </row>
    <row r="382" spans="11:11" x14ac:dyDescent="0.35">
      <c r="K382" s="2"/>
    </row>
    <row r="383" spans="11:11" x14ac:dyDescent="0.35">
      <c r="K383" s="2"/>
    </row>
    <row r="384" spans="11:11" x14ac:dyDescent="0.35">
      <c r="K384" s="2"/>
    </row>
    <row r="385" spans="11:11" x14ac:dyDescent="0.35">
      <c r="K385" s="2"/>
    </row>
    <row r="386" spans="11:11" x14ac:dyDescent="0.35">
      <c r="K386" s="2"/>
    </row>
    <row r="387" spans="11:11" x14ac:dyDescent="0.35">
      <c r="K387" s="2"/>
    </row>
    <row r="388" spans="11:11" x14ac:dyDescent="0.35">
      <c r="K388" s="2"/>
    </row>
    <row r="389" spans="11:11" x14ac:dyDescent="0.35">
      <c r="K389" s="2"/>
    </row>
    <row r="390" spans="11:11" x14ac:dyDescent="0.35">
      <c r="K390" s="2"/>
    </row>
    <row r="391" spans="11:11" x14ac:dyDescent="0.35">
      <c r="K391" s="2"/>
    </row>
    <row r="392" spans="11:11" x14ac:dyDescent="0.35">
      <c r="K392" s="2"/>
    </row>
    <row r="393" spans="11:11" x14ac:dyDescent="0.35">
      <c r="K393" s="2"/>
    </row>
    <row r="394" spans="11:11" x14ac:dyDescent="0.35">
      <c r="K394" s="2"/>
    </row>
    <row r="395" spans="11:11" x14ac:dyDescent="0.35">
      <c r="K395" s="2"/>
    </row>
    <row r="396" spans="11:11" x14ac:dyDescent="0.35">
      <c r="K396" s="2"/>
    </row>
    <row r="397" spans="11:11" x14ac:dyDescent="0.35">
      <c r="K397" s="2"/>
    </row>
    <row r="398" spans="11:11" x14ac:dyDescent="0.35">
      <c r="K398" s="2"/>
    </row>
    <row r="399" spans="11:11" x14ac:dyDescent="0.35">
      <c r="K399" s="2"/>
    </row>
    <row r="400" spans="11:11" x14ac:dyDescent="0.35">
      <c r="K400" s="2"/>
    </row>
    <row r="401" spans="11:11" x14ac:dyDescent="0.35">
      <c r="K401" s="2"/>
    </row>
    <row r="402" spans="11:11" x14ac:dyDescent="0.35">
      <c r="K402" s="2"/>
    </row>
    <row r="403" spans="11:11" x14ac:dyDescent="0.35">
      <c r="K403" s="2"/>
    </row>
    <row r="404" spans="11:11" x14ac:dyDescent="0.35">
      <c r="K404" s="2"/>
    </row>
    <row r="405" spans="11:11" x14ac:dyDescent="0.35">
      <c r="K405" s="2"/>
    </row>
    <row r="406" spans="11:11" x14ac:dyDescent="0.35">
      <c r="K406" s="2"/>
    </row>
    <row r="407" spans="11:11" x14ac:dyDescent="0.35">
      <c r="K407" s="2"/>
    </row>
    <row r="408" spans="11:11" x14ac:dyDescent="0.35">
      <c r="K408" s="2"/>
    </row>
    <row r="409" spans="11:11" x14ac:dyDescent="0.35">
      <c r="K409" s="2"/>
    </row>
    <row r="410" spans="11:11" x14ac:dyDescent="0.35">
      <c r="K410" s="2"/>
    </row>
    <row r="411" spans="11:11" x14ac:dyDescent="0.35">
      <c r="K411" s="2"/>
    </row>
    <row r="412" spans="11:11" x14ac:dyDescent="0.35">
      <c r="K412" s="2"/>
    </row>
    <row r="413" spans="11:11" x14ac:dyDescent="0.35">
      <c r="K413" s="2"/>
    </row>
    <row r="414" spans="11:11" x14ac:dyDescent="0.35">
      <c r="K414" s="2"/>
    </row>
    <row r="415" spans="11:11" x14ac:dyDescent="0.35">
      <c r="K415" s="2"/>
    </row>
    <row r="416" spans="11:11" x14ac:dyDescent="0.35">
      <c r="K416" s="2"/>
    </row>
    <row r="417" spans="11:11" x14ac:dyDescent="0.35">
      <c r="K417" s="2"/>
    </row>
    <row r="418" spans="11:11" x14ac:dyDescent="0.35">
      <c r="K418" s="2"/>
    </row>
    <row r="419" spans="11:11" x14ac:dyDescent="0.35">
      <c r="K419" s="2"/>
    </row>
    <row r="420" spans="11:11" x14ac:dyDescent="0.35">
      <c r="K420" s="2"/>
    </row>
    <row r="421" spans="11:11" x14ac:dyDescent="0.35">
      <c r="K421" s="2"/>
    </row>
    <row r="422" spans="11:11" x14ac:dyDescent="0.35">
      <c r="K422" s="2"/>
    </row>
    <row r="423" spans="11:11" x14ac:dyDescent="0.35">
      <c r="K423" s="2"/>
    </row>
    <row r="424" spans="11:11" x14ac:dyDescent="0.35">
      <c r="K424" s="2"/>
    </row>
    <row r="425" spans="11:11" x14ac:dyDescent="0.35">
      <c r="K425" s="2"/>
    </row>
    <row r="426" spans="11:11" x14ac:dyDescent="0.35">
      <c r="K426" s="2"/>
    </row>
    <row r="427" spans="11:11" x14ac:dyDescent="0.35">
      <c r="K427" s="2"/>
    </row>
    <row r="428" spans="11:11" x14ac:dyDescent="0.35">
      <c r="K428" s="2"/>
    </row>
    <row r="429" spans="11:11" x14ac:dyDescent="0.35">
      <c r="K429" s="2"/>
    </row>
    <row r="430" spans="11:11" x14ac:dyDescent="0.35">
      <c r="K430" s="2"/>
    </row>
    <row r="431" spans="11:11" x14ac:dyDescent="0.35">
      <c r="K431" s="2"/>
    </row>
    <row r="432" spans="11:11" x14ac:dyDescent="0.35">
      <c r="K432" s="2"/>
    </row>
    <row r="433" spans="11:11" x14ac:dyDescent="0.35">
      <c r="K433" s="2"/>
    </row>
    <row r="434" spans="11:11" x14ac:dyDescent="0.35">
      <c r="K434" s="2"/>
    </row>
    <row r="435" spans="11:11" x14ac:dyDescent="0.35">
      <c r="K435" s="2"/>
    </row>
    <row r="436" spans="11:11" x14ac:dyDescent="0.35">
      <c r="K436" s="2"/>
    </row>
  </sheetData>
  <mergeCells count="3">
    <mergeCell ref="L40:P40"/>
    <mergeCell ref="L4:O4"/>
    <mergeCell ref="L76:O76"/>
  </mergeCells>
  <phoneticPr fontId="7" type="noConversion"/>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3C477-1B95-4ED3-A8C4-C5187E8AD3BD}">
  <dimension ref="B1:R441"/>
  <sheetViews>
    <sheetView workbookViewId="0"/>
  </sheetViews>
  <sheetFormatPr defaultRowHeight="14.5" x14ac:dyDescent="0.35"/>
  <cols>
    <col min="2" max="2" width="15.453125" customWidth="1"/>
    <col min="3" max="3" width="10.81640625" customWidth="1"/>
    <col min="4" max="4" width="30.1796875" bestFit="1" customWidth="1"/>
    <col min="5" max="5" width="43.1796875" bestFit="1" customWidth="1"/>
    <col min="6" max="6" width="3.453125" customWidth="1"/>
    <col min="7" max="7" width="11.453125" customWidth="1"/>
    <col min="8" max="8" width="14.453125" customWidth="1"/>
    <col min="9" max="9" width="13.453125" customWidth="1"/>
    <col min="10" max="10" width="13.7265625" customWidth="1"/>
    <col min="13" max="13" width="15.26953125" style="1" customWidth="1"/>
    <col min="14" max="14" width="16.54296875" customWidth="1"/>
    <col min="15" max="16" width="24" bestFit="1" customWidth="1"/>
    <col min="18" max="18" width="9.453125" style="1" bestFit="1" customWidth="1"/>
    <col min="19" max="19" width="18.26953125" customWidth="1"/>
    <col min="20" max="20" width="23" bestFit="1" customWidth="1"/>
    <col min="21" max="21" width="23.1796875" bestFit="1" customWidth="1"/>
  </cols>
  <sheetData>
    <row r="1" spans="2:10" ht="15" thickBot="1" x14ac:dyDescent="0.4"/>
    <row r="2" spans="2:10" ht="18.5" x14ac:dyDescent="0.45">
      <c r="B2" s="33"/>
      <c r="C2" s="235" t="s">
        <v>470</v>
      </c>
      <c r="D2" s="236"/>
      <c r="E2" s="34" t="s">
        <v>471</v>
      </c>
      <c r="F2" s="42"/>
      <c r="G2" s="43"/>
      <c r="H2" s="43"/>
      <c r="I2" s="44"/>
      <c r="J2" s="29"/>
    </row>
    <row r="3" spans="2:10" x14ac:dyDescent="0.35">
      <c r="B3" s="237" t="s">
        <v>472</v>
      </c>
      <c r="C3" s="38" t="s">
        <v>24</v>
      </c>
      <c r="D3" s="65" t="s">
        <v>3</v>
      </c>
      <c r="E3" s="25" t="s">
        <v>482</v>
      </c>
      <c r="F3" s="45"/>
      <c r="G3" s="36" t="s">
        <v>467</v>
      </c>
      <c r="H3" s="38" t="s">
        <v>468</v>
      </c>
      <c r="I3" s="41" t="s">
        <v>469</v>
      </c>
      <c r="J3" s="29"/>
    </row>
    <row r="4" spans="2:10" x14ac:dyDescent="0.35">
      <c r="B4" s="238"/>
      <c r="C4" s="66" t="s">
        <v>451</v>
      </c>
      <c r="D4" s="24">
        <v>711461</v>
      </c>
      <c r="E4" s="26">
        <v>718888.60401372449</v>
      </c>
      <c r="F4" s="45"/>
      <c r="G4" s="37">
        <f t="shared" ref="G4:G11" si="0">ABS((D4-E4) / D4)</f>
        <v>1.0439931371817267E-2</v>
      </c>
      <c r="H4" s="40">
        <f t="shared" ref="H4:H11" si="1">(D4-E4)^2</f>
        <v>55169301.384696089</v>
      </c>
      <c r="I4" s="50">
        <f t="shared" ref="I4:I11" si="2">ABS(D4-E4)</f>
        <v>7427.6040137244854</v>
      </c>
      <c r="J4" s="29"/>
    </row>
    <row r="5" spans="2:10" x14ac:dyDescent="0.35">
      <c r="B5" s="238"/>
      <c r="C5" s="66" t="s">
        <v>452</v>
      </c>
      <c r="D5" s="24">
        <v>711757</v>
      </c>
      <c r="E5" s="26">
        <v>720115.20802744909</v>
      </c>
      <c r="F5" s="45"/>
      <c r="G5" s="37">
        <f t="shared" si="0"/>
        <v>1.17430640337209E-2</v>
      </c>
      <c r="H5" s="40">
        <f t="shared" si="1"/>
        <v>69859641.430114359</v>
      </c>
      <c r="I5" s="50">
        <f t="shared" si="2"/>
        <v>8358.2080274490872</v>
      </c>
      <c r="J5" s="29"/>
    </row>
    <row r="6" spans="2:10" x14ac:dyDescent="0.35">
      <c r="B6" s="238"/>
      <c r="C6" s="66" t="s">
        <v>453</v>
      </c>
      <c r="D6" s="24">
        <v>722572</v>
      </c>
      <c r="E6" s="26">
        <v>721341.81204117357</v>
      </c>
      <c r="F6" s="45"/>
      <c r="G6" s="37">
        <f t="shared" si="0"/>
        <v>1.7025126337948707E-3</v>
      </c>
      <c r="H6" s="40">
        <f t="shared" si="1"/>
        <v>1513362.4140415317</v>
      </c>
      <c r="I6" s="50">
        <f t="shared" si="2"/>
        <v>1230.1879588264273</v>
      </c>
      <c r="J6" s="29"/>
    </row>
    <row r="7" spans="2:10" x14ac:dyDescent="0.35">
      <c r="B7" s="238"/>
      <c r="C7" s="66" t="s">
        <v>442</v>
      </c>
      <c r="D7" s="24">
        <v>721789</v>
      </c>
      <c r="E7" s="26">
        <v>722568.41605489806</v>
      </c>
      <c r="F7" s="45"/>
      <c r="G7" s="37">
        <f t="shared" si="0"/>
        <v>1.0798391980177838E-3</v>
      </c>
      <c r="H7" s="40">
        <f t="shared" si="1"/>
        <v>607489.38663285261</v>
      </c>
      <c r="I7" s="50">
        <f t="shared" si="2"/>
        <v>779.41605489805806</v>
      </c>
      <c r="J7" s="29"/>
    </row>
    <row r="8" spans="2:10" x14ac:dyDescent="0.35">
      <c r="B8" s="238"/>
      <c r="C8" s="66" t="s">
        <v>443</v>
      </c>
      <c r="D8" s="24">
        <v>716101</v>
      </c>
      <c r="E8" s="26">
        <v>723795.02006862266</v>
      </c>
      <c r="F8" s="45"/>
      <c r="G8" s="37">
        <f t="shared" si="0"/>
        <v>1.0744322474933926E-2</v>
      </c>
      <c r="H8" s="40">
        <f t="shared" si="1"/>
        <v>59197944.816368237</v>
      </c>
      <c r="I8" s="50">
        <f t="shared" si="2"/>
        <v>7694.0200686226599</v>
      </c>
      <c r="J8" s="29"/>
    </row>
    <row r="9" spans="2:10" x14ac:dyDescent="0.35">
      <c r="B9" s="238"/>
      <c r="C9" s="66" t="s">
        <v>444</v>
      </c>
      <c r="D9" s="24">
        <v>723033</v>
      </c>
      <c r="E9" s="26">
        <v>725021.62408234715</v>
      </c>
      <c r="F9" s="45"/>
      <c r="G9" s="37">
        <f t="shared" si="0"/>
        <v>2.7503918664115541E-3</v>
      </c>
      <c r="H9" s="40">
        <f t="shared" si="1"/>
        <v>3954625.7408910259</v>
      </c>
      <c r="I9" s="50">
        <f t="shared" si="2"/>
        <v>1988.6240823471453</v>
      </c>
      <c r="J9" s="29"/>
    </row>
    <row r="10" spans="2:10" x14ac:dyDescent="0.35">
      <c r="B10" s="238"/>
      <c r="C10" s="66" t="s">
        <v>445</v>
      </c>
      <c r="D10" s="24">
        <v>727414</v>
      </c>
      <c r="E10" s="26">
        <v>726248.22809607163</v>
      </c>
      <c r="F10" s="45"/>
      <c r="G10" s="37">
        <f t="shared" si="0"/>
        <v>1.6026250579839944E-3</v>
      </c>
      <c r="H10" s="40">
        <f t="shared" si="1"/>
        <v>1359024.131988775</v>
      </c>
      <c r="I10" s="50">
        <f t="shared" si="2"/>
        <v>1165.7719039283693</v>
      </c>
      <c r="J10" s="29"/>
    </row>
    <row r="11" spans="2:10" x14ac:dyDescent="0.35">
      <c r="B11" s="239"/>
      <c r="C11" s="67" t="s">
        <v>446</v>
      </c>
      <c r="D11" s="69">
        <v>732010</v>
      </c>
      <c r="E11" s="28">
        <v>727474.83210979623</v>
      </c>
      <c r="F11" s="45"/>
      <c r="G11" s="37">
        <f t="shared" si="0"/>
        <v>6.1954999114817661E-3</v>
      </c>
      <c r="H11" s="40">
        <f t="shared" si="1"/>
        <v>20567747.79233529</v>
      </c>
      <c r="I11" s="50">
        <f t="shared" si="2"/>
        <v>4535.1678902037675</v>
      </c>
      <c r="J11" s="29"/>
    </row>
    <row r="12" spans="2:10" ht="19" thickBot="1" x14ac:dyDescent="0.5">
      <c r="B12" s="47"/>
      <c r="C12" s="48"/>
      <c r="D12" s="46"/>
      <c r="E12" s="49"/>
      <c r="F12" s="46"/>
      <c r="G12" s="51">
        <f>AVERAGE(G4:G11)</f>
        <v>5.782273318520258E-3</v>
      </c>
      <c r="H12" s="52">
        <f>SQRT(AVERAGE(H4:H11))</f>
        <v>5150.5962894730474</v>
      </c>
      <c r="I12" s="53">
        <f>AVERAGE(I4:I11)</f>
        <v>4147.375</v>
      </c>
      <c r="J12" s="29"/>
    </row>
    <row r="13" spans="2:10" x14ac:dyDescent="0.35">
      <c r="B13" s="29"/>
      <c r="C13" s="31"/>
      <c r="D13" s="29"/>
      <c r="E13" s="32"/>
      <c r="F13" s="18"/>
      <c r="G13" s="29"/>
      <c r="H13" s="29"/>
      <c r="I13" s="29"/>
      <c r="J13" s="29"/>
    </row>
    <row r="14" spans="2:10" ht="15" thickBot="1" x14ac:dyDescent="0.4">
      <c r="C14" s="2"/>
      <c r="E14" s="7"/>
      <c r="J14" s="29"/>
    </row>
    <row r="15" spans="2:10" ht="18.75" customHeight="1" x14ac:dyDescent="0.45">
      <c r="B15" s="35"/>
      <c r="C15" s="235" t="s">
        <v>470</v>
      </c>
      <c r="D15" s="236"/>
      <c r="E15" s="34" t="s">
        <v>471</v>
      </c>
      <c r="F15" s="43"/>
      <c r="G15" s="43"/>
      <c r="H15" s="43"/>
      <c r="I15" s="44"/>
      <c r="J15" s="29"/>
    </row>
    <row r="16" spans="2:10" x14ac:dyDescent="0.35">
      <c r="B16" s="237" t="s">
        <v>473</v>
      </c>
      <c r="C16" s="38" t="s">
        <v>24</v>
      </c>
      <c r="D16" s="65" t="s">
        <v>3</v>
      </c>
      <c r="E16" s="25" t="s">
        <v>482</v>
      </c>
      <c r="F16" s="45"/>
      <c r="G16" s="38" t="s">
        <v>467</v>
      </c>
      <c r="H16" s="38" t="s">
        <v>468</v>
      </c>
      <c r="I16" s="41" t="s">
        <v>469</v>
      </c>
      <c r="J16" s="29"/>
    </row>
    <row r="17" spans="2:10" x14ac:dyDescent="0.35">
      <c r="B17" s="238"/>
      <c r="C17" s="66" t="s">
        <v>451</v>
      </c>
      <c r="D17" s="24">
        <v>711461</v>
      </c>
      <c r="E17" s="26">
        <v>718900.45971911983</v>
      </c>
      <c r="F17" s="45"/>
      <c r="G17" s="39">
        <f>ABS((D17-E17) / D17)</f>
        <v>1.0456595258376533E-2</v>
      </c>
      <c r="H17" s="40">
        <f>(D17-E17)^2</f>
        <v>55345560.912406445</v>
      </c>
      <c r="I17" s="50">
        <f>ABS(D17-E17)</f>
        <v>7439.4597191198263</v>
      </c>
      <c r="J17" s="29"/>
    </row>
    <row r="18" spans="2:10" x14ac:dyDescent="0.35">
      <c r="B18" s="238"/>
      <c r="C18" s="66" t="s">
        <v>452</v>
      </c>
      <c r="D18" s="24">
        <v>711757</v>
      </c>
      <c r="E18" s="26">
        <v>720138.91943823965</v>
      </c>
      <c r="F18" s="45"/>
      <c r="G18" s="39">
        <f t="shared" ref="G18:G24" si="3">ABS((D18-E18) / D18)</f>
        <v>1.1776377946742573E-2</v>
      </c>
      <c r="H18" s="40">
        <f t="shared" ref="H18:H24" si="4">(D18-E18)^2</f>
        <v>70256573.46913974</v>
      </c>
      <c r="I18" s="50">
        <f t="shared" ref="I18:I24" si="5">ABS(D18-E18)</f>
        <v>8381.9194382396527</v>
      </c>
      <c r="J18" s="29"/>
    </row>
    <row r="19" spans="2:10" x14ac:dyDescent="0.35">
      <c r="B19" s="238"/>
      <c r="C19" s="66" t="s">
        <v>453</v>
      </c>
      <c r="D19" s="24">
        <v>722572</v>
      </c>
      <c r="E19" s="26">
        <v>721377.37915735948</v>
      </c>
      <c r="F19" s="45"/>
      <c r="G19" s="39">
        <f t="shared" si="3"/>
        <v>1.6532896965845909E-3</v>
      </c>
      <c r="H19" s="40">
        <f t="shared" si="4"/>
        <v>1427118.9576711485</v>
      </c>
      <c r="I19" s="50">
        <f t="shared" si="5"/>
        <v>1194.620842640521</v>
      </c>
      <c r="J19" s="29"/>
    </row>
    <row r="20" spans="2:10" x14ac:dyDescent="0.35">
      <c r="B20" s="238"/>
      <c r="C20" s="66" t="s">
        <v>442</v>
      </c>
      <c r="D20" s="24">
        <v>721789</v>
      </c>
      <c r="E20" s="26">
        <v>722615.83887647931</v>
      </c>
      <c r="F20" s="45"/>
      <c r="G20" s="39">
        <f t="shared" si="3"/>
        <v>1.1455409773206647E-3</v>
      </c>
      <c r="H20" s="40">
        <f t="shared" si="4"/>
        <v>683662.52765755996</v>
      </c>
      <c r="I20" s="50">
        <f t="shared" si="5"/>
        <v>826.83887647930533</v>
      </c>
      <c r="J20" s="29"/>
    </row>
    <row r="21" spans="2:10" x14ac:dyDescent="0.35">
      <c r="B21" s="238"/>
      <c r="C21" s="66" t="s">
        <v>443</v>
      </c>
      <c r="D21" s="24">
        <v>716101</v>
      </c>
      <c r="E21" s="26">
        <v>723854.29859559913</v>
      </c>
      <c r="F21" s="45"/>
      <c r="G21" s="39">
        <f t="shared" si="3"/>
        <v>1.0827102036722658E-2</v>
      </c>
      <c r="H21" s="40">
        <f t="shared" si="4"/>
        <v>60113639.112519465</v>
      </c>
      <c r="I21" s="50">
        <f t="shared" si="5"/>
        <v>7753.2985955991317</v>
      </c>
      <c r="J21" s="29"/>
    </row>
    <row r="22" spans="2:10" x14ac:dyDescent="0.35">
      <c r="B22" s="238"/>
      <c r="C22" s="66" t="s">
        <v>444</v>
      </c>
      <c r="D22" s="24">
        <v>723033</v>
      </c>
      <c r="E22" s="26">
        <v>725092.75831471884</v>
      </c>
      <c r="F22" s="45"/>
      <c r="G22" s="39">
        <f t="shared" si="3"/>
        <v>2.8487749725376872E-3</v>
      </c>
      <c r="H22" s="40">
        <f t="shared" si="4"/>
        <v>4242604.3150534024</v>
      </c>
      <c r="I22" s="50">
        <f t="shared" si="5"/>
        <v>2059.7583147188416</v>
      </c>
      <c r="J22" s="29"/>
    </row>
    <row r="23" spans="2:10" x14ac:dyDescent="0.35">
      <c r="B23" s="238"/>
      <c r="C23" s="66" t="s">
        <v>445</v>
      </c>
      <c r="D23" s="24">
        <v>727414</v>
      </c>
      <c r="E23" s="26">
        <v>726331.21803383867</v>
      </c>
      <c r="F23" s="45"/>
      <c r="G23" s="39">
        <f t="shared" si="3"/>
        <v>1.4885360553430812E-3</v>
      </c>
      <c r="H23" s="40">
        <f t="shared" si="4"/>
        <v>1172416.7862442001</v>
      </c>
      <c r="I23" s="50">
        <f t="shared" si="5"/>
        <v>1082.7819661613321</v>
      </c>
      <c r="J23" s="29"/>
    </row>
    <row r="24" spans="2:10" x14ac:dyDescent="0.35">
      <c r="B24" s="239"/>
      <c r="C24" s="67" t="s">
        <v>446</v>
      </c>
      <c r="D24" s="69">
        <v>732010</v>
      </c>
      <c r="E24" s="28">
        <v>727569.67775295849</v>
      </c>
      <c r="F24" s="45"/>
      <c r="G24" s="39">
        <f t="shared" si="3"/>
        <v>6.0659311307789589E-3</v>
      </c>
      <c r="H24" s="40">
        <f t="shared" si="4"/>
        <v>19716461.657571726</v>
      </c>
      <c r="I24" s="50">
        <f t="shared" si="5"/>
        <v>4440.3222470415058</v>
      </c>
      <c r="J24" s="29"/>
    </row>
    <row r="25" spans="2:10" ht="19" thickBot="1" x14ac:dyDescent="0.5">
      <c r="B25" s="47"/>
      <c r="C25" s="48"/>
      <c r="D25" s="46"/>
      <c r="E25" s="49"/>
      <c r="F25" s="46"/>
      <c r="G25" s="54">
        <f>AVERAGE(G17:G24)</f>
        <v>5.7827685093008434E-3</v>
      </c>
      <c r="H25" s="52">
        <f>SQRT(AVERAGE(H17:H24))</f>
        <v>5159.4335655460245</v>
      </c>
      <c r="I25" s="53">
        <f>AVERAGE(I17:I24)</f>
        <v>4147.3750000000146</v>
      </c>
      <c r="J25" s="29"/>
    </row>
    <row r="26" spans="2:10" x14ac:dyDescent="0.35">
      <c r="B26" s="29"/>
      <c r="C26" s="31"/>
      <c r="D26" s="29"/>
      <c r="E26" s="32"/>
      <c r="F26" s="29"/>
      <c r="G26" s="29"/>
      <c r="H26" s="29"/>
      <c r="I26" s="29"/>
      <c r="J26" s="29"/>
    </row>
    <row r="27" spans="2:10" x14ac:dyDescent="0.35">
      <c r="C27" s="2"/>
      <c r="E27" s="7"/>
    </row>
    <row r="29" spans="2:10" x14ac:dyDescent="0.35">
      <c r="I29" s="56"/>
    </row>
    <row r="31" spans="2:10" x14ac:dyDescent="0.35">
      <c r="B31" s="1"/>
      <c r="G31" s="1"/>
    </row>
    <row r="32" spans="2:10" ht="18.5" x14ac:dyDescent="0.45">
      <c r="B32" s="240" t="s">
        <v>472</v>
      </c>
      <c r="C32" s="240"/>
      <c r="D32" s="240"/>
      <c r="E32" s="240"/>
      <c r="G32" s="240" t="s">
        <v>478</v>
      </c>
      <c r="H32" s="240"/>
      <c r="I32" s="240"/>
      <c r="J32" s="240"/>
    </row>
    <row r="33" spans="2:10" x14ac:dyDescent="0.35">
      <c r="B33" s="17" t="s">
        <v>24</v>
      </c>
      <c r="C33" s="17" t="s">
        <v>3</v>
      </c>
      <c r="D33" s="241" t="s">
        <v>476</v>
      </c>
      <c r="E33" s="241"/>
      <c r="G33" s="17" t="s">
        <v>24</v>
      </c>
      <c r="H33" s="17" t="s">
        <v>3</v>
      </c>
      <c r="I33" s="241" t="s">
        <v>476</v>
      </c>
      <c r="J33" s="241"/>
    </row>
    <row r="34" spans="2:10" x14ac:dyDescent="0.35">
      <c r="B34" s="2" t="s">
        <v>25</v>
      </c>
      <c r="C34">
        <v>169500</v>
      </c>
      <c r="G34" s="2" t="s">
        <v>25</v>
      </c>
      <c r="H34">
        <v>169500</v>
      </c>
    </row>
    <row r="35" spans="2:10" x14ac:dyDescent="0.35">
      <c r="B35" s="2" t="s">
        <v>26</v>
      </c>
      <c r="C35">
        <v>168840</v>
      </c>
      <c r="G35" s="2" t="s">
        <v>26</v>
      </c>
      <c r="H35">
        <v>168840</v>
      </c>
    </row>
    <row r="36" spans="2:10" x14ac:dyDescent="0.35">
      <c r="B36" s="2" t="s">
        <v>27</v>
      </c>
      <c r="C36">
        <v>167682</v>
      </c>
      <c r="G36" s="2" t="s">
        <v>27</v>
      </c>
      <c r="H36">
        <v>167682</v>
      </c>
    </row>
    <row r="37" spans="2:10" x14ac:dyDescent="0.35">
      <c r="B37" s="2" t="s">
        <v>28</v>
      </c>
      <c r="C37">
        <v>172102</v>
      </c>
      <c r="G37" s="2" t="s">
        <v>28</v>
      </c>
      <c r="H37">
        <v>172102</v>
      </c>
    </row>
    <row r="38" spans="2:10" x14ac:dyDescent="0.35">
      <c r="B38" s="2" t="s">
        <v>29</v>
      </c>
      <c r="C38">
        <v>172960</v>
      </c>
      <c r="G38" s="2" t="s">
        <v>29</v>
      </c>
      <c r="H38">
        <v>172960</v>
      </c>
    </row>
    <row r="39" spans="2:10" x14ac:dyDescent="0.35">
      <c r="B39" s="2" t="s">
        <v>30</v>
      </c>
      <c r="C39">
        <v>173018</v>
      </c>
      <c r="G39" s="2" t="s">
        <v>30</v>
      </c>
      <c r="H39">
        <v>173018</v>
      </c>
    </row>
    <row r="40" spans="2:10" x14ac:dyDescent="0.35">
      <c r="B40" s="2" t="s">
        <v>31</v>
      </c>
      <c r="C40">
        <v>175822</v>
      </c>
      <c r="G40" s="2" t="s">
        <v>31</v>
      </c>
      <c r="H40">
        <v>175822</v>
      </c>
    </row>
    <row r="41" spans="2:10" x14ac:dyDescent="0.35">
      <c r="B41" s="2" t="s">
        <v>32</v>
      </c>
      <c r="C41">
        <v>175233</v>
      </c>
      <c r="G41" s="2" t="s">
        <v>32</v>
      </c>
      <c r="H41">
        <v>175233</v>
      </c>
    </row>
    <row r="42" spans="2:10" x14ac:dyDescent="0.35">
      <c r="B42" s="2" t="s">
        <v>33</v>
      </c>
      <c r="C42">
        <v>176608</v>
      </c>
      <c r="G42" s="2" t="s">
        <v>33</v>
      </c>
      <c r="H42">
        <v>176608</v>
      </c>
    </row>
    <row r="43" spans="2:10" x14ac:dyDescent="0.35">
      <c r="B43" s="2" t="s">
        <v>34</v>
      </c>
      <c r="C43">
        <v>177588</v>
      </c>
      <c r="G43" s="2" t="s">
        <v>34</v>
      </c>
      <c r="H43">
        <v>177588</v>
      </c>
    </row>
    <row r="44" spans="2:10" x14ac:dyDescent="0.35">
      <c r="B44" s="2" t="s">
        <v>35</v>
      </c>
      <c r="C44">
        <v>179758</v>
      </c>
      <c r="G44" s="2" t="s">
        <v>35</v>
      </c>
      <c r="H44">
        <v>179758</v>
      </c>
    </row>
    <row r="45" spans="2:10" x14ac:dyDescent="0.35">
      <c r="B45" s="2" t="s">
        <v>36</v>
      </c>
      <c r="C45">
        <v>181077</v>
      </c>
      <c r="G45" s="2" t="s">
        <v>36</v>
      </c>
      <c r="H45">
        <v>181077</v>
      </c>
    </row>
    <row r="46" spans="2:10" x14ac:dyDescent="0.35">
      <c r="B46" s="2" t="s">
        <v>37</v>
      </c>
      <c r="C46">
        <v>179615</v>
      </c>
      <c r="G46" s="2" t="s">
        <v>37</v>
      </c>
      <c r="H46">
        <v>179615</v>
      </c>
    </row>
    <row r="47" spans="2:10" x14ac:dyDescent="0.35">
      <c r="B47" s="2" t="s">
        <v>38</v>
      </c>
      <c r="C47">
        <v>183101</v>
      </c>
      <c r="G47" s="2" t="s">
        <v>38</v>
      </c>
      <c r="H47">
        <v>183101</v>
      </c>
    </row>
    <row r="48" spans="2:10" x14ac:dyDescent="0.35">
      <c r="B48" s="2" t="s">
        <v>39</v>
      </c>
      <c r="C48">
        <v>186721</v>
      </c>
      <c r="G48" s="2" t="s">
        <v>39</v>
      </c>
      <c r="H48">
        <v>186721</v>
      </c>
    </row>
    <row r="49" spans="2:8" x14ac:dyDescent="0.35">
      <c r="B49" s="2" t="s">
        <v>40</v>
      </c>
      <c r="C49">
        <v>186423</v>
      </c>
      <c r="G49" s="2" t="s">
        <v>40</v>
      </c>
      <c r="H49">
        <v>186423</v>
      </c>
    </row>
    <row r="50" spans="2:8" x14ac:dyDescent="0.35">
      <c r="B50" s="2" t="s">
        <v>41</v>
      </c>
      <c r="C50">
        <v>185616</v>
      </c>
      <c r="G50" s="2" t="s">
        <v>41</v>
      </c>
      <c r="H50">
        <v>185616</v>
      </c>
    </row>
    <row r="51" spans="2:8" x14ac:dyDescent="0.35">
      <c r="B51" s="2" t="s">
        <v>42</v>
      </c>
      <c r="C51">
        <v>187800</v>
      </c>
      <c r="G51" s="2" t="s">
        <v>42</v>
      </c>
      <c r="H51">
        <v>187800</v>
      </c>
    </row>
    <row r="52" spans="2:8" x14ac:dyDescent="0.35">
      <c r="B52" s="2" t="s">
        <v>43</v>
      </c>
      <c r="C52">
        <v>188062</v>
      </c>
      <c r="G52" s="2" t="s">
        <v>43</v>
      </c>
      <c r="H52">
        <v>188062</v>
      </c>
    </row>
    <row r="53" spans="2:8" x14ac:dyDescent="0.35">
      <c r="B53" s="2" t="s">
        <v>44</v>
      </c>
      <c r="C53">
        <v>190771</v>
      </c>
      <c r="G53" s="2" t="s">
        <v>44</v>
      </c>
      <c r="H53">
        <v>190771</v>
      </c>
    </row>
    <row r="54" spans="2:8" x14ac:dyDescent="0.35">
      <c r="B54" s="2" t="s">
        <v>45</v>
      </c>
      <c r="C54">
        <v>192585</v>
      </c>
      <c r="G54" s="2" t="s">
        <v>45</v>
      </c>
      <c r="H54">
        <v>192585</v>
      </c>
    </row>
    <row r="55" spans="2:8" x14ac:dyDescent="0.35">
      <c r="B55" s="2" t="s">
        <v>46</v>
      </c>
      <c r="C55">
        <v>193914</v>
      </c>
      <c r="G55" s="2" t="s">
        <v>46</v>
      </c>
      <c r="H55">
        <v>193914</v>
      </c>
    </row>
    <row r="56" spans="2:8" x14ac:dyDescent="0.35">
      <c r="B56" s="2" t="s">
        <v>47</v>
      </c>
      <c r="C56">
        <v>194425</v>
      </c>
      <c r="G56" s="2" t="s">
        <v>47</v>
      </c>
      <c r="H56">
        <v>194425</v>
      </c>
    </row>
    <row r="57" spans="2:8" x14ac:dyDescent="0.35">
      <c r="B57" s="2" t="s">
        <v>48</v>
      </c>
      <c r="C57">
        <v>194939</v>
      </c>
      <c r="G57" s="2" t="s">
        <v>48</v>
      </c>
      <c r="H57">
        <v>194939</v>
      </c>
    </row>
    <row r="58" spans="2:8" x14ac:dyDescent="0.35">
      <c r="B58" s="2" t="s">
        <v>49</v>
      </c>
      <c r="C58">
        <v>195908</v>
      </c>
      <c r="G58" s="2" t="s">
        <v>49</v>
      </c>
      <c r="H58">
        <v>195908</v>
      </c>
    </row>
    <row r="59" spans="2:8" x14ac:dyDescent="0.35">
      <c r="B59" s="2" t="s">
        <v>50</v>
      </c>
      <c r="C59">
        <v>193068</v>
      </c>
      <c r="G59" s="2" t="s">
        <v>50</v>
      </c>
      <c r="H59">
        <v>193068</v>
      </c>
    </row>
    <row r="60" spans="2:8" x14ac:dyDescent="0.35">
      <c r="B60" s="2" t="s">
        <v>51</v>
      </c>
      <c r="C60">
        <v>195179</v>
      </c>
      <c r="G60" s="2" t="s">
        <v>51</v>
      </c>
      <c r="H60">
        <v>195179</v>
      </c>
    </row>
    <row r="61" spans="2:8" x14ac:dyDescent="0.35">
      <c r="B61" s="2" t="s">
        <v>52</v>
      </c>
      <c r="C61">
        <v>195310</v>
      </c>
      <c r="G61" s="2" t="s">
        <v>52</v>
      </c>
      <c r="H61">
        <v>195310</v>
      </c>
    </row>
    <row r="62" spans="2:8" x14ac:dyDescent="0.35">
      <c r="B62" s="2" t="s">
        <v>53</v>
      </c>
      <c r="C62">
        <v>198060</v>
      </c>
      <c r="G62" s="2" t="s">
        <v>53</v>
      </c>
      <c r="H62">
        <v>198060</v>
      </c>
    </row>
    <row r="63" spans="2:8" x14ac:dyDescent="0.35">
      <c r="B63" s="2" t="s">
        <v>54</v>
      </c>
      <c r="C63">
        <v>200383</v>
      </c>
      <c r="G63" s="2" t="s">
        <v>54</v>
      </c>
      <c r="H63">
        <v>200383</v>
      </c>
    </row>
    <row r="64" spans="2:8" x14ac:dyDescent="0.35">
      <c r="B64" s="2" t="s">
        <v>55</v>
      </c>
      <c r="C64">
        <v>199110</v>
      </c>
      <c r="G64" s="2" t="s">
        <v>55</v>
      </c>
      <c r="H64">
        <v>199110</v>
      </c>
    </row>
    <row r="65" spans="2:8" x14ac:dyDescent="0.35">
      <c r="B65" s="2" t="s">
        <v>56</v>
      </c>
      <c r="C65">
        <v>201078</v>
      </c>
      <c r="G65" s="2" t="s">
        <v>56</v>
      </c>
      <c r="H65">
        <v>201078</v>
      </c>
    </row>
    <row r="66" spans="2:8" x14ac:dyDescent="0.35">
      <c r="B66" s="2" t="s">
        <v>57</v>
      </c>
      <c r="C66">
        <v>201337</v>
      </c>
      <c r="G66" s="2" t="s">
        <v>57</v>
      </c>
      <c r="H66">
        <v>201337</v>
      </c>
    </row>
    <row r="67" spans="2:8" x14ac:dyDescent="0.35">
      <c r="B67" s="2" t="s">
        <v>58</v>
      </c>
      <c r="C67">
        <v>200597</v>
      </c>
      <c r="G67" s="2" t="s">
        <v>58</v>
      </c>
      <c r="H67">
        <v>200597</v>
      </c>
    </row>
    <row r="68" spans="2:8" x14ac:dyDescent="0.35">
      <c r="B68" s="2" t="s">
        <v>59</v>
      </c>
      <c r="C68">
        <v>203545</v>
      </c>
      <c r="G68" s="2" t="s">
        <v>59</v>
      </c>
      <c r="H68">
        <v>203545</v>
      </c>
    </row>
    <row r="69" spans="2:8" x14ac:dyDescent="0.35">
      <c r="B69" s="2" t="s">
        <v>60</v>
      </c>
      <c r="C69">
        <v>204032</v>
      </c>
      <c r="G69" s="2" t="s">
        <v>60</v>
      </c>
      <c r="H69">
        <v>204032</v>
      </c>
    </row>
    <row r="70" spans="2:8" x14ac:dyDescent="0.35">
      <c r="B70" s="2" t="s">
        <v>61</v>
      </c>
      <c r="C70">
        <v>203793</v>
      </c>
      <c r="G70" s="2" t="s">
        <v>61</v>
      </c>
      <c r="H70">
        <v>203793</v>
      </c>
    </row>
    <row r="71" spans="2:8" x14ac:dyDescent="0.35">
      <c r="B71" s="2" t="s">
        <v>62</v>
      </c>
      <c r="C71">
        <v>206875</v>
      </c>
      <c r="G71" s="2" t="s">
        <v>62</v>
      </c>
      <c r="H71">
        <v>206875</v>
      </c>
    </row>
    <row r="72" spans="2:8" x14ac:dyDescent="0.35">
      <c r="B72" s="2" t="s">
        <v>63</v>
      </c>
      <c r="C72">
        <v>207650</v>
      </c>
      <c r="G72" s="2" t="s">
        <v>63</v>
      </c>
      <c r="H72">
        <v>207650</v>
      </c>
    </row>
    <row r="73" spans="2:8" x14ac:dyDescent="0.35">
      <c r="B73" s="2" t="s">
        <v>64</v>
      </c>
      <c r="C73">
        <v>209294</v>
      </c>
      <c r="G73" s="2" t="s">
        <v>64</v>
      </c>
      <c r="H73">
        <v>209294</v>
      </c>
    </row>
    <row r="74" spans="2:8" x14ac:dyDescent="0.35">
      <c r="B74" s="2" t="s">
        <v>65</v>
      </c>
      <c r="C74">
        <v>211157</v>
      </c>
      <c r="G74" s="2" t="s">
        <v>65</v>
      </c>
      <c r="H74">
        <v>211157</v>
      </c>
    </row>
    <row r="75" spans="2:8" x14ac:dyDescent="0.35">
      <c r="B75" s="2" t="s">
        <v>66</v>
      </c>
      <c r="C75">
        <v>209474</v>
      </c>
      <c r="G75" s="2" t="s">
        <v>66</v>
      </c>
      <c r="H75">
        <v>209474</v>
      </c>
    </row>
    <row r="76" spans="2:8" x14ac:dyDescent="0.35">
      <c r="B76" s="2" t="s">
        <v>67</v>
      </c>
      <c r="C76">
        <v>210827</v>
      </c>
      <c r="G76" s="2" t="s">
        <v>67</v>
      </c>
      <c r="H76">
        <v>210827</v>
      </c>
    </row>
    <row r="77" spans="2:8" x14ac:dyDescent="0.35">
      <c r="B77" s="2" t="s">
        <v>68</v>
      </c>
      <c r="C77">
        <v>210846</v>
      </c>
      <c r="G77" s="2" t="s">
        <v>68</v>
      </c>
      <c r="H77">
        <v>210846</v>
      </c>
    </row>
    <row r="78" spans="2:8" x14ac:dyDescent="0.35">
      <c r="B78" s="2" t="s">
        <v>69</v>
      </c>
      <c r="C78">
        <v>213233</v>
      </c>
      <c r="G78" s="2" t="s">
        <v>69</v>
      </c>
      <c r="H78">
        <v>213233</v>
      </c>
    </row>
    <row r="79" spans="2:8" x14ac:dyDescent="0.35">
      <c r="B79" s="2" t="s">
        <v>70</v>
      </c>
      <c r="C79">
        <v>215526</v>
      </c>
      <c r="G79" s="2" t="s">
        <v>70</v>
      </c>
      <c r="H79">
        <v>215526</v>
      </c>
    </row>
    <row r="80" spans="2:8" x14ac:dyDescent="0.35">
      <c r="B80" s="2" t="s">
        <v>71</v>
      </c>
      <c r="C80">
        <v>215167</v>
      </c>
      <c r="G80" s="2" t="s">
        <v>71</v>
      </c>
      <c r="H80">
        <v>215167</v>
      </c>
    </row>
    <row r="81" spans="2:8" x14ac:dyDescent="0.35">
      <c r="B81" s="2" t="s">
        <v>72</v>
      </c>
      <c r="C81">
        <v>215690</v>
      </c>
      <c r="G81" s="2" t="s">
        <v>72</v>
      </c>
      <c r="H81">
        <v>215690</v>
      </c>
    </row>
    <row r="82" spans="2:8" x14ac:dyDescent="0.35">
      <c r="B82" s="2" t="s">
        <v>73</v>
      </c>
      <c r="C82">
        <v>218124</v>
      </c>
      <c r="G82" s="2" t="s">
        <v>73</v>
      </c>
      <c r="H82">
        <v>218124</v>
      </c>
    </row>
    <row r="83" spans="2:8" x14ac:dyDescent="0.35">
      <c r="B83" s="2" t="s">
        <v>74</v>
      </c>
      <c r="C83">
        <v>219587</v>
      </c>
      <c r="G83" s="2" t="s">
        <v>74</v>
      </c>
      <c r="H83">
        <v>219587</v>
      </c>
    </row>
    <row r="84" spans="2:8" x14ac:dyDescent="0.35">
      <c r="B84" s="2" t="s">
        <v>75</v>
      </c>
      <c r="C84">
        <v>221189</v>
      </c>
      <c r="G84" s="2" t="s">
        <v>75</v>
      </c>
      <c r="H84">
        <v>221189</v>
      </c>
    </row>
    <row r="85" spans="2:8" x14ac:dyDescent="0.35">
      <c r="B85" s="2" t="s">
        <v>76</v>
      </c>
      <c r="C85">
        <v>217925</v>
      </c>
      <c r="G85" s="2" t="s">
        <v>76</v>
      </c>
      <c r="H85">
        <v>217925</v>
      </c>
    </row>
    <row r="86" spans="2:8" x14ac:dyDescent="0.35">
      <c r="B86" s="2" t="s">
        <v>77</v>
      </c>
      <c r="C86">
        <v>217771</v>
      </c>
      <c r="G86" s="2" t="s">
        <v>77</v>
      </c>
      <c r="H86">
        <v>217771</v>
      </c>
    </row>
    <row r="87" spans="2:8" x14ac:dyDescent="0.35">
      <c r="B87" s="2" t="s">
        <v>78</v>
      </c>
      <c r="C87">
        <v>220233</v>
      </c>
      <c r="G87" s="2" t="s">
        <v>78</v>
      </c>
      <c r="H87">
        <v>220233</v>
      </c>
    </row>
    <row r="88" spans="2:8" x14ac:dyDescent="0.35">
      <c r="B88" s="2" t="s">
        <v>79</v>
      </c>
      <c r="C88">
        <v>222985</v>
      </c>
      <c r="G88" s="2" t="s">
        <v>79</v>
      </c>
      <c r="H88">
        <v>222985</v>
      </c>
    </row>
    <row r="89" spans="2:8" x14ac:dyDescent="0.35">
      <c r="B89" s="2" t="s">
        <v>80</v>
      </c>
      <c r="C89">
        <v>223120</v>
      </c>
      <c r="G89" s="2" t="s">
        <v>80</v>
      </c>
      <c r="H89">
        <v>223120</v>
      </c>
    </row>
    <row r="90" spans="2:8" x14ac:dyDescent="0.35">
      <c r="B90" s="2" t="s">
        <v>81</v>
      </c>
      <c r="C90">
        <v>224509</v>
      </c>
      <c r="G90" s="2" t="s">
        <v>81</v>
      </c>
      <c r="H90">
        <v>224509</v>
      </c>
    </row>
    <row r="91" spans="2:8" x14ac:dyDescent="0.35">
      <c r="B91" s="2" t="s">
        <v>82</v>
      </c>
      <c r="C91">
        <v>224300</v>
      </c>
      <c r="G91" s="2" t="s">
        <v>82</v>
      </c>
      <c r="H91">
        <v>224300</v>
      </c>
    </row>
    <row r="92" spans="2:8" x14ac:dyDescent="0.35">
      <c r="B92" s="2" t="s">
        <v>83</v>
      </c>
      <c r="C92">
        <v>223718</v>
      </c>
      <c r="G92" s="2" t="s">
        <v>83</v>
      </c>
      <c r="H92">
        <v>223718</v>
      </c>
    </row>
    <row r="93" spans="2:8" x14ac:dyDescent="0.35">
      <c r="B93" s="2" t="s">
        <v>84</v>
      </c>
      <c r="C93">
        <v>225236</v>
      </c>
      <c r="G93" s="2" t="s">
        <v>84</v>
      </c>
      <c r="H93">
        <v>225236</v>
      </c>
    </row>
    <row r="94" spans="2:8" x14ac:dyDescent="0.35">
      <c r="B94" s="2" t="s">
        <v>85</v>
      </c>
      <c r="C94">
        <v>225954</v>
      </c>
      <c r="G94" s="2" t="s">
        <v>85</v>
      </c>
      <c r="H94">
        <v>225954</v>
      </c>
    </row>
    <row r="95" spans="2:8" x14ac:dyDescent="0.35">
      <c r="B95" s="2" t="s">
        <v>86</v>
      </c>
      <c r="C95">
        <v>225746</v>
      </c>
      <c r="G95" s="2" t="s">
        <v>86</v>
      </c>
      <c r="H95">
        <v>225746</v>
      </c>
    </row>
    <row r="96" spans="2:8" x14ac:dyDescent="0.35">
      <c r="B96" s="2" t="s">
        <v>87</v>
      </c>
      <c r="C96">
        <v>226889</v>
      </c>
      <c r="G96" s="2" t="s">
        <v>87</v>
      </c>
      <c r="H96">
        <v>226889</v>
      </c>
    </row>
    <row r="97" spans="2:8" x14ac:dyDescent="0.35">
      <c r="B97" s="2" t="s">
        <v>88</v>
      </c>
      <c r="C97">
        <v>230409</v>
      </c>
      <c r="G97" s="2" t="s">
        <v>88</v>
      </c>
      <c r="H97">
        <v>230409</v>
      </c>
    </row>
    <row r="98" spans="2:8" x14ac:dyDescent="0.35">
      <c r="B98" s="2" t="s">
        <v>89</v>
      </c>
      <c r="C98">
        <v>230995</v>
      </c>
      <c r="G98" s="2" t="s">
        <v>89</v>
      </c>
      <c r="H98">
        <v>230995</v>
      </c>
    </row>
    <row r="99" spans="2:8" x14ac:dyDescent="0.35">
      <c r="B99" s="2" t="s">
        <v>90</v>
      </c>
      <c r="C99">
        <v>233207</v>
      </c>
      <c r="G99" s="2" t="s">
        <v>90</v>
      </c>
      <c r="H99">
        <v>233207</v>
      </c>
    </row>
    <row r="100" spans="2:8" x14ac:dyDescent="0.35">
      <c r="B100" s="2" t="s">
        <v>91</v>
      </c>
      <c r="C100">
        <v>231551</v>
      </c>
      <c r="G100" s="2" t="s">
        <v>91</v>
      </c>
      <c r="H100">
        <v>231551</v>
      </c>
    </row>
    <row r="101" spans="2:8" x14ac:dyDescent="0.35">
      <c r="B101" s="2" t="s">
        <v>92</v>
      </c>
      <c r="C101">
        <v>229792</v>
      </c>
      <c r="G101" s="2" t="s">
        <v>92</v>
      </c>
      <c r="H101">
        <v>229792</v>
      </c>
    </row>
    <row r="102" spans="2:8" x14ac:dyDescent="0.35">
      <c r="B102" s="2" t="s">
        <v>93</v>
      </c>
      <c r="C102">
        <v>232308</v>
      </c>
      <c r="G102" s="2" t="s">
        <v>93</v>
      </c>
      <c r="H102">
        <v>232308</v>
      </c>
    </row>
    <row r="103" spans="2:8" x14ac:dyDescent="0.35">
      <c r="B103" s="2" t="s">
        <v>94</v>
      </c>
      <c r="C103">
        <v>236174</v>
      </c>
      <c r="G103" s="2" t="s">
        <v>94</v>
      </c>
      <c r="H103">
        <v>236174</v>
      </c>
    </row>
    <row r="104" spans="2:8" x14ac:dyDescent="0.35">
      <c r="B104" s="2" t="s">
        <v>95</v>
      </c>
      <c r="C104">
        <v>237592</v>
      </c>
      <c r="G104" s="2" t="s">
        <v>95</v>
      </c>
      <c r="H104">
        <v>237592</v>
      </c>
    </row>
    <row r="105" spans="2:8" x14ac:dyDescent="0.35">
      <c r="B105" s="2" t="s">
        <v>96</v>
      </c>
      <c r="C105">
        <v>240140</v>
      </c>
      <c r="G105" s="2" t="s">
        <v>96</v>
      </c>
      <c r="H105">
        <v>240140</v>
      </c>
    </row>
    <row r="106" spans="2:8" x14ac:dyDescent="0.35">
      <c r="B106" s="2" t="s">
        <v>97</v>
      </c>
      <c r="C106">
        <v>240269</v>
      </c>
      <c r="G106" s="2" t="s">
        <v>97</v>
      </c>
      <c r="H106">
        <v>240269</v>
      </c>
    </row>
    <row r="107" spans="2:8" x14ac:dyDescent="0.35">
      <c r="B107" s="2" t="s">
        <v>98</v>
      </c>
      <c r="C107">
        <v>243346</v>
      </c>
      <c r="G107" s="2" t="s">
        <v>98</v>
      </c>
      <c r="H107">
        <v>243346</v>
      </c>
    </row>
    <row r="108" spans="2:8" x14ac:dyDescent="0.35">
      <c r="B108" s="2" t="s">
        <v>99</v>
      </c>
      <c r="C108">
        <v>244687</v>
      </c>
      <c r="G108" s="2" t="s">
        <v>99</v>
      </c>
      <c r="H108">
        <v>244687</v>
      </c>
    </row>
    <row r="109" spans="2:8" x14ac:dyDescent="0.35">
      <c r="B109" s="2" t="s">
        <v>100</v>
      </c>
      <c r="C109">
        <v>246628</v>
      </c>
      <c r="G109" s="2" t="s">
        <v>100</v>
      </c>
      <c r="H109">
        <v>246628</v>
      </c>
    </row>
    <row r="110" spans="2:8" x14ac:dyDescent="0.35">
      <c r="B110" s="2" t="s">
        <v>101</v>
      </c>
      <c r="C110">
        <v>248367</v>
      </c>
      <c r="G110" s="2" t="s">
        <v>101</v>
      </c>
      <c r="H110">
        <v>248367</v>
      </c>
    </row>
    <row r="111" spans="2:8" x14ac:dyDescent="0.35">
      <c r="B111" s="2" t="s">
        <v>102</v>
      </c>
      <c r="C111">
        <v>249329</v>
      </c>
      <c r="G111" s="2" t="s">
        <v>102</v>
      </c>
      <c r="H111">
        <v>249329</v>
      </c>
    </row>
    <row r="112" spans="2:8" x14ac:dyDescent="0.35">
      <c r="B112" s="2" t="s">
        <v>103</v>
      </c>
      <c r="C112">
        <v>251263</v>
      </c>
      <c r="G112" s="2" t="s">
        <v>103</v>
      </c>
      <c r="H112">
        <v>251263</v>
      </c>
    </row>
    <row r="113" spans="2:8" x14ac:dyDescent="0.35">
      <c r="B113" s="2" t="s">
        <v>104</v>
      </c>
      <c r="C113">
        <v>253844</v>
      </c>
      <c r="G113" s="2" t="s">
        <v>104</v>
      </c>
      <c r="H113">
        <v>253844</v>
      </c>
    </row>
    <row r="114" spans="2:8" x14ac:dyDescent="0.35">
      <c r="B114" s="2" t="s">
        <v>105</v>
      </c>
      <c r="C114">
        <v>255029</v>
      </c>
      <c r="G114" s="2" t="s">
        <v>105</v>
      </c>
      <c r="H114">
        <v>255029</v>
      </c>
    </row>
    <row r="115" spans="2:8" x14ac:dyDescent="0.35">
      <c r="B115" s="2" t="s">
        <v>106</v>
      </c>
      <c r="C115">
        <v>254816</v>
      </c>
      <c r="G115" s="2" t="s">
        <v>106</v>
      </c>
      <c r="H115">
        <v>254816</v>
      </c>
    </row>
    <row r="116" spans="2:8" x14ac:dyDescent="0.35">
      <c r="B116" s="2" t="s">
        <v>107</v>
      </c>
      <c r="C116">
        <v>258133</v>
      </c>
      <c r="G116" s="2" t="s">
        <v>107</v>
      </c>
      <c r="H116">
        <v>258133</v>
      </c>
    </row>
    <row r="117" spans="2:8" x14ac:dyDescent="0.35">
      <c r="B117" s="2" t="s">
        <v>108</v>
      </c>
      <c r="C117">
        <v>263311</v>
      </c>
      <c r="G117" s="2" t="s">
        <v>108</v>
      </c>
      <c r="H117">
        <v>263311</v>
      </c>
    </row>
    <row r="118" spans="2:8" x14ac:dyDescent="0.35">
      <c r="B118" s="2" t="s">
        <v>109</v>
      </c>
      <c r="C118">
        <v>261545</v>
      </c>
      <c r="G118" s="2" t="s">
        <v>109</v>
      </c>
      <c r="H118">
        <v>261545</v>
      </c>
    </row>
    <row r="119" spans="2:8" x14ac:dyDescent="0.35">
      <c r="B119" s="2" t="s">
        <v>110</v>
      </c>
      <c r="C119">
        <v>265686</v>
      </c>
      <c r="G119" s="2" t="s">
        <v>110</v>
      </c>
      <c r="H119">
        <v>265686</v>
      </c>
    </row>
    <row r="120" spans="2:8" x14ac:dyDescent="0.35">
      <c r="B120" s="2" t="s">
        <v>111</v>
      </c>
      <c r="C120">
        <v>269019</v>
      </c>
      <c r="G120" s="2" t="s">
        <v>111</v>
      </c>
      <c r="H120">
        <v>269019</v>
      </c>
    </row>
    <row r="121" spans="2:8" x14ac:dyDescent="0.35">
      <c r="B121" s="2" t="s">
        <v>112</v>
      </c>
      <c r="C121">
        <v>264067</v>
      </c>
      <c r="G121" s="2" t="s">
        <v>112</v>
      </c>
      <c r="H121">
        <v>264067</v>
      </c>
    </row>
    <row r="122" spans="2:8" x14ac:dyDescent="0.35">
      <c r="B122" s="2" t="s">
        <v>113</v>
      </c>
      <c r="C122">
        <v>265992</v>
      </c>
      <c r="G122" s="2" t="s">
        <v>113</v>
      </c>
      <c r="H122">
        <v>265992</v>
      </c>
    </row>
    <row r="123" spans="2:8" x14ac:dyDescent="0.35">
      <c r="B123" s="2" t="s">
        <v>114</v>
      </c>
      <c r="C123">
        <v>267750</v>
      </c>
      <c r="G123" s="2" t="s">
        <v>114</v>
      </c>
      <c r="H123">
        <v>267750</v>
      </c>
    </row>
    <row r="124" spans="2:8" x14ac:dyDescent="0.35">
      <c r="B124" s="2" t="s">
        <v>115</v>
      </c>
      <c r="C124">
        <v>265683</v>
      </c>
      <c r="G124" s="2" t="s">
        <v>115</v>
      </c>
      <c r="H124">
        <v>265683</v>
      </c>
    </row>
    <row r="125" spans="2:8" x14ac:dyDescent="0.35">
      <c r="B125" s="2" t="s">
        <v>116</v>
      </c>
      <c r="C125">
        <v>266885</v>
      </c>
      <c r="G125" s="2" t="s">
        <v>116</v>
      </c>
      <c r="H125">
        <v>266885</v>
      </c>
    </row>
    <row r="126" spans="2:8" x14ac:dyDescent="0.35">
      <c r="B126" s="2" t="s">
        <v>117</v>
      </c>
      <c r="C126">
        <v>270523</v>
      </c>
      <c r="G126" s="2" t="s">
        <v>117</v>
      </c>
      <c r="H126">
        <v>270523</v>
      </c>
    </row>
    <row r="127" spans="2:8" x14ac:dyDescent="0.35">
      <c r="B127" s="2" t="s">
        <v>118</v>
      </c>
      <c r="C127">
        <v>270339</v>
      </c>
      <c r="G127" s="2" t="s">
        <v>118</v>
      </c>
      <c r="H127">
        <v>270339</v>
      </c>
    </row>
    <row r="128" spans="2:8" x14ac:dyDescent="0.35">
      <c r="B128" s="2" t="s">
        <v>119</v>
      </c>
      <c r="C128">
        <v>268850</v>
      </c>
      <c r="G128" s="2" t="s">
        <v>119</v>
      </c>
      <c r="H128">
        <v>268850</v>
      </c>
    </row>
    <row r="129" spans="2:8" x14ac:dyDescent="0.35">
      <c r="B129" s="2" t="s">
        <v>120</v>
      </c>
      <c r="C129">
        <v>268338</v>
      </c>
      <c r="G129" s="2" t="s">
        <v>120</v>
      </c>
      <c r="H129">
        <v>268338</v>
      </c>
    </row>
    <row r="130" spans="2:8" x14ac:dyDescent="0.35">
      <c r="B130" s="2" t="s">
        <v>121</v>
      </c>
      <c r="C130">
        <v>272881</v>
      </c>
      <c r="G130" s="2" t="s">
        <v>121</v>
      </c>
      <c r="H130">
        <v>272881</v>
      </c>
    </row>
    <row r="131" spans="2:8" x14ac:dyDescent="0.35">
      <c r="B131" s="2" t="s">
        <v>122</v>
      </c>
      <c r="C131">
        <v>272627</v>
      </c>
      <c r="G131" s="2" t="s">
        <v>122</v>
      </c>
      <c r="H131">
        <v>272627</v>
      </c>
    </row>
    <row r="132" spans="2:8" x14ac:dyDescent="0.35">
      <c r="B132" s="2" t="s">
        <v>123</v>
      </c>
      <c r="C132">
        <v>269820</v>
      </c>
      <c r="G132" s="2" t="s">
        <v>123</v>
      </c>
      <c r="H132">
        <v>269820</v>
      </c>
    </row>
    <row r="133" spans="2:8" x14ac:dyDescent="0.35">
      <c r="B133" s="2" t="s">
        <v>124</v>
      </c>
      <c r="C133">
        <v>274410</v>
      </c>
      <c r="G133" s="2" t="s">
        <v>124</v>
      </c>
      <c r="H133">
        <v>274410</v>
      </c>
    </row>
    <row r="134" spans="2:8" x14ac:dyDescent="0.35">
      <c r="B134" s="2" t="s">
        <v>125</v>
      </c>
      <c r="C134">
        <v>275769</v>
      </c>
      <c r="G134" s="2" t="s">
        <v>125</v>
      </c>
      <c r="H134">
        <v>275769</v>
      </c>
    </row>
    <row r="135" spans="2:8" x14ac:dyDescent="0.35">
      <c r="B135" s="2" t="s">
        <v>126</v>
      </c>
      <c r="C135">
        <v>274474</v>
      </c>
      <c r="G135" s="2" t="s">
        <v>126</v>
      </c>
      <c r="H135">
        <v>274474</v>
      </c>
    </row>
    <row r="136" spans="2:8" x14ac:dyDescent="0.35">
      <c r="B136" s="2" t="s">
        <v>127</v>
      </c>
      <c r="C136">
        <v>273098</v>
      </c>
      <c r="G136" s="2" t="s">
        <v>127</v>
      </c>
      <c r="H136">
        <v>273098</v>
      </c>
    </row>
    <row r="137" spans="2:8" x14ac:dyDescent="0.35">
      <c r="B137" s="2" t="s">
        <v>128</v>
      </c>
      <c r="C137">
        <v>275659</v>
      </c>
      <c r="G137" s="2" t="s">
        <v>128</v>
      </c>
      <c r="H137">
        <v>275659</v>
      </c>
    </row>
    <row r="138" spans="2:8" x14ac:dyDescent="0.35">
      <c r="B138" s="2" t="s">
        <v>129</v>
      </c>
      <c r="C138">
        <v>268652</v>
      </c>
      <c r="G138" s="2" t="s">
        <v>129</v>
      </c>
      <c r="H138">
        <v>268652</v>
      </c>
    </row>
    <row r="139" spans="2:8" x14ac:dyDescent="0.35">
      <c r="B139" s="2" t="s">
        <v>130</v>
      </c>
      <c r="C139">
        <v>288632</v>
      </c>
      <c r="G139" s="2" t="s">
        <v>130</v>
      </c>
      <c r="H139">
        <v>288632</v>
      </c>
    </row>
    <row r="140" spans="2:8" x14ac:dyDescent="0.35">
      <c r="B140" s="2" t="s">
        <v>131</v>
      </c>
      <c r="C140">
        <v>280033</v>
      </c>
      <c r="G140" s="2" t="s">
        <v>131</v>
      </c>
      <c r="H140">
        <v>280033</v>
      </c>
    </row>
    <row r="141" spans="2:8" x14ac:dyDescent="0.35">
      <c r="B141" s="2" t="s">
        <v>132</v>
      </c>
      <c r="C141">
        <v>276302</v>
      </c>
      <c r="G141" s="2" t="s">
        <v>132</v>
      </c>
      <c r="H141">
        <v>276302</v>
      </c>
    </row>
    <row r="142" spans="2:8" x14ac:dyDescent="0.35">
      <c r="B142" s="2" t="s">
        <v>133</v>
      </c>
      <c r="C142">
        <v>277135</v>
      </c>
      <c r="G142" s="2" t="s">
        <v>133</v>
      </c>
      <c r="H142">
        <v>277135</v>
      </c>
    </row>
    <row r="143" spans="2:8" x14ac:dyDescent="0.35">
      <c r="B143" s="2" t="s">
        <v>134</v>
      </c>
      <c r="C143">
        <v>278869</v>
      </c>
      <c r="G143" s="2" t="s">
        <v>134</v>
      </c>
      <c r="H143">
        <v>278869</v>
      </c>
    </row>
    <row r="144" spans="2:8" x14ac:dyDescent="0.35">
      <c r="B144" s="2" t="s">
        <v>135</v>
      </c>
      <c r="C144">
        <v>278079</v>
      </c>
      <c r="G144" s="2" t="s">
        <v>135</v>
      </c>
      <c r="H144">
        <v>278079</v>
      </c>
    </row>
    <row r="145" spans="2:8" x14ac:dyDescent="0.35">
      <c r="B145" s="2" t="s">
        <v>136</v>
      </c>
      <c r="C145">
        <v>281147</v>
      </c>
      <c r="G145" s="2" t="s">
        <v>136</v>
      </c>
      <c r="H145">
        <v>281147</v>
      </c>
    </row>
    <row r="146" spans="2:8" x14ac:dyDescent="0.35">
      <c r="B146" s="2" t="s">
        <v>137</v>
      </c>
      <c r="C146">
        <v>278966</v>
      </c>
      <c r="G146" s="2" t="s">
        <v>137</v>
      </c>
      <c r="H146">
        <v>278966</v>
      </c>
    </row>
    <row r="147" spans="2:8" x14ac:dyDescent="0.35">
      <c r="B147" s="2" t="s">
        <v>138</v>
      </c>
      <c r="C147">
        <v>280426</v>
      </c>
      <c r="G147" s="2" t="s">
        <v>138</v>
      </c>
      <c r="H147">
        <v>280426</v>
      </c>
    </row>
    <row r="148" spans="2:8" x14ac:dyDescent="0.35">
      <c r="B148" s="2" t="s">
        <v>139</v>
      </c>
      <c r="C148">
        <v>284161</v>
      </c>
      <c r="G148" s="2" t="s">
        <v>139</v>
      </c>
      <c r="H148">
        <v>284161</v>
      </c>
    </row>
    <row r="149" spans="2:8" x14ac:dyDescent="0.35">
      <c r="B149" s="2" t="s">
        <v>140</v>
      </c>
      <c r="C149">
        <v>285884</v>
      </c>
      <c r="G149" s="2" t="s">
        <v>140</v>
      </c>
      <c r="H149">
        <v>285884</v>
      </c>
    </row>
    <row r="150" spans="2:8" x14ac:dyDescent="0.35">
      <c r="B150" s="2" t="s">
        <v>141</v>
      </c>
      <c r="C150">
        <v>281064</v>
      </c>
      <c r="G150" s="2" t="s">
        <v>141</v>
      </c>
      <c r="H150">
        <v>281064</v>
      </c>
    </row>
    <row r="151" spans="2:8" x14ac:dyDescent="0.35">
      <c r="B151" s="2" t="s">
        <v>142</v>
      </c>
      <c r="C151">
        <v>282940</v>
      </c>
      <c r="G151" s="2" t="s">
        <v>142</v>
      </c>
      <c r="H151">
        <v>282940</v>
      </c>
    </row>
    <row r="152" spans="2:8" x14ac:dyDescent="0.35">
      <c r="B152" s="2" t="s">
        <v>143</v>
      </c>
      <c r="C152">
        <v>283408</v>
      </c>
      <c r="G152" s="2" t="s">
        <v>143</v>
      </c>
      <c r="H152">
        <v>283408</v>
      </c>
    </row>
    <row r="153" spans="2:8" x14ac:dyDescent="0.35">
      <c r="B153" s="2" t="s">
        <v>144</v>
      </c>
      <c r="C153">
        <v>286646</v>
      </c>
      <c r="G153" s="2" t="s">
        <v>144</v>
      </c>
      <c r="H153">
        <v>286646</v>
      </c>
    </row>
    <row r="154" spans="2:8" x14ac:dyDescent="0.35">
      <c r="B154" s="2" t="s">
        <v>145</v>
      </c>
      <c r="C154">
        <v>288657</v>
      </c>
      <c r="G154" s="2" t="s">
        <v>145</v>
      </c>
      <c r="H154">
        <v>288657</v>
      </c>
    </row>
    <row r="155" spans="2:8" x14ac:dyDescent="0.35">
      <c r="B155" s="2" t="s">
        <v>146</v>
      </c>
      <c r="C155">
        <v>284696</v>
      </c>
      <c r="G155" s="2" t="s">
        <v>146</v>
      </c>
      <c r="H155">
        <v>284696</v>
      </c>
    </row>
    <row r="156" spans="2:8" x14ac:dyDescent="0.35">
      <c r="B156" s="2" t="s">
        <v>147</v>
      </c>
      <c r="C156">
        <v>288177</v>
      </c>
      <c r="G156" s="2" t="s">
        <v>147</v>
      </c>
      <c r="H156">
        <v>288177</v>
      </c>
    </row>
    <row r="157" spans="2:8" x14ac:dyDescent="0.35">
      <c r="B157" s="2" t="s">
        <v>148</v>
      </c>
      <c r="C157">
        <v>289053</v>
      </c>
      <c r="G157" s="2" t="s">
        <v>148</v>
      </c>
      <c r="H157">
        <v>289053</v>
      </c>
    </row>
    <row r="158" spans="2:8" x14ac:dyDescent="0.35">
      <c r="B158" s="2" t="s">
        <v>149</v>
      </c>
      <c r="C158">
        <v>289619</v>
      </c>
      <c r="G158" s="2" t="s">
        <v>149</v>
      </c>
      <c r="H158">
        <v>289619</v>
      </c>
    </row>
    <row r="159" spans="2:8" x14ac:dyDescent="0.35">
      <c r="B159" s="2" t="s">
        <v>150</v>
      </c>
      <c r="C159">
        <v>293671</v>
      </c>
      <c r="G159" s="2" t="s">
        <v>150</v>
      </c>
      <c r="H159">
        <v>293671</v>
      </c>
    </row>
    <row r="160" spans="2:8" x14ac:dyDescent="0.35">
      <c r="B160" s="2" t="s">
        <v>151</v>
      </c>
      <c r="C160">
        <v>296207</v>
      </c>
      <c r="G160" s="2" t="s">
        <v>151</v>
      </c>
      <c r="H160">
        <v>296207</v>
      </c>
    </row>
    <row r="161" spans="2:8" x14ac:dyDescent="0.35">
      <c r="B161" s="2" t="s">
        <v>152</v>
      </c>
      <c r="C161">
        <v>299592</v>
      </c>
      <c r="G161" s="2" t="s">
        <v>152</v>
      </c>
      <c r="H161">
        <v>299592</v>
      </c>
    </row>
    <row r="162" spans="2:8" x14ac:dyDescent="0.35">
      <c r="B162" s="2" t="s">
        <v>153</v>
      </c>
      <c r="C162">
        <v>298921</v>
      </c>
      <c r="G162" s="2" t="s">
        <v>153</v>
      </c>
      <c r="H162">
        <v>298921</v>
      </c>
    </row>
    <row r="163" spans="2:8" x14ac:dyDescent="0.35">
      <c r="B163" s="2" t="s">
        <v>154</v>
      </c>
      <c r="C163">
        <v>298205</v>
      </c>
      <c r="G163" s="2" t="s">
        <v>154</v>
      </c>
      <c r="H163">
        <v>298205</v>
      </c>
    </row>
    <row r="164" spans="2:8" x14ac:dyDescent="0.35">
      <c r="B164" s="2" t="s">
        <v>155</v>
      </c>
      <c r="C164">
        <v>299433</v>
      </c>
      <c r="G164" s="2" t="s">
        <v>155</v>
      </c>
      <c r="H164">
        <v>299433</v>
      </c>
    </row>
    <row r="165" spans="2:8" x14ac:dyDescent="0.35">
      <c r="B165" s="2" t="s">
        <v>156</v>
      </c>
      <c r="C165">
        <v>300702</v>
      </c>
      <c r="G165" s="2" t="s">
        <v>156</v>
      </c>
      <c r="H165">
        <v>300702</v>
      </c>
    </row>
    <row r="166" spans="2:8" x14ac:dyDescent="0.35">
      <c r="B166" s="2" t="s">
        <v>157</v>
      </c>
      <c r="C166">
        <v>301993</v>
      </c>
      <c r="G166" s="2" t="s">
        <v>157</v>
      </c>
      <c r="H166">
        <v>301993</v>
      </c>
    </row>
    <row r="167" spans="2:8" x14ac:dyDescent="0.35">
      <c r="B167" s="2" t="s">
        <v>158</v>
      </c>
      <c r="C167">
        <v>303915</v>
      </c>
      <c r="G167" s="2" t="s">
        <v>158</v>
      </c>
      <c r="H167">
        <v>303915</v>
      </c>
    </row>
    <row r="168" spans="2:8" x14ac:dyDescent="0.35">
      <c r="B168" s="2" t="s">
        <v>159</v>
      </c>
      <c r="C168">
        <v>309471</v>
      </c>
      <c r="G168" s="2" t="s">
        <v>159</v>
      </c>
      <c r="H168">
        <v>309471</v>
      </c>
    </row>
    <row r="169" spans="2:8" x14ac:dyDescent="0.35">
      <c r="B169" s="2" t="s">
        <v>160</v>
      </c>
      <c r="C169">
        <v>307358</v>
      </c>
      <c r="G169" s="2" t="s">
        <v>160</v>
      </c>
      <c r="H169">
        <v>307358</v>
      </c>
    </row>
    <row r="170" spans="2:8" x14ac:dyDescent="0.35">
      <c r="B170" s="2" t="s">
        <v>161</v>
      </c>
      <c r="C170">
        <v>311088</v>
      </c>
      <c r="G170" s="2" t="s">
        <v>161</v>
      </c>
      <c r="H170">
        <v>311088</v>
      </c>
    </row>
    <row r="171" spans="2:8" x14ac:dyDescent="0.35">
      <c r="B171" s="2" t="s">
        <v>162</v>
      </c>
      <c r="C171">
        <v>309127</v>
      </c>
      <c r="G171" s="2" t="s">
        <v>162</v>
      </c>
      <c r="H171">
        <v>309127</v>
      </c>
    </row>
    <row r="172" spans="2:8" x14ac:dyDescent="0.35">
      <c r="B172" s="2" t="s">
        <v>163</v>
      </c>
      <c r="C172">
        <v>311681</v>
      </c>
      <c r="G172" s="2" t="s">
        <v>163</v>
      </c>
      <c r="H172">
        <v>311681</v>
      </c>
    </row>
    <row r="173" spans="2:8" x14ac:dyDescent="0.35">
      <c r="B173" s="2" t="s">
        <v>164</v>
      </c>
      <c r="C173">
        <v>311192</v>
      </c>
      <c r="G173" s="2" t="s">
        <v>164</v>
      </c>
      <c r="H173">
        <v>311192</v>
      </c>
    </row>
    <row r="174" spans="2:8" x14ac:dyDescent="0.35">
      <c r="B174" s="2" t="s">
        <v>165</v>
      </c>
      <c r="C174">
        <v>317446</v>
      </c>
      <c r="G174" s="2" t="s">
        <v>165</v>
      </c>
      <c r="H174">
        <v>317446</v>
      </c>
    </row>
    <row r="175" spans="2:8" x14ac:dyDescent="0.35">
      <c r="B175" s="2" t="s">
        <v>166</v>
      </c>
      <c r="C175">
        <v>318476</v>
      </c>
      <c r="G175" s="2" t="s">
        <v>166</v>
      </c>
      <c r="H175">
        <v>318476</v>
      </c>
    </row>
    <row r="176" spans="2:8" x14ac:dyDescent="0.35">
      <c r="B176" s="2" t="s">
        <v>167</v>
      </c>
      <c r="C176">
        <v>320520</v>
      </c>
      <c r="G176" s="2" t="s">
        <v>167</v>
      </c>
      <c r="H176">
        <v>320520</v>
      </c>
    </row>
    <row r="177" spans="2:8" x14ac:dyDescent="0.35">
      <c r="B177" s="2" t="s">
        <v>168</v>
      </c>
      <c r="C177">
        <v>324672</v>
      </c>
      <c r="G177" s="2" t="s">
        <v>168</v>
      </c>
      <c r="H177">
        <v>324672</v>
      </c>
    </row>
    <row r="178" spans="2:8" x14ac:dyDescent="0.35">
      <c r="B178" s="2" t="s">
        <v>169</v>
      </c>
      <c r="C178">
        <v>321272</v>
      </c>
      <c r="G178" s="2" t="s">
        <v>169</v>
      </c>
      <c r="H178">
        <v>321272</v>
      </c>
    </row>
    <row r="179" spans="2:8" x14ac:dyDescent="0.35">
      <c r="B179" s="2" t="s">
        <v>170</v>
      </c>
      <c r="C179">
        <v>325308</v>
      </c>
      <c r="G179" s="2" t="s">
        <v>170</v>
      </c>
      <c r="H179">
        <v>325308</v>
      </c>
    </row>
    <row r="180" spans="2:8" x14ac:dyDescent="0.35">
      <c r="B180" s="2" t="s">
        <v>171</v>
      </c>
      <c r="C180">
        <v>326179</v>
      </c>
      <c r="G180" s="2" t="s">
        <v>171</v>
      </c>
      <c r="H180">
        <v>326179</v>
      </c>
    </row>
    <row r="181" spans="2:8" x14ac:dyDescent="0.35">
      <c r="B181" s="2" t="s">
        <v>172</v>
      </c>
      <c r="C181">
        <v>329124</v>
      </c>
      <c r="G181" s="2" t="s">
        <v>172</v>
      </c>
      <c r="H181">
        <v>329124</v>
      </c>
    </row>
    <row r="182" spans="2:8" x14ac:dyDescent="0.35">
      <c r="B182" s="2" t="s">
        <v>173</v>
      </c>
      <c r="C182">
        <v>327233</v>
      </c>
      <c r="G182" s="2" t="s">
        <v>173</v>
      </c>
      <c r="H182">
        <v>327233</v>
      </c>
    </row>
    <row r="183" spans="2:8" x14ac:dyDescent="0.35">
      <c r="B183" s="2" t="s">
        <v>174</v>
      </c>
      <c r="C183">
        <v>337219</v>
      </c>
      <c r="G183" s="2" t="s">
        <v>174</v>
      </c>
      <c r="H183">
        <v>337219</v>
      </c>
    </row>
    <row r="184" spans="2:8" x14ac:dyDescent="0.35">
      <c r="B184" s="2" t="s">
        <v>175</v>
      </c>
      <c r="C184">
        <v>339529</v>
      </c>
      <c r="G184" s="2" t="s">
        <v>175</v>
      </c>
      <c r="H184">
        <v>339529</v>
      </c>
    </row>
    <row r="185" spans="2:8" x14ac:dyDescent="0.35">
      <c r="B185" s="2" t="s">
        <v>176</v>
      </c>
      <c r="C185">
        <v>335605</v>
      </c>
      <c r="G185" s="2" t="s">
        <v>176</v>
      </c>
      <c r="H185">
        <v>335605</v>
      </c>
    </row>
    <row r="186" spans="2:8" x14ac:dyDescent="0.35">
      <c r="B186" s="2" t="s">
        <v>177</v>
      </c>
      <c r="C186">
        <v>336600</v>
      </c>
      <c r="G186" s="2" t="s">
        <v>177</v>
      </c>
      <c r="H186">
        <v>336600</v>
      </c>
    </row>
    <row r="187" spans="2:8" x14ac:dyDescent="0.35">
      <c r="B187" s="2" t="s">
        <v>178</v>
      </c>
      <c r="C187">
        <v>336753</v>
      </c>
      <c r="G187" s="2" t="s">
        <v>178</v>
      </c>
      <c r="H187">
        <v>336753</v>
      </c>
    </row>
    <row r="188" spans="2:8" x14ac:dyDescent="0.35">
      <c r="B188" s="2" t="s">
        <v>179</v>
      </c>
      <c r="C188">
        <v>339719</v>
      </c>
      <c r="G188" s="2" t="s">
        <v>179</v>
      </c>
      <c r="H188">
        <v>339719</v>
      </c>
    </row>
    <row r="189" spans="2:8" x14ac:dyDescent="0.35">
      <c r="B189" s="2" t="s">
        <v>180</v>
      </c>
      <c r="C189">
        <v>339895</v>
      </c>
      <c r="G189" s="2" t="s">
        <v>180</v>
      </c>
      <c r="H189">
        <v>339895</v>
      </c>
    </row>
    <row r="190" spans="2:8" x14ac:dyDescent="0.35">
      <c r="B190" s="2" t="s">
        <v>181</v>
      </c>
      <c r="C190">
        <v>349664</v>
      </c>
      <c r="G190" s="2" t="s">
        <v>181</v>
      </c>
      <c r="H190">
        <v>349664</v>
      </c>
    </row>
    <row r="191" spans="2:8" x14ac:dyDescent="0.35">
      <c r="B191" s="2" t="s">
        <v>182</v>
      </c>
      <c r="C191">
        <v>347021</v>
      </c>
      <c r="G191" s="2" t="s">
        <v>182</v>
      </c>
      <c r="H191">
        <v>347021</v>
      </c>
    </row>
    <row r="192" spans="2:8" x14ac:dyDescent="0.35">
      <c r="B192" s="2" t="s">
        <v>183</v>
      </c>
      <c r="C192">
        <v>348357</v>
      </c>
      <c r="G192" s="2" t="s">
        <v>183</v>
      </c>
      <c r="H192">
        <v>348357</v>
      </c>
    </row>
    <row r="193" spans="2:8" x14ac:dyDescent="0.35">
      <c r="B193" s="2" t="s">
        <v>184</v>
      </c>
      <c r="C193">
        <v>350072</v>
      </c>
      <c r="G193" s="2" t="s">
        <v>184</v>
      </c>
      <c r="H193">
        <v>350072</v>
      </c>
    </row>
    <row r="194" spans="2:8" x14ac:dyDescent="0.35">
      <c r="B194" s="2" t="s">
        <v>185</v>
      </c>
      <c r="C194">
        <v>348889</v>
      </c>
      <c r="G194" s="2" t="s">
        <v>185</v>
      </c>
      <c r="H194">
        <v>348889</v>
      </c>
    </row>
    <row r="195" spans="2:8" x14ac:dyDescent="0.35">
      <c r="B195" s="2" t="s">
        <v>186</v>
      </c>
      <c r="C195">
        <v>350795</v>
      </c>
      <c r="G195" s="2" t="s">
        <v>186</v>
      </c>
      <c r="H195">
        <v>350795</v>
      </c>
    </row>
    <row r="196" spans="2:8" x14ac:dyDescent="0.35">
      <c r="B196" s="2" t="s">
        <v>187</v>
      </c>
      <c r="C196">
        <v>351916</v>
      </c>
      <c r="G196" s="2" t="s">
        <v>187</v>
      </c>
      <c r="H196">
        <v>351916</v>
      </c>
    </row>
    <row r="197" spans="2:8" x14ac:dyDescent="0.35">
      <c r="B197" s="2" t="s">
        <v>188</v>
      </c>
      <c r="C197">
        <v>353285</v>
      </c>
      <c r="G197" s="2" t="s">
        <v>188</v>
      </c>
      <c r="H197">
        <v>353285</v>
      </c>
    </row>
    <row r="198" spans="2:8" x14ac:dyDescent="0.35">
      <c r="B198" s="2" t="s">
        <v>189</v>
      </c>
      <c r="C198">
        <v>351240</v>
      </c>
      <c r="G198" s="2" t="s">
        <v>189</v>
      </c>
      <c r="H198">
        <v>351240</v>
      </c>
    </row>
    <row r="199" spans="2:8" x14ac:dyDescent="0.35">
      <c r="B199" s="2" t="s">
        <v>190</v>
      </c>
      <c r="C199">
        <v>351035</v>
      </c>
      <c r="G199" s="2" t="s">
        <v>190</v>
      </c>
      <c r="H199">
        <v>351035</v>
      </c>
    </row>
    <row r="200" spans="2:8" x14ac:dyDescent="0.35">
      <c r="B200" s="2" t="s">
        <v>191</v>
      </c>
      <c r="C200">
        <v>352116</v>
      </c>
      <c r="G200" s="2" t="s">
        <v>191</v>
      </c>
      <c r="H200">
        <v>352116</v>
      </c>
    </row>
    <row r="201" spans="2:8" x14ac:dyDescent="0.35">
      <c r="B201" s="2" t="s">
        <v>192</v>
      </c>
      <c r="C201">
        <v>356367</v>
      </c>
      <c r="G201" s="2" t="s">
        <v>192</v>
      </c>
      <c r="H201">
        <v>356367</v>
      </c>
    </row>
    <row r="202" spans="2:8" x14ac:dyDescent="0.35">
      <c r="B202" s="2" t="s">
        <v>193</v>
      </c>
      <c r="C202">
        <v>355792</v>
      </c>
      <c r="G202" s="2" t="s">
        <v>193</v>
      </c>
      <c r="H202">
        <v>355792</v>
      </c>
    </row>
    <row r="203" spans="2:8" x14ac:dyDescent="0.35">
      <c r="B203" s="2" t="s">
        <v>194</v>
      </c>
      <c r="C203">
        <v>356545</v>
      </c>
      <c r="G203" s="2" t="s">
        <v>194</v>
      </c>
      <c r="H203">
        <v>356545</v>
      </c>
    </row>
    <row r="204" spans="2:8" x14ac:dyDescent="0.35">
      <c r="B204" s="2" t="s">
        <v>195</v>
      </c>
      <c r="C204">
        <v>359415</v>
      </c>
      <c r="G204" s="2" t="s">
        <v>195</v>
      </c>
      <c r="H204">
        <v>359415</v>
      </c>
    </row>
    <row r="205" spans="2:8" x14ac:dyDescent="0.35">
      <c r="B205" s="2" t="s">
        <v>196</v>
      </c>
      <c r="C205">
        <v>358562</v>
      </c>
      <c r="G205" s="2" t="s">
        <v>196</v>
      </c>
      <c r="H205">
        <v>358562</v>
      </c>
    </row>
    <row r="206" spans="2:8" x14ac:dyDescent="0.35">
      <c r="B206" s="2" t="s">
        <v>197</v>
      </c>
      <c r="C206">
        <v>363085</v>
      </c>
      <c r="G206" s="2" t="s">
        <v>197</v>
      </c>
      <c r="H206">
        <v>363085</v>
      </c>
    </row>
    <row r="207" spans="2:8" x14ac:dyDescent="0.35">
      <c r="B207" s="2" t="s">
        <v>198</v>
      </c>
      <c r="C207">
        <v>360234</v>
      </c>
      <c r="G207" s="2" t="s">
        <v>198</v>
      </c>
      <c r="H207">
        <v>360234</v>
      </c>
    </row>
    <row r="208" spans="2:8" x14ac:dyDescent="0.35">
      <c r="B208" s="2" t="s">
        <v>199</v>
      </c>
      <c r="C208">
        <v>361770</v>
      </c>
      <c r="G208" s="2" t="s">
        <v>199</v>
      </c>
      <c r="H208">
        <v>361770</v>
      </c>
    </row>
    <row r="209" spans="2:8" x14ac:dyDescent="0.35">
      <c r="B209" s="2" t="s">
        <v>200</v>
      </c>
      <c r="C209">
        <v>363676</v>
      </c>
      <c r="G209" s="2" t="s">
        <v>200</v>
      </c>
      <c r="H209">
        <v>363676</v>
      </c>
    </row>
    <row r="210" spans="2:8" x14ac:dyDescent="0.35">
      <c r="B210" s="2" t="s">
        <v>201</v>
      </c>
      <c r="C210">
        <v>365178</v>
      </c>
      <c r="G210" s="2" t="s">
        <v>201</v>
      </c>
      <c r="H210">
        <v>365178</v>
      </c>
    </row>
    <row r="211" spans="2:8" x14ac:dyDescent="0.35">
      <c r="B211" s="2" t="s">
        <v>202</v>
      </c>
      <c r="C211">
        <v>367322</v>
      </c>
      <c r="G211" s="2" t="s">
        <v>202</v>
      </c>
      <c r="H211">
        <v>367322</v>
      </c>
    </row>
    <row r="212" spans="2:8" x14ac:dyDescent="0.35">
      <c r="B212" s="2" t="s">
        <v>203</v>
      </c>
      <c r="C212">
        <v>370776</v>
      </c>
      <c r="G212" s="2" t="s">
        <v>203</v>
      </c>
      <c r="H212">
        <v>370776</v>
      </c>
    </row>
    <row r="213" spans="2:8" x14ac:dyDescent="0.35">
      <c r="B213" s="2" t="s">
        <v>204</v>
      </c>
      <c r="C213">
        <v>366569</v>
      </c>
      <c r="G213" s="2" t="s">
        <v>204</v>
      </c>
      <c r="H213">
        <v>366569</v>
      </c>
    </row>
    <row r="214" spans="2:8" x14ac:dyDescent="0.35">
      <c r="B214" s="2" t="s">
        <v>205</v>
      </c>
      <c r="C214">
        <v>367368</v>
      </c>
      <c r="G214" s="2" t="s">
        <v>205</v>
      </c>
      <c r="H214">
        <v>367368</v>
      </c>
    </row>
    <row r="215" spans="2:8" x14ac:dyDescent="0.35">
      <c r="B215" s="2" t="s">
        <v>206</v>
      </c>
      <c r="C215">
        <v>364126</v>
      </c>
      <c r="G215" s="2" t="s">
        <v>206</v>
      </c>
      <c r="H215">
        <v>364126</v>
      </c>
    </row>
    <row r="216" spans="2:8" x14ac:dyDescent="0.35">
      <c r="B216" s="2" t="s">
        <v>207</v>
      </c>
      <c r="C216">
        <v>365164</v>
      </c>
      <c r="G216" s="2" t="s">
        <v>207</v>
      </c>
      <c r="H216">
        <v>365164</v>
      </c>
    </row>
    <row r="217" spans="2:8" x14ac:dyDescent="0.35">
      <c r="B217" s="2" t="s">
        <v>208</v>
      </c>
      <c r="C217">
        <v>364816</v>
      </c>
      <c r="G217" s="2" t="s">
        <v>208</v>
      </c>
      <c r="H217">
        <v>364816</v>
      </c>
    </row>
    <row r="218" spans="2:8" x14ac:dyDescent="0.35">
      <c r="B218" s="2" t="s">
        <v>209</v>
      </c>
      <c r="C218">
        <v>368255</v>
      </c>
      <c r="G218" s="2" t="s">
        <v>209</v>
      </c>
      <c r="H218">
        <v>368255</v>
      </c>
    </row>
    <row r="219" spans="2:8" x14ac:dyDescent="0.35">
      <c r="B219" s="2" t="s">
        <v>210</v>
      </c>
      <c r="C219">
        <v>368926</v>
      </c>
      <c r="G219" s="2" t="s">
        <v>210</v>
      </c>
      <c r="H219">
        <v>368926</v>
      </c>
    </row>
    <row r="220" spans="2:8" x14ac:dyDescent="0.35">
      <c r="B220" s="2" t="s">
        <v>211</v>
      </c>
      <c r="C220">
        <v>367594</v>
      </c>
      <c r="G220" s="2" t="s">
        <v>211</v>
      </c>
      <c r="H220">
        <v>367594</v>
      </c>
    </row>
    <row r="221" spans="2:8" x14ac:dyDescent="0.35">
      <c r="B221" s="2" t="s">
        <v>212</v>
      </c>
      <c r="C221">
        <v>364611</v>
      </c>
      <c r="G221" s="2" t="s">
        <v>212</v>
      </c>
      <c r="H221">
        <v>364611</v>
      </c>
    </row>
    <row r="222" spans="2:8" x14ac:dyDescent="0.35">
      <c r="B222" s="2" t="s">
        <v>213</v>
      </c>
      <c r="C222">
        <v>358991</v>
      </c>
      <c r="G222" s="2" t="s">
        <v>213</v>
      </c>
      <c r="H222">
        <v>358991</v>
      </c>
    </row>
    <row r="223" spans="2:8" x14ac:dyDescent="0.35">
      <c r="B223" s="2" t="s">
        <v>214</v>
      </c>
      <c r="C223">
        <v>346137</v>
      </c>
      <c r="G223" s="2" t="s">
        <v>214</v>
      </c>
      <c r="H223">
        <v>346137</v>
      </c>
    </row>
    <row r="224" spans="2:8" x14ac:dyDescent="0.35">
      <c r="B224" s="2" t="s">
        <v>215</v>
      </c>
      <c r="C224">
        <v>332498</v>
      </c>
      <c r="G224" s="2" t="s">
        <v>215</v>
      </c>
      <c r="H224">
        <v>332498</v>
      </c>
    </row>
    <row r="225" spans="2:8" x14ac:dyDescent="0.35">
      <c r="B225" s="2" t="s">
        <v>216</v>
      </c>
      <c r="C225">
        <v>324767</v>
      </c>
      <c r="G225" s="2" t="s">
        <v>216</v>
      </c>
      <c r="H225">
        <v>324767</v>
      </c>
    </row>
    <row r="226" spans="2:8" x14ac:dyDescent="0.35">
      <c r="B226" s="2" t="s">
        <v>217</v>
      </c>
      <c r="C226">
        <v>329787</v>
      </c>
      <c r="G226" s="2" t="s">
        <v>217</v>
      </c>
      <c r="H226">
        <v>329787</v>
      </c>
    </row>
    <row r="227" spans="2:8" x14ac:dyDescent="0.35">
      <c r="B227" s="2" t="s">
        <v>218</v>
      </c>
      <c r="C227">
        <v>328376</v>
      </c>
      <c r="G227" s="2" t="s">
        <v>218</v>
      </c>
      <c r="H227">
        <v>328376</v>
      </c>
    </row>
    <row r="228" spans="2:8" x14ac:dyDescent="0.35">
      <c r="B228" s="2" t="s">
        <v>219</v>
      </c>
      <c r="C228">
        <v>322634</v>
      </c>
      <c r="G228" s="2" t="s">
        <v>219</v>
      </c>
      <c r="H228">
        <v>322634</v>
      </c>
    </row>
    <row r="229" spans="2:8" x14ac:dyDescent="0.35">
      <c r="B229" s="2" t="s">
        <v>220</v>
      </c>
      <c r="C229">
        <v>324323</v>
      </c>
      <c r="G229" s="2" t="s">
        <v>220</v>
      </c>
      <c r="H229">
        <v>324323</v>
      </c>
    </row>
    <row r="230" spans="2:8" x14ac:dyDescent="0.35">
      <c r="B230" s="2" t="s">
        <v>221</v>
      </c>
      <c r="C230">
        <v>327011</v>
      </c>
      <c r="G230" s="2" t="s">
        <v>221</v>
      </c>
      <c r="H230">
        <v>327011</v>
      </c>
    </row>
    <row r="231" spans="2:8" x14ac:dyDescent="0.35">
      <c r="B231" s="2" t="s">
        <v>222</v>
      </c>
      <c r="C231">
        <v>332227</v>
      </c>
      <c r="G231" s="2" t="s">
        <v>222</v>
      </c>
      <c r="H231">
        <v>332227</v>
      </c>
    </row>
    <row r="232" spans="2:8" x14ac:dyDescent="0.35">
      <c r="B232" s="2" t="s">
        <v>223</v>
      </c>
      <c r="C232">
        <v>333670</v>
      </c>
      <c r="G232" s="2" t="s">
        <v>223</v>
      </c>
      <c r="H232">
        <v>333670</v>
      </c>
    </row>
    <row r="233" spans="2:8" x14ac:dyDescent="0.35">
      <c r="B233" s="2" t="s">
        <v>224</v>
      </c>
      <c r="C233">
        <v>339586</v>
      </c>
      <c r="G233" s="2" t="s">
        <v>224</v>
      </c>
      <c r="H233">
        <v>339586</v>
      </c>
    </row>
    <row r="234" spans="2:8" x14ac:dyDescent="0.35">
      <c r="B234" s="2" t="s">
        <v>225</v>
      </c>
      <c r="C234">
        <v>330998</v>
      </c>
      <c r="G234" s="2" t="s">
        <v>225</v>
      </c>
      <c r="H234">
        <v>330998</v>
      </c>
    </row>
    <row r="235" spans="2:8" x14ac:dyDescent="0.35">
      <c r="B235" s="2" t="s">
        <v>226</v>
      </c>
      <c r="C235">
        <v>334595</v>
      </c>
      <c r="G235" s="2" t="s">
        <v>226</v>
      </c>
      <c r="H235">
        <v>334595</v>
      </c>
    </row>
    <row r="236" spans="2:8" x14ac:dyDescent="0.35">
      <c r="B236" s="2" t="s">
        <v>227</v>
      </c>
      <c r="C236">
        <v>337321</v>
      </c>
      <c r="G236" s="2" t="s">
        <v>227</v>
      </c>
      <c r="H236">
        <v>337321</v>
      </c>
    </row>
    <row r="237" spans="2:8" x14ac:dyDescent="0.35">
      <c r="B237" s="2" t="s">
        <v>228</v>
      </c>
      <c r="C237">
        <v>338736</v>
      </c>
      <c r="G237" s="2" t="s">
        <v>228</v>
      </c>
      <c r="H237">
        <v>338736</v>
      </c>
    </row>
    <row r="238" spans="2:8" x14ac:dyDescent="0.35">
      <c r="B238" s="2" t="s">
        <v>229</v>
      </c>
      <c r="C238">
        <v>339093</v>
      </c>
      <c r="G238" s="2" t="s">
        <v>229</v>
      </c>
      <c r="H238">
        <v>339093</v>
      </c>
    </row>
    <row r="239" spans="2:8" x14ac:dyDescent="0.35">
      <c r="B239" s="2" t="s">
        <v>230</v>
      </c>
      <c r="C239">
        <v>339580</v>
      </c>
      <c r="G239" s="2" t="s">
        <v>230</v>
      </c>
      <c r="H239">
        <v>339580</v>
      </c>
    </row>
    <row r="240" spans="2:8" x14ac:dyDescent="0.35">
      <c r="B240" s="2" t="s">
        <v>231</v>
      </c>
      <c r="C240">
        <v>346974</v>
      </c>
      <c r="G240" s="2" t="s">
        <v>231</v>
      </c>
      <c r="H240">
        <v>346974</v>
      </c>
    </row>
    <row r="241" spans="2:8" x14ac:dyDescent="0.35">
      <c r="B241" s="2" t="s">
        <v>232</v>
      </c>
      <c r="C241">
        <v>349869</v>
      </c>
      <c r="G241" s="2" t="s">
        <v>232</v>
      </c>
      <c r="H241">
        <v>349869</v>
      </c>
    </row>
    <row r="242" spans="2:8" x14ac:dyDescent="0.35">
      <c r="B242" s="2" t="s">
        <v>233</v>
      </c>
      <c r="C242">
        <v>346858</v>
      </c>
      <c r="G242" s="2" t="s">
        <v>233</v>
      </c>
      <c r="H242">
        <v>346858</v>
      </c>
    </row>
    <row r="243" spans="2:8" x14ac:dyDescent="0.35">
      <c r="B243" s="2" t="s">
        <v>234</v>
      </c>
      <c r="C243">
        <v>346516</v>
      </c>
      <c r="G243" s="2" t="s">
        <v>234</v>
      </c>
      <c r="H243">
        <v>346516</v>
      </c>
    </row>
    <row r="244" spans="2:8" x14ac:dyDescent="0.35">
      <c r="B244" s="2" t="s">
        <v>235</v>
      </c>
      <c r="C244">
        <v>347612</v>
      </c>
      <c r="G244" s="2" t="s">
        <v>235</v>
      </c>
      <c r="H244">
        <v>347612</v>
      </c>
    </row>
    <row r="245" spans="2:8" x14ac:dyDescent="0.35">
      <c r="B245" s="2" t="s">
        <v>236</v>
      </c>
      <c r="C245">
        <v>349188</v>
      </c>
      <c r="G245" s="2" t="s">
        <v>236</v>
      </c>
      <c r="H245">
        <v>349188</v>
      </c>
    </row>
    <row r="246" spans="2:8" x14ac:dyDescent="0.35">
      <c r="B246" s="2" t="s">
        <v>237</v>
      </c>
      <c r="C246">
        <v>352179</v>
      </c>
      <c r="G246" s="2" t="s">
        <v>237</v>
      </c>
      <c r="H246">
        <v>352179</v>
      </c>
    </row>
    <row r="247" spans="2:8" x14ac:dyDescent="0.35">
      <c r="B247" s="2" t="s">
        <v>238</v>
      </c>
      <c r="C247">
        <v>356215</v>
      </c>
      <c r="G247" s="2" t="s">
        <v>238</v>
      </c>
      <c r="H247">
        <v>356215</v>
      </c>
    </row>
    <row r="248" spans="2:8" x14ac:dyDescent="0.35">
      <c r="B248" s="2" t="s">
        <v>239</v>
      </c>
      <c r="C248">
        <v>359450</v>
      </c>
      <c r="G248" s="2" t="s">
        <v>239</v>
      </c>
      <c r="H248">
        <v>359450</v>
      </c>
    </row>
    <row r="249" spans="2:8" x14ac:dyDescent="0.35">
      <c r="B249" s="2" t="s">
        <v>240</v>
      </c>
      <c r="C249">
        <v>361979</v>
      </c>
      <c r="G249" s="2" t="s">
        <v>240</v>
      </c>
      <c r="H249">
        <v>361979</v>
      </c>
    </row>
    <row r="250" spans="2:8" x14ac:dyDescent="0.35">
      <c r="B250" s="2" t="s">
        <v>241</v>
      </c>
      <c r="C250">
        <v>364394</v>
      </c>
      <c r="G250" s="2" t="s">
        <v>241</v>
      </c>
      <c r="H250">
        <v>364394</v>
      </c>
    </row>
    <row r="251" spans="2:8" x14ac:dyDescent="0.35">
      <c r="B251" s="2" t="s">
        <v>242</v>
      </c>
      <c r="C251">
        <v>367475</v>
      </c>
      <c r="G251" s="2" t="s">
        <v>242</v>
      </c>
      <c r="H251">
        <v>367475</v>
      </c>
    </row>
    <row r="252" spans="2:8" x14ac:dyDescent="0.35">
      <c r="B252" s="2" t="s">
        <v>243</v>
      </c>
      <c r="C252">
        <v>370775</v>
      </c>
      <c r="G252" s="2" t="s">
        <v>243</v>
      </c>
      <c r="H252">
        <v>370775</v>
      </c>
    </row>
    <row r="253" spans="2:8" x14ac:dyDescent="0.35">
      <c r="B253" s="2" t="s">
        <v>244</v>
      </c>
      <c r="C253">
        <v>372820</v>
      </c>
      <c r="G253" s="2" t="s">
        <v>244</v>
      </c>
      <c r="H253">
        <v>372820</v>
      </c>
    </row>
    <row r="254" spans="2:8" x14ac:dyDescent="0.35">
      <c r="B254" s="2" t="s">
        <v>245</v>
      </c>
      <c r="C254">
        <v>372505</v>
      </c>
      <c r="G254" s="2" t="s">
        <v>245</v>
      </c>
      <c r="H254">
        <v>372505</v>
      </c>
    </row>
    <row r="255" spans="2:8" x14ac:dyDescent="0.35">
      <c r="B255" s="2" t="s">
        <v>246</v>
      </c>
      <c r="C255">
        <v>375587</v>
      </c>
      <c r="G255" s="2" t="s">
        <v>246</v>
      </c>
      <c r="H255">
        <v>375587</v>
      </c>
    </row>
    <row r="256" spans="2:8" x14ac:dyDescent="0.35">
      <c r="B256" s="2" t="s">
        <v>247</v>
      </c>
      <c r="C256">
        <v>375442</v>
      </c>
      <c r="G256" s="2" t="s">
        <v>247</v>
      </c>
      <c r="H256">
        <v>375442</v>
      </c>
    </row>
    <row r="257" spans="2:8" x14ac:dyDescent="0.35">
      <c r="B257" s="2" t="s">
        <v>248</v>
      </c>
      <c r="C257">
        <v>375860</v>
      </c>
      <c r="G257" s="2" t="s">
        <v>248</v>
      </c>
      <c r="H257">
        <v>375860</v>
      </c>
    </row>
    <row r="258" spans="2:8" x14ac:dyDescent="0.35">
      <c r="B258" s="2" t="s">
        <v>249</v>
      </c>
      <c r="C258">
        <v>380042</v>
      </c>
      <c r="G258" s="2" t="s">
        <v>249</v>
      </c>
      <c r="H258">
        <v>380042</v>
      </c>
    </row>
    <row r="259" spans="2:8" x14ac:dyDescent="0.35">
      <c r="B259" s="2" t="s">
        <v>250</v>
      </c>
      <c r="C259">
        <v>382207</v>
      </c>
      <c r="G259" s="2" t="s">
        <v>250</v>
      </c>
      <c r="H259">
        <v>382207</v>
      </c>
    </row>
    <row r="260" spans="2:8" x14ac:dyDescent="0.35">
      <c r="B260" s="2" t="s">
        <v>251</v>
      </c>
      <c r="C260">
        <v>383422</v>
      </c>
      <c r="G260" s="2" t="s">
        <v>251</v>
      </c>
      <c r="H260">
        <v>383422</v>
      </c>
    </row>
    <row r="261" spans="2:8" x14ac:dyDescent="0.35">
      <c r="B261" s="2" t="s">
        <v>252</v>
      </c>
      <c r="C261">
        <v>383985</v>
      </c>
      <c r="G261" s="2" t="s">
        <v>252</v>
      </c>
      <c r="H261">
        <v>383985</v>
      </c>
    </row>
    <row r="262" spans="2:8" x14ac:dyDescent="0.35">
      <c r="B262" s="2" t="s">
        <v>253</v>
      </c>
      <c r="C262">
        <v>387531</v>
      </c>
      <c r="G262" s="2" t="s">
        <v>253</v>
      </c>
      <c r="H262">
        <v>387531</v>
      </c>
    </row>
    <row r="263" spans="2:8" x14ac:dyDescent="0.35">
      <c r="B263" s="2" t="s">
        <v>254</v>
      </c>
      <c r="C263">
        <v>392310</v>
      </c>
      <c r="G263" s="2" t="s">
        <v>254</v>
      </c>
      <c r="H263">
        <v>392310</v>
      </c>
    </row>
    <row r="264" spans="2:8" x14ac:dyDescent="0.35">
      <c r="B264" s="2" t="s">
        <v>255</v>
      </c>
      <c r="C264">
        <v>393698</v>
      </c>
      <c r="G264" s="2" t="s">
        <v>255</v>
      </c>
      <c r="H264">
        <v>393698</v>
      </c>
    </row>
    <row r="265" spans="2:8" x14ac:dyDescent="0.35">
      <c r="B265" s="2" t="s">
        <v>256</v>
      </c>
      <c r="C265">
        <v>392073</v>
      </c>
      <c r="G265" s="2" t="s">
        <v>256</v>
      </c>
      <c r="H265">
        <v>392073</v>
      </c>
    </row>
    <row r="266" spans="2:8" x14ac:dyDescent="0.35">
      <c r="B266" s="2" t="s">
        <v>257</v>
      </c>
      <c r="C266">
        <v>391376</v>
      </c>
      <c r="G266" s="2" t="s">
        <v>257</v>
      </c>
      <c r="H266">
        <v>391376</v>
      </c>
    </row>
    <row r="267" spans="2:8" x14ac:dyDescent="0.35">
      <c r="B267" s="2" t="s">
        <v>258</v>
      </c>
      <c r="C267">
        <v>387901</v>
      </c>
      <c r="G267" s="2" t="s">
        <v>258</v>
      </c>
      <c r="H267">
        <v>387901</v>
      </c>
    </row>
    <row r="268" spans="2:8" x14ac:dyDescent="0.35">
      <c r="B268" s="2" t="s">
        <v>259</v>
      </c>
      <c r="C268">
        <v>389686</v>
      </c>
      <c r="G268" s="2" t="s">
        <v>259</v>
      </c>
      <c r="H268">
        <v>389686</v>
      </c>
    </row>
    <row r="269" spans="2:8" x14ac:dyDescent="0.35">
      <c r="B269" s="2" t="s">
        <v>260</v>
      </c>
      <c r="C269">
        <v>394524</v>
      </c>
      <c r="G269" s="2" t="s">
        <v>260</v>
      </c>
      <c r="H269">
        <v>394524</v>
      </c>
    </row>
    <row r="270" spans="2:8" x14ac:dyDescent="0.35">
      <c r="B270" s="2" t="s">
        <v>261</v>
      </c>
      <c r="C270">
        <v>397681</v>
      </c>
      <c r="G270" s="2" t="s">
        <v>261</v>
      </c>
      <c r="H270">
        <v>397681</v>
      </c>
    </row>
    <row r="271" spans="2:8" x14ac:dyDescent="0.35">
      <c r="B271" s="2" t="s">
        <v>262</v>
      </c>
      <c r="C271">
        <v>397494</v>
      </c>
      <c r="G271" s="2" t="s">
        <v>262</v>
      </c>
      <c r="H271">
        <v>397494</v>
      </c>
    </row>
    <row r="272" spans="2:8" x14ac:dyDescent="0.35">
      <c r="B272" s="2" t="s">
        <v>263</v>
      </c>
      <c r="C272">
        <v>399708</v>
      </c>
      <c r="G272" s="2" t="s">
        <v>263</v>
      </c>
      <c r="H272">
        <v>399708</v>
      </c>
    </row>
    <row r="273" spans="2:8" x14ac:dyDescent="0.35">
      <c r="B273" s="2" t="s">
        <v>264</v>
      </c>
      <c r="C273">
        <v>401093</v>
      </c>
      <c r="G273" s="2" t="s">
        <v>264</v>
      </c>
      <c r="H273">
        <v>401093</v>
      </c>
    </row>
    <row r="274" spans="2:8" x14ac:dyDescent="0.35">
      <c r="B274" s="2" t="s">
        <v>265</v>
      </c>
      <c r="C274">
        <v>404434</v>
      </c>
      <c r="G274" s="2" t="s">
        <v>265</v>
      </c>
      <c r="H274">
        <v>404434</v>
      </c>
    </row>
    <row r="275" spans="2:8" x14ac:dyDescent="0.35">
      <c r="B275" s="2" t="s">
        <v>266</v>
      </c>
      <c r="C275">
        <v>409118</v>
      </c>
      <c r="G275" s="2" t="s">
        <v>266</v>
      </c>
      <c r="H275">
        <v>409118</v>
      </c>
    </row>
    <row r="276" spans="2:8" x14ac:dyDescent="0.35">
      <c r="B276" s="2" t="s">
        <v>267</v>
      </c>
      <c r="C276">
        <v>406223</v>
      </c>
      <c r="G276" s="2" t="s">
        <v>267</v>
      </c>
      <c r="H276">
        <v>406223</v>
      </c>
    </row>
    <row r="277" spans="2:8" x14ac:dyDescent="0.35">
      <c r="B277" s="2" t="s">
        <v>268</v>
      </c>
      <c r="C277">
        <v>404231</v>
      </c>
      <c r="G277" s="2" t="s">
        <v>268</v>
      </c>
      <c r="H277">
        <v>404231</v>
      </c>
    </row>
    <row r="278" spans="2:8" x14ac:dyDescent="0.35">
      <c r="B278" s="2" t="s">
        <v>269</v>
      </c>
      <c r="C278">
        <v>406677</v>
      </c>
      <c r="G278" s="2" t="s">
        <v>269</v>
      </c>
      <c r="H278">
        <v>406677</v>
      </c>
    </row>
    <row r="279" spans="2:8" x14ac:dyDescent="0.35">
      <c r="B279" s="2" t="s">
        <v>270</v>
      </c>
      <c r="C279">
        <v>407921</v>
      </c>
      <c r="G279" s="2" t="s">
        <v>270</v>
      </c>
      <c r="H279">
        <v>407921</v>
      </c>
    </row>
    <row r="280" spans="2:8" x14ac:dyDescent="0.35">
      <c r="B280" s="2" t="s">
        <v>271</v>
      </c>
      <c r="C280">
        <v>410268</v>
      </c>
      <c r="G280" s="2" t="s">
        <v>271</v>
      </c>
      <c r="H280">
        <v>410268</v>
      </c>
    </row>
    <row r="281" spans="2:8" x14ac:dyDescent="0.35">
      <c r="B281" s="2" t="s">
        <v>272</v>
      </c>
      <c r="C281">
        <v>409691</v>
      </c>
      <c r="G281" s="2" t="s">
        <v>272</v>
      </c>
      <c r="H281">
        <v>409691</v>
      </c>
    </row>
    <row r="282" spans="2:8" x14ac:dyDescent="0.35">
      <c r="B282" s="2" t="s">
        <v>273</v>
      </c>
      <c r="C282">
        <v>410044</v>
      </c>
      <c r="G282" s="2" t="s">
        <v>273</v>
      </c>
      <c r="H282">
        <v>410044</v>
      </c>
    </row>
    <row r="283" spans="2:8" x14ac:dyDescent="0.35">
      <c r="B283" s="2" t="s">
        <v>274</v>
      </c>
      <c r="C283">
        <v>411399</v>
      </c>
      <c r="G283" s="2" t="s">
        <v>274</v>
      </c>
      <c r="H283">
        <v>411399</v>
      </c>
    </row>
    <row r="284" spans="2:8" x14ac:dyDescent="0.35">
      <c r="B284" s="2" t="s">
        <v>275</v>
      </c>
      <c r="C284">
        <v>412561</v>
      </c>
      <c r="G284" s="2" t="s">
        <v>275</v>
      </c>
      <c r="H284">
        <v>412561</v>
      </c>
    </row>
    <row r="285" spans="2:8" x14ac:dyDescent="0.35">
      <c r="B285" s="2" t="s">
        <v>276</v>
      </c>
      <c r="C285">
        <v>414812</v>
      </c>
      <c r="G285" s="2" t="s">
        <v>276</v>
      </c>
      <c r="H285">
        <v>414812</v>
      </c>
    </row>
    <row r="286" spans="2:8" x14ac:dyDescent="0.35">
      <c r="B286" s="2" t="s">
        <v>277</v>
      </c>
      <c r="C286">
        <v>411561</v>
      </c>
      <c r="G286" s="2" t="s">
        <v>277</v>
      </c>
      <c r="H286">
        <v>411561</v>
      </c>
    </row>
    <row r="287" spans="2:8" x14ac:dyDescent="0.35">
      <c r="B287" s="2" t="s">
        <v>278</v>
      </c>
      <c r="C287">
        <v>416736</v>
      </c>
      <c r="G287" s="2" t="s">
        <v>278</v>
      </c>
      <c r="H287">
        <v>416736</v>
      </c>
    </row>
    <row r="288" spans="2:8" x14ac:dyDescent="0.35">
      <c r="B288" s="2" t="s">
        <v>279</v>
      </c>
      <c r="C288">
        <v>421230</v>
      </c>
      <c r="G288" s="2" t="s">
        <v>279</v>
      </c>
      <c r="H288">
        <v>421230</v>
      </c>
    </row>
    <row r="289" spans="2:8" x14ac:dyDescent="0.35">
      <c r="B289" s="2" t="s">
        <v>280</v>
      </c>
      <c r="C289">
        <v>425546</v>
      </c>
      <c r="G289" s="2" t="s">
        <v>280</v>
      </c>
      <c r="H289">
        <v>425546</v>
      </c>
    </row>
    <row r="290" spans="2:8" x14ac:dyDescent="0.35">
      <c r="B290" s="2" t="s">
        <v>281</v>
      </c>
      <c r="C290">
        <v>426253</v>
      </c>
      <c r="G290" s="2" t="s">
        <v>281</v>
      </c>
      <c r="H290">
        <v>426253</v>
      </c>
    </row>
    <row r="291" spans="2:8" x14ac:dyDescent="0.35">
      <c r="B291" s="2" t="s">
        <v>282</v>
      </c>
      <c r="C291">
        <v>427305</v>
      </c>
      <c r="G291" s="2" t="s">
        <v>282</v>
      </c>
      <c r="H291">
        <v>427305</v>
      </c>
    </row>
    <row r="292" spans="2:8" x14ac:dyDescent="0.35">
      <c r="B292" s="2" t="s">
        <v>283</v>
      </c>
      <c r="C292">
        <v>428079</v>
      </c>
      <c r="G292" s="2" t="s">
        <v>283</v>
      </c>
      <c r="H292">
        <v>428079</v>
      </c>
    </row>
    <row r="293" spans="2:8" x14ac:dyDescent="0.35">
      <c r="B293" s="2" t="s">
        <v>284</v>
      </c>
      <c r="C293">
        <v>431379</v>
      </c>
      <c r="G293" s="2" t="s">
        <v>284</v>
      </c>
      <c r="H293">
        <v>431379</v>
      </c>
    </row>
    <row r="294" spans="2:8" x14ac:dyDescent="0.35">
      <c r="B294" s="2" t="s">
        <v>285</v>
      </c>
      <c r="C294">
        <v>430189</v>
      </c>
      <c r="G294" s="2" t="s">
        <v>285</v>
      </c>
      <c r="H294">
        <v>430189</v>
      </c>
    </row>
    <row r="295" spans="2:8" x14ac:dyDescent="0.35">
      <c r="B295" s="2" t="s">
        <v>286</v>
      </c>
      <c r="C295">
        <v>431903</v>
      </c>
      <c r="G295" s="2" t="s">
        <v>286</v>
      </c>
      <c r="H295">
        <v>431903</v>
      </c>
    </row>
    <row r="296" spans="2:8" x14ac:dyDescent="0.35">
      <c r="B296" s="2" t="s">
        <v>287</v>
      </c>
      <c r="C296">
        <v>433113</v>
      </c>
      <c r="G296" s="2" t="s">
        <v>287</v>
      </c>
      <c r="H296">
        <v>433113</v>
      </c>
    </row>
    <row r="297" spans="2:8" x14ac:dyDescent="0.35">
      <c r="B297" s="2" t="s">
        <v>288</v>
      </c>
      <c r="C297">
        <v>430110</v>
      </c>
      <c r="G297" s="2" t="s">
        <v>288</v>
      </c>
      <c r="H297">
        <v>430110</v>
      </c>
    </row>
    <row r="298" spans="2:8" x14ac:dyDescent="0.35">
      <c r="B298" s="2" t="s">
        <v>289</v>
      </c>
      <c r="C298">
        <v>428208</v>
      </c>
      <c r="G298" s="2" t="s">
        <v>289</v>
      </c>
      <c r="H298">
        <v>428208</v>
      </c>
    </row>
    <row r="299" spans="2:8" x14ac:dyDescent="0.35">
      <c r="B299" s="2" t="s">
        <v>290</v>
      </c>
      <c r="C299">
        <v>427119</v>
      </c>
      <c r="G299" s="2" t="s">
        <v>290</v>
      </c>
      <c r="H299">
        <v>427119</v>
      </c>
    </row>
    <row r="300" spans="2:8" x14ac:dyDescent="0.35">
      <c r="B300" s="2" t="s">
        <v>291</v>
      </c>
      <c r="C300">
        <v>433647</v>
      </c>
      <c r="G300" s="2" t="s">
        <v>291</v>
      </c>
      <c r="H300">
        <v>433647</v>
      </c>
    </row>
    <row r="301" spans="2:8" x14ac:dyDescent="0.35">
      <c r="B301" s="2" t="s">
        <v>292</v>
      </c>
      <c r="C301">
        <v>434470</v>
      </c>
      <c r="G301" s="2" t="s">
        <v>292</v>
      </c>
      <c r="H301">
        <v>434470</v>
      </c>
    </row>
    <row r="302" spans="2:8" x14ac:dyDescent="0.35">
      <c r="B302" s="2" t="s">
        <v>293</v>
      </c>
      <c r="C302">
        <v>437865</v>
      </c>
      <c r="G302" s="2" t="s">
        <v>293</v>
      </c>
      <c r="H302">
        <v>437865</v>
      </c>
    </row>
    <row r="303" spans="2:8" x14ac:dyDescent="0.35">
      <c r="B303" s="2" t="s">
        <v>294</v>
      </c>
      <c r="C303">
        <v>437951</v>
      </c>
      <c r="G303" s="2" t="s">
        <v>294</v>
      </c>
      <c r="H303">
        <v>437951</v>
      </c>
    </row>
    <row r="304" spans="2:8" x14ac:dyDescent="0.35">
      <c r="B304" s="2" t="s">
        <v>295</v>
      </c>
      <c r="C304">
        <v>441942</v>
      </c>
      <c r="G304" s="2" t="s">
        <v>295</v>
      </c>
      <c r="H304">
        <v>441942</v>
      </c>
    </row>
    <row r="305" spans="2:8" x14ac:dyDescent="0.35">
      <c r="B305" s="2" t="s">
        <v>296</v>
      </c>
      <c r="C305">
        <v>441849</v>
      </c>
      <c r="G305" s="2" t="s">
        <v>296</v>
      </c>
      <c r="H305">
        <v>441849</v>
      </c>
    </row>
    <row r="306" spans="2:8" x14ac:dyDescent="0.35">
      <c r="B306" s="2" t="s">
        <v>297</v>
      </c>
      <c r="C306">
        <v>439867</v>
      </c>
      <c r="G306" s="2" t="s">
        <v>297</v>
      </c>
      <c r="H306">
        <v>439867</v>
      </c>
    </row>
    <row r="307" spans="2:8" x14ac:dyDescent="0.35">
      <c r="B307" s="2" t="s">
        <v>298</v>
      </c>
      <c r="C307">
        <v>438693</v>
      </c>
      <c r="G307" s="2" t="s">
        <v>298</v>
      </c>
      <c r="H307">
        <v>438693</v>
      </c>
    </row>
    <row r="308" spans="2:8" x14ac:dyDescent="0.35">
      <c r="B308" s="2" t="s">
        <v>299</v>
      </c>
      <c r="C308">
        <v>440303</v>
      </c>
      <c r="G308" s="2" t="s">
        <v>299</v>
      </c>
      <c r="H308">
        <v>440303</v>
      </c>
    </row>
    <row r="309" spans="2:8" x14ac:dyDescent="0.35">
      <c r="B309" s="2" t="s">
        <v>300</v>
      </c>
      <c r="C309">
        <v>442149</v>
      </c>
      <c r="G309" s="2" t="s">
        <v>300</v>
      </c>
      <c r="H309">
        <v>442149</v>
      </c>
    </row>
    <row r="310" spans="2:8" x14ac:dyDescent="0.35">
      <c r="B310" s="2" t="s">
        <v>301</v>
      </c>
      <c r="C310">
        <v>439466</v>
      </c>
      <c r="G310" s="2" t="s">
        <v>301</v>
      </c>
      <c r="H310">
        <v>439466</v>
      </c>
    </row>
    <row r="311" spans="2:8" x14ac:dyDescent="0.35">
      <c r="B311" s="2" t="s">
        <v>302</v>
      </c>
      <c r="C311">
        <v>443117</v>
      </c>
      <c r="G311" s="2" t="s">
        <v>302</v>
      </c>
      <c r="H311">
        <v>443117</v>
      </c>
    </row>
    <row r="312" spans="2:8" x14ac:dyDescent="0.35">
      <c r="B312" s="2" t="s">
        <v>303</v>
      </c>
      <c r="C312">
        <v>441856</v>
      </c>
      <c r="G312" s="2" t="s">
        <v>303</v>
      </c>
      <c r="H312">
        <v>441856</v>
      </c>
    </row>
    <row r="313" spans="2:8" x14ac:dyDescent="0.35">
      <c r="B313" s="2" t="s">
        <v>304</v>
      </c>
      <c r="C313">
        <v>444254</v>
      </c>
      <c r="G313" s="2" t="s">
        <v>304</v>
      </c>
      <c r="H313">
        <v>444254</v>
      </c>
    </row>
    <row r="314" spans="2:8" x14ac:dyDescent="0.35">
      <c r="B314" s="2" t="s">
        <v>305</v>
      </c>
      <c r="C314">
        <v>445490</v>
      </c>
      <c r="G314" s="2" t="s">
        <v>305</v>
      </c>
      <c r="H314">
        <v>445490</v>
      </c>
    </row>
    <row r="315" spans="2:8" x14ac:dyDescent="0.35">
      <c r="B315" s="2" t="s">
        <v>306</v>
      </c>
      <c r="C315">
        <v>450237</v>
      </c>
      <c r="G315" s="2" t="s">
        <v>306</v>
      </c>
      <c r="H315">
        <v>450237</v>
      </c>
    </row>
    <row r="316" spans="2:8" x14ac:dyDescent="0.35">
      <c r="B316" s="2" t="s">
        <v>307</v>
      </c>
      <c r="C316">
        <v>449789</v>
      </c>
      <c r="G316" s="2" t="s">
        <v>307</v>
      </c>
      <c r="H316">
        <v>449789</v>
      </c>
    </row>
    <row r="317" spans="2:8" x14ac:dyDescent="0.35">
      <c r="B317" s="2" t="s">
        <v>308</v>
      </c>
      <c r="C317">
        <v>449946</v>
      </c>
      <c r="G317" s="2" t="s">
        <v>308</v>
      </c>
      <c r="H317">
        <v>449946</v>
      </c>
    </row>
    <row r="318" spans="2:8" x14ac:dyDescent="0.35">
      <c r="B318" s="2" t="s">
        <v>309</v>
      </c>
      <c r="C318">
        <v>453056</v>
      </c>
      <c r="G318" s="2" t="s">
        <v>309</v>
      </c>
      <c r="H318">
        <v>453056</v>
      </c>
    </row>
    <row r="319" spans="2:8" x14ac:dyDescent="0.35">
      <c r="B319" s="2" t="s">
        <v>310</v>
      </c>
      <c r="C319">
        <v>453847</v>
      </c>
      <c r="G319" s="2" t="s">
        <v>310</v>
      </c>
      <c r="H319">
        <v>453847</v>
      </c>
    </row>
    <row r="320" spans="2:8" x14ac:dyDescent="0.35">
      <c r="B320" s="2" t="s">
        <v>311</v>
      </c>
      <c r="C320">
        <v>453892</v>
      </c>
      <c r="G320" s="2" t="s">
        <v>311</v>
      </c>
      <c r="H320">
        <v>453892</v>
      </c>
    </row>
    <row r="321" spans="2:8" x14ac:dyDescent="0.35">
      <c r="B321" s="2" t="s">
        <v>312</v>
      </c>
      <c r="C321">
        <v>459305</v>
      </c>
      <c r="G321" s="2" t="s">
        <v>312</v>
      </c>
      <c r="H321">
        <v>459305</v>
      </c>
    </row>
    <row r="322" spans="2:8" x14ac:dyDescent="0.35">
      <c r="B322" s="2" t="s">
        <v>313</v>
      </c>
      <c r="C322">
        <v>464412</v>
      </c>
      <c r="G322" s="2" t="s">
        <v>313</v>
      </c>
      <c r="H322">
        <v>464412</v>
      </c>
    </row>
    <row r="323" spans="2:8" x14ac:dyDescent="0.35">
      <c r="B323" s="2" t="s">
        <v>314</v>
      </c>
      <c r="C323">
        <v>464284</v>
      </c>
      <c r="G323" s="2" t="s">
        <v>314</v>
      </c>
      <c r="H323">
        <v>464284</v>
      </c>
    </row>
    <row r="324" spans="2:8" x14ac:dyDescent="0.35">
      <c r="B324" s="2" t="s">
        <v>315</v>
      </c>
      <c r="C324">
        <v>463674</v>
      </c>
      <c r="G324" s="2" t="s">
        <v>315</v>
      </c>
      <c r="H324">
        <v>463674</v>
      </c>
    </row>
    <row r="325" spans="2:8" x14ac:dyDescent="0.35">
      <c r="B325" s="2" t="s">
        <v>316</v>
      </c>
      <c r="C325">
        <v>465276</v>
      </c>
      <c r="G325" s="2" t="s">
        <v>316</v>
      </c>
      <c r="H325">
        <v>465276</v>
      </c>
    </row>
    <row r="326" spans="2:8" x14ac:dyDescent="0.35">
      <c r="B326" s="2" t="s">
        <v>317</v>
      </c>
      <c r="C326">
        <v>462754</v>
      </c>
      <c r="G326" s="2" t="s">
        <v>317</v>
      </c>
      <c r="H326">
        <v>462754</v>
      </c>
    </row>
    <row r="327" spans="2:8" x14ac:dyDescent="0.35">
      <c r="B327" s="2" t="s">
        <v>318</v>
      </c>
      <c r="C327">
        <v>465130</v>
      </c>
      <c r="G327" s="2" t="s">
        <v>318</v>
      </c>
      <c r="H327">
        <v>465130</v>
      </c>
    </row>
    <row r="328" spans="2:8" x14ac:dyDescent="0.35">
      <c r="B328" s="2" t="s">
        <v>319</v>
      </c>
      <c r="C328">
        <v>465089</v>
      </c>
      <c r="G328" s="2" t="s">
        <v>319</v>
      </c>
      <c r="H328">
        <v>465089</v>
      </c>
    </row>
    <row r="329" spans="2:8" x14ac:dyDescent="0.35">
      <c r="B329" s="2" t="s">
        <v>320</v>
      </c>
      <c r="C329">
        <v>466020</v>
      </c>
      <c r="G329" s="2" t="s">
        <v>320</v>
      </c>
      <c r="H329">
        <v>466020</v>
      </c>
    </row>
    <row r="330" spans="2:8" x14ac:dyDescent="0.35">
      <c r="B330" s="2" t="s">
        <v>321</v>
      </c>
      <c r="C330">
        <v>475724</v>
      </c>
      <c r="G330" s="2" t="s">
        <v>321</v>
      </c>
      <c r="H330">
        <v>475724</v>
      </c>
    </row>
    <row r="331" spans="2:8" x14ac:dyDescent="0.35">
      <c r="B331" s="2" t="s">
        <v>322</v>
      </c>
      <c r="C331">
        <v>476107</v>
      </c>
      <c r="G331" s="2" t="s">
        <v>322</v>
      </c>
      <c r="H331">
        <v>476107</v>
      </c>
    </row>
    <row r="332" spans="2:8" x14ac:dyDescent="0.35">
      <c r="B332" s="2" t="s">
        <v>323</v>
      </c>
      <c r="C332">
        <v>480949</v>
      </c>
      <c r="G332" s="2" t="s">
        <v>323</v>
      </c>
      <c r="H332">
        <v>480949</v>
      </c>
    </row>
    <row r="333" spans="2:8" x14ac:dyDescent="0.35">
      <c r="B333" s="2" t="s">
        <v>324</v>
      </c>
      <c r="C333">
        <v>483586</v>
      </c>
      <c r="G333" s="2" t="s">
        <v>324</v>
      </c>
      <c r="H333">
        <v>483586</v>
      </c>
    </row>
    <row r="334" spans="2:8" x14ac:dyDescent="0.35">
      <c r="B334" s="2" t="s">
        <v>325</v>
      </c>
      <c r="C334">
        <v>481414</v>
      </c>
      <c r="G334" s="2" t="s">
        <v>325</v>
      </c>
      <c r="H334">
        <v>481414</v>
      </c>
    </row>
    <row r="335" spans="2:8" x14ac:dyDescent="0.35">
      <c r="B335" s="2" t="s">
        <v>326</v>
      </c>
      <c r="C335">
        <v>484031</v>
      </c>
      <c r="G335" s="2" t="s">
        <v>326</v>
      </c>
      <c r="H335">
        <v>484031</v>
      </c>
    </row>
    <row r="336" spans="2:8" x14ac:dyDescent="0.35">
      <c r="B336" s="2" t="s">
        <v>327</v>
      </c>
      <c r="C336">
        <v>484110</v>
      </c>
      <c r="G336" s="2" t="s">
        <v>327</v>
      </c>
      <c r="H336">
        <v>484110</v>
      </c>
    </row>
    <row r="337" spans="2:8" x14ac:dyDescent="0.35">
      <c r="B337" s="2" t="s">
        <v>328</v>
      </c>
      <c r="C337">
        <v>484154</v>
      </c>
      <c r="G337" s="2" t="s">
        <v>328</v>
      </c>
      <c r="H337">
        <v>484154</v>
      </c>
    </row>
    <row r="338" spans="2:8" x14ac:dyDescent="0.35">
      <c r="B338" s="2" t="s">
        <v>329</v>
      </c>
      <c r="C338">
        <v>491960</v>
      </c>
      <c r="G338" s="2" t="s">
        <v>329</v>
      </c>
      <c r="H338">
        <v>491960</v>
      </c>
    </row>
    <row r="339" spans="2:8" x14ac:dyDescent="0.35">
      <c r="B339" s="2" t="s">
        <v>330</v>
      </c>
      <c r="C339">
        <v>490228</v>
      </c>
      <c r="G339" s="2" t="s">
        <v>330</v>
      </c>
      <c r="H339">
        <v>490228</v>
      </c>
    </row>
    <row r="340" spans="2:8" x14ac:dyDescent="0.35">
      <c r="B340" s="2" t="s">
        <v>331</v>
      </c>
      <c r="C340">
        <v>493142</v>
      </c>
      <c r="G340" s="2" t="s">
        <v>331</v>
      </c>
      <c r="H340">
        <v>493142</v>
      </c>
    </row>
    <row r="341" spans="2:8" x14ac:dyDescent="0.35">
      <c r="B341" s="2" t="s">
        <v>332</v>
      </c>
      <c r="C341">
        <v>493445</v>
      </c>
      <c r="G341" s="2" t="s">
        <v>332</v>
      </c>
      <c r="H341">
        <v>493445</v>
      </c>
    </row>
    <row r="342" spans="2:8" x14ac:dyDescent="0.35">
      <c r="B342" s="2" t="s">
        <v>333</v>
      </c>
      <c r="C342">
        <v>491507</v>
      </c>
      <c r="G342" s="2" t="s">
        <v>333</v>
      </c>
      <c r="H342">
        <v>491507</v>
      </c>
    </row>
    <row r="343" spans="2:8" x14ac:dyDescent="0.35">
      <c r="B343" s="2" t="s">
        <v>334</v>
      </c>
      <c r="C343">
        <v>496416</v>
      </c>
      <c r="G343" s="2" t="s">
        <v>334</v>
      </c>
      <c r="H343">
        <v>496416</v>
      </c>
    </row>
    <row r="344" spans="2:8" x14ac:dyDescent="0.35">
      <c r="B344" s="2" t="s">
        <v>335</v>
      </c>
      <c r="C344">
        <v>498854</v>
      </c>
      <c r="G344" s="2" t="s">
        <v>335</v>
      </c>
      <c r="H344">
        <v>498854</v>
      </c>
    </row>
    <row r="345" spans="2:8" x14ac:dyDescent="0.35">
      <c r="B345" s="2" t="s">
        <v>336</v>
      </c>
      <c r="C345">
        <v>489113</v>
      </c>
      <c r="G345" s="2" t="s">
        <v>336</v>
      </c>
      <c r="H345">
        <v>489113</v>
      </c>
    </row>
    <row r="346" spans="2:8" x14ac:dyDescent="0.35">
      <c r="B346" s="2" t="s">
        <v>337</v>
      </c>
      <c r="C346">
        <v>490440</v>
      </c>
      <c r="G346" s="2" t="s">
        <v>337</v>
      </c>
      <c r="H346">
        <v>490440</v>
      </c>
    </row>
    <row r="347" spans="2:8" x14ac:dyDescent="0.35">
      <c r="B347" s="2" t="s">
        <v>338</v>
      </c>
      <c r="C347">
        <v>491751</v>
      </c>
      <c r="G347" s="2" t="s">
        <v>338</v>
      </c>
      <c r="H347">
        <v>491751</v>
      </c>
    </row>
    <row r="348" spans="2:8" x14ac:dyDescent="0.35">
      <c r="B348" s="2" t="s">
        <v>339</v>
      </c>
      <c r="C348">
        <v>499292</v>
      </c>
      <c r="G348" s="2" t="s">
        <v>339</v>
      </c>
      <c r="H348">
        <v>499292</v>
      </c>
    </row>
    <row r="349" spans="2:8" x14ac:dyDescent="0.35">
      <c r="B349" s="2" t="s">
        <v>340</v>
      </c>
      <c r="C349">
        <v>499343</v>
      </c>
      <c r="G349" s="2" t="s">
        <v>340</v>
      </c>
      <c r="H349">
        <v>499343</v>
      </c>
    </row>
    <row r="350" spans="2:8" x14ac:dyDescent="0.35">
      <c r="B350" s="2" t="s">
        <v>341</v>
      </c>
      <c r="C350">
        <v>504741</v>
      </c>
      <c r="G350" s="2" t="s">
        <v>341</v>
      </c>
      <c r="H350">
        <v>504741</v>
      </c>
    </row>
    <row r="351" spans="2:8" x14ac:dyDescent="0.35">
      <c r="B351" s="2" t="s">
        <v>342</v>
      </c>
      <c r="C351">
        <v>505251</v>
      </c>
      <c r="G351" s="2" t="s">
        <v>342</v>
      </c>
      <c r="H351">
        <v>505251</v>
      </c>
    </row>
    <row r="352" spans="2:8" x14ac:dyDescent="0.35">
      <c r="B352" s="2" t="s">
        <v>343</v>
      </c>
      <c r="C352">
        <v>509091</v>
      </c>
      <c r="G352" s="2" t="s">
        <v>343</v>
      </c>
      <c r="H352">
        <v>509091</v>
      </c>
    </row>
    <row r="353" spans="2:9" x14ac:dyDescent="0.35">
      <c r="B353" s="2" t="s">
        <v>344</v>
      </c>
      <c r="C353">
        <v>512561</v>
      </c>
      <c r="G353" s="2" t="s">
        <v>344</v>
      </c>
      <c r="H353">
        <v>512561</v>
      </c>
    </row>
    <row r="354" spans="2:9" x14ac:dyDescent="0.35">
      <c r="B354" s="2" t="s">
        <v>345</v>
      </c>
      <c r="C354">
        <v>509282</v>
      </c>
      <c r="G354" s="2" t="s">
        <v>345</v>
      </c>
      <c r="H354">
        <v>509282</v>
      </c>
    </row>
    <row r="355" spans="2:9" x14ac:dyDescent="0.35">
      <c r="B355" s="2" t="s">
        <v>346</v>
      </c>
      <c r="C355">
        <v>510648</v>
      </c>
      <c r="G355" s="2" t="s">
        <v>346</v>
      </c>
      <c r="H355">
        <v>510648</v>
      </c>
    </row>
    <row r="356" spans="2:9" x14ac:dyDescent="0.35">
      <c r="B356" s="2" t="s">
        <v>347</v>
      </c>
      <c r="C356">
        <v>514215</v>
      </c>
      <c r="G356" s="2" t="s">
        <v>347</v>
      </c>
      <c r="H356">
        <v>514215</v>
      </c>
    </row>
    <row r="357" spans="2:9" x14ac:dyDescent="0.35">
      <c r="B357" s="2" t="s">
        <v>348</v>
      </c>
      <c r="C357">
        <v>515866</v>
      </c>
      <c r="G357" s="2" t="s">
        <v>348</v>
      </c>
      <c r="H357">
        <v>515866</v>
      </c>
    </row>
    <row r="358" spans="2:9" x14ac:dyDescent="0.35">
      <c r="B358" s="2" t="s">
        <v>349</v>
      </c>
      <c r="C358">
        <v>515119</v>
      </c>
      <c r="G358" s="2" t="s">
        <v>349</v>
      </c>
      <c r="H358">
        <v>515119</v>
      </c>
    </row>
    <row r="359" spans="2:9" x14ac:dyDescent="0.35">
      <c r="B359" s="2" t="s">
        <v>350</v>
      </c>
      <c r="C359">
        <v>515330</v>
      </c>
      <c r="G359" s="2" t="s">
        <v>350</v>
      </c>
      <c r="H359">
        <v>515330</v>
      </c>
    </row>
    <row r="360" spans="2:9" x14ac:dyDescent="0.35">
      <c r="B360" s="2" t="s">
        <v>351</v>
      </c>
      <c r="C360">
        <v>468324</v>
      </c>
      <c r="G360" s="70" t="s">
        <v>351</v>
      </c>
      <c r="H360" s="22">
        <f>AVERAGE(H348,H372)</f>
        <v>551436.5</v>
      </c>
      <c r="I360" s="57" t="s">
        <v>477</v>
      </c>
    </row>
    <row r="361" spans="2:9" x14ac:dyDescent="0.35">
      <c r="B361" s="2" t="s">
        <v>352</v>
      </c>
      <c r="C361">
        <v>401028</v>
      </c>
      <c r="G361" s="70" t="s">
        <v>352</v>
      </c>
      <c r="H361" s="22">
        <f t="shared" ref="H361:H365" si="6">AVERAGE(H349,H373)</f>
        <v>554152</v>
      </c>
      <c r="I361" s="19"/>
    </row>
    <row r="362" spans="2:9" x14ac:dyDescent="0.35">
      <c r="B362" s="2" t="s">
        <v>353</v>
      </c>
      <c r="C362">
        <v>478449</v>
      </c>
      <c r="G362" s="70" t="s">
        <v>353</v>
      </c>
      <c r="H362" s="22">
        <f t="shared" si="6"/>
        <v>555011.5</v>
      </c>
      <c r="I362" s="19"/>
    </row>
    <row r="363" spans="2:9" x14ac:dyDescent="0.35">
      <c r="B363" s="2" t="s">
        <v>354</v>
      </c>
      <c r="C363">
        <v>518038</v>
      </c>
      <c r="G363" s="70" t="s">
        <v>354</v>
      </c>
      <c r="H363" s="22">
        <f t="shared" si="6"/>
        <v>558600.5</v>
      </c>
    </row>
    <row r="364" spans="2:9" x14ac:dyDescent="0.35">
      <c r="B364" s="2" t="s">
        <v>355</v>
      </c>
      <c r="C364">
        <v>526304</v>
      </c>
      <c r="G364" s="70" t="s">
        <v>355</v>
      </c>
      <c r="H364" s="22">
        <f t="shared" si="6"/>
        <v>555454</v>
      </c>
    </row>
    <row r="365" spans="2:9" x14ac:dyDescent="0.35">
      <c r="B365" s="2" t="s">
        <v>356</v>
      </c>
      <c r="C365">
        <v>530735</v>
      </c>
      <c r="G365" s="70" t="s">
        <v>356</v>
      </c>
      <c r="H365" s="22">
        <f t="shared" si="6"/>
        <v>559047</v>
      </c>
    </row>
    <row r="366" spans="2:9" x14ac:dyDescent="0.35">
      <c r="B366" s="2" t="s">
        <v>357</v>
      </c>
      <c r="C366">
        <v>541302</v>
      </c>
      <c r="G366" s="2" t="s">
        <v>357</v>
      </c>
      <c r="H366">
        <v>541302</v>
      </c>
    </row>
    <row r="367" spans="2:9" x14ac:dyDescent="0.35">
      <c r="B367" s="2" t="s">
        <v>358</v>
      </c>
      <c r="C367">
        <v>539114</v>
      </c>
      <c r="G367" s="2" t="s">
        <v>358</v>
      </c>
      <c r="H367">
        <v>539114</v>
      </c>
    </row>
    <row r="368" spans="2:9" x14ac:dyDescent="0.35">
      <c r="B368" s="2" t="s">
        <v>359</v>
      </c>
      <c r="C368">
        <v>533941</v>
      </c>
      <c r="G368" s="2" t="s">
        <v>359</v>
      </c>
      <c r="H368">
        <v>533941</v>
      </c>
    </row>
    <row r="369" spans="2:8" x14ac:dyDescent="0.35">
      <c r="B369" s="2" t="s">
        <v>360</v>
      </c>
      <c r="C369">
        <v>538548</v>
      </c>
      <c r="G369" s="2" t="s">
        <v>360</v>
      </c>
      <c r="H369">
        <v>538548</v>
      </c>
    </row>
    <row r="370" spans="2:8" x14ac:dyDescent="0.35">
      <c r="B370" s="2" t="s">
        <v>361</v>
      </c>
      <c r="C370">
        <v>559230</v>
      </c>
      <c r="G370" s="2" t="s">
        <v>361</v>
      </c>
      <c r="H370">
        <v>559230</v>
      </c>
    </row>
    <row r="371" spans="2:8" x14ac:dyDescent="0.35">
      <c r="B371" s="2" t="s">
        <v>362</v>
      </c>
      <c r="C371">
        <v>544891</v>
      </c>
      <c r="G371" s="2" t="s">
        <v>362</v>
      </c>
      <c r="H371">
        <v>544891</v>
      </c>
    </row>
    <row r="372" spans="2:8" x14ac:dyDescent="0.35">
      <c r="B372" s="2" t="s">
        <v>363</v>
      </c>
      <c r="C372">
        <v>603581</v>
      </c>
      <c r="G372" s="2" t="s">
        <v>363</v>
      </c>
      <c r="H372">
        <v>603581</v>
      </c>
    </row>
    <row r="373" spans="2:8" x14ac:dyDescent="0.35">
      <c r="B373" s="2" t="s">
        <v>364</v>
      </c>
      <c r="C373">
        <v>608961</v>
      </c>
      <c r="G373" s="2" t="s">
        <v>364</v>
      </c>
      <c r="H373">
        <v>608961</v>
      </c>
    </row>
    <row r="374" spans="2:8" x14ac:dyDescent="0.35">
      <c r="B374" s="2" t="s">
        <v>365</v>
      </c>
      <c r="C374">
        <v>605282</v>
      </c>
      <c r="G374" s="2" t="s">
        <v>365</v>
      </c>
      <c r="H374">
        <v>605282</v>
      </c>
    </row>
    <row r="375" spans="2:8" x14ac:dyDescent="0.35">
      <c r="B375" s="2" t="s">
        <v>366</v>
      </c>
      <c r="C375">
        <v>611950</v>
      </c>
      <c r="G375" s="2" t="s">
        <v>366</v>
      </c>
      <c r="H375">
        <v>611950</v>
      </c>
    </row>
    <row r="376" spans="2:8" x14ac:dyDescent="0.35">
      <c r="B376" s="2" t="s">
        <v>367</v>
      </c>
      <c r="C376">
        <v>601817</v>
      </c>
      <c r="G376" s="2" t="s">
        <v>367</v>
      </c>
      <c r="H376">
        <v>601817</v>
      </c>
    </row>
    <row r="377" spans="2:8" x14ac:dyDescent="0.35">
      <c r="B377" s="2" t="s">
        <v>368</v>
      </c>
      <c r="C377">
        <v>605533</v>
      </c>
      <c r="G377" s="2" t="s">
        <v>368</v>
      </c>
      <c r="H377">
        <v>605533</v>
      </c>
    </row>
    <row r="378" spans="2:8" x14ac:dyDescent="0.35">
      <c r="B378" s="2" t="s">
        <v>369</v>
      </c>
      <c r="C378">
        <v>609671</v>
      </c>
      <c r="G378" s="2" t="s">
        <v>369</v>
      </c>
      <c r="H378">
        <v>609671</v>
      </c>
    </row>
    <row r="379" spans="2:8" x14ac:dyDescent="0.35">
      <c r="B379" s="2" t="s">
        <v>370</v>
      </c>
      <c r="C379">
        <v>618573</v>
      </c>
      <c r="G379" s="2" t="s">
        <v>370</v>
      </c>
      <c r="H379">
        <v>618573</v>
      </c>
    </row>
    <row r="380" spans="2:8" x14ac:dyDescent="0.35">
      <c r="B380" s="2" t="s">
        <v>371</v>
      </c>
      <c r="C380">
        <v>624874</v>
      </c>
      <c r="G380" s="2" t="s">
        <v>371</v>
      </c>
      <c r="H380">
        <v>624874</v>
      </c>
    </row>
    <row r="381" spans="2:8" x14ac:dyDescent="0.35">
      <c r="B381" s="2" t="s">
        <v>372</v>
      </c>
      <c r="C381">
        <v>619938</v>
      </c>
      <c r="G381" s="2" t="s">
        <v>372</v>
      </c>
      <c r="H381">
        <v>619938</v>
      </c>
    </row>
    <row r="382" spans="2:8" x14ac:dyDescent="0.35">
      <c r="B382" s="2" t="s">
        <v>373</v>
      </c>
      <c r="C382">
        <v>631509</v>
      </c>
      <c r="G382" s="2" t="s">
        <v>373</v>
      </c>
      <c r="H382">
        <v>631509</v>
      </c>
    </row>
    <row r="383" spans="2:8" x14ac:dyDescent="0.35">
      <c r="B383" s="2" t="s">
        <v>374</v>
      </c>
      <c r="C383">
        <v>638101</v>
      </c>
      <c r="G383" s="2" t="s">
        <v>374</v>
      </c>
      <c r="H383">
        <v>638101</v>
      </c>
    </row>
    <row r="384" spans="2:8" x14ac:dyDescent="0.35">
      <c r="B384" s="2" t="s">
        <v>375</v>
      </c>
      <c r="C384">
        <v>651027</v>
      </c>
      <c r="G384" s="2" t="s">
        <v>375</v>
      </c>
      <c r="H384">
        <v>651027</v>
      </c>
    </row>
    <row r="385" spans="2:8" x14ac:dyDescent="0.35">
      <c r="B385" s="2" t="s">
        <v>376</v>
      </c>
      <c r="C385">
        <v>660194</v>
      </c>
      <c r="G385" s="2" t="s">
        <v>376</v>
      </c>
      <c r="H385">
        <v>660194</v>
      </c>
    </row>
    <row r="386" spans="2:8" x14ac:dyDescent="0.35">
      <c r="B386" s="2" t="s">
        <v>377</v>
      </c>
      <c r="C386">
        <v>659847</v>
      </c>
      <c r="G386" s="2" t="s">
        <v>377</v>
      </c>
      <c r="H386">
        <v>659847</v>
      </c>
    </row>
    <row r="387" spans="2:8" x14ac:dyDescent="0.35">
      <c r="B387" s="2" t="s">
        <v>378</v>
      </c>
      <c r="C387">
        <v>666113</v>
      </c>
      <c r="G387" s="2" t="s">
        <v>378</v>
      </c>
      <c r="H387">
        <v>666113</v>
      </c>
    </row>
    <row r="388" spans="2:8" x14ac:dyDescent="0.35">
      <c r="B388" s="2" t="s">
        <v>379</v>
      </c>
      <c r="C388">
        <v>659550</v>
      </c>
      <c r="G388" s="2" t="s">
        <v>379</v>
      </c>
      <c r="H388">
        <v>659550</v>
      </c>
    </row>
    <row r="389" spans="2:8" x14ac:dyDescent="0.35">
      <c r="B389" s="2" t="s">
        <v>380</v>
      </c>
      <c r="C389">
        <v>663566</v>
      </c>
      <c r="G389" s="2" t="s">
        <v>380</v>
      </c>
      <c r="H389">
        <v>663566</v>
      </c>
    </row>
    <row r="390" spans="2:8" x14ac:dyDescent="0.35">
      <c r="B390" s="2" t="s">
        <v>381</v>
      </c>
      <c r="C390">
        <v>661854</v>
      </c>
      <c r="G390" s="2" t="s">
        <v>381</v>
      </c>
      <c r="H390">
        <v>661854</v>
      </c>
    </row>
    <row r="391" spans="2:8" x14ac:dyDescent="0.35">
      <c r="B391" s="2" t="s">
        <v>382</v>
      </c>
      <c r="C391">
        <v>668671</v>
      </c>
      <c r="G391" s="2" t="s">
        <v>382</v>
      </c>
      <c r="H391">
        <v>668671</v>
      </c>
    </row>
    <row r="392" spans="2:8" x14ac:dyDescent="0.35">
      <c r="B392" s="2" t="s">
        <v>383</v>
      </c>
      <c r="C392">
        <v>659458</v>
      </c>
      <c r="G392" s="2" t="s">
        <v>383</v>
      </c>
      <c r="H392">
        <v>659458</v>
      </c>
    </row>
    <row r="393" spans="2:8" x14ac:dyDescent="0.35">
      <c r="B393" s="2" t="s">
        <v>384</v>
      </c>
      <c r="C393">
        <v>651763</v>
      </c>
      <c r="G393" s="2" t="s">
        <v>384</v>
      </c>
      <c r="H393">
        <v>651763</v>
      </c>
    </row>
    <row r="394" spans="2:8" x14ac:dyDescent="0.35">
      <c r="B394" s="2" t="s">
        <v>385</v>
      </c>
      <c r="C394">
        <v>680253</v>
      </c>
      <c r="G394" s="2" t="s">
        <v>385</v>
      </c>
      <c r="H394">
        <v>680253</v>
      </c>
    </row>
    <row r="395" spans="2:8" x14ac:dyDescent="0.35">
      <c r="B395" s="2" t="s">
        <v>386</v>
      </c>
      <c r="C395">
        <v>672152</v>
      </c>
      <c r="G395" s="2" t="s">
        <v>386</v>
      </c>
      <c r="H395">
        <v>672152</v>
      </c>
    </row>
    <row r="396" spans="2:8" x14ac:dyDescent="0.35">
      <c r="B396" s="2" t="s">
        <v>387</v>
      </c>
      <c r="C396">
        <v>665071</v>
      </c>
      <c r="G396" s="2" t="s">
        <v>387</v>
      </c>
      <c r="H396">
        <v>665071</v>
      </c>
    </row>
    <row r="397" spans="2:8" x14ac:dyDescent="0.35">
      <c r="B397" s="2" t="s">
        <v>388</v>
      </c>
      <c r="C397">
        <v>670494</v>
      </c>
      <c r="G397" s="2" t="s">
        <v>388</v>
      </c>
      <c r="H397">
        <v>670494</v>
      </c>
    </row>
    <row r="398" spans="2:8" x14ac:dyDescent="0.35">
      <c r="B398" s="2" t="s">
        <v>389</v>
      </c>
      <c r="C398">
        <v>673902</v>
      </c>
      <c r="G398" s="2" t="s">
        <v>389</v>
      </c>
      <c r="H398">
        <v>673902</v>
      </c>
    </row>
    <row r="399" spans="2:8" x14ac:dyDescent="0.35">
      <c r="B399" s="2" t="s">
        <v>390</v>
      </c>
      <c r="C399">
        <v>677117</v>
      </c>
      <c r="G399" s="2" t="s">
        <v>390</v>
      </c>
      <c r="H399">
        <v>677117</v>
      </c>
    </row>
    <row r="400" spans="2:8" x14ac:dyDescent="0.35">
      <c r="B400" s="2" t="s">
        <v>391</v>
      </c>
      <c r="C400">
        <v>678424</v>
      </c>
      <c r="G400" s="2" t="s">
        <v>391</v>
      </c>
      <c r="H400">
        <v>678424</v>
      </c>
    </row>
    <row r="401" spans="2:8" x14ac:dyDescent="0.35">
      <c r="B401" s="2" t="s">
        <v>392</v>
      </c>
      <c r="C401">
        <v>684755</v>
      </c>
      <c r="G401" s="2" t="s">
        <v>392</v>
      </c>
      <c r="H401">
        <v>684755</v>
      </c>
    </row>
    <row r="402" spans="2:8" x14ac:dyDescent="0.35">
      <c r="B402" s="2" t="s">
        <v>393</v>
      </c>
      <c r="C402">
        <v>689403</v>
      </c>
      <c r="G402" s="2" t="s">
        <v>393</v>
      </c>
      <c r="H402">
        <v>689403</v>
      </c>
    </row>
    <row r="403" spans="2:8" x14ac:dyDescent="0.35">
      <c r="B403" s="2" t="s">
        <v>394</v>
      </c>
      <c r="C403">
        <v>686148</v>
      </c>
      <c r="G403" s="2" t="s">
        <v>394</v>
      </c>
      <c r="H403">
        <v>686148</v>
      </c>
    </row>
    <row r="404" spans="2:8" x14ac:dyDescent="0.35">
      <c r="B404" s="2" t="s">
        <v>395</v>
      </c>
      <c r="C404">
        <v>685328</v>
      </c>
      <c r="G404" s="2" t="s">
        <v>395</v>
      </c>
      <c r="H404">
        <v>685328</v>
      </c>
    </row>
    <row r="405" spans="2:8" x14ac:dyDescent="0.35">
      <c r="B405" s="2" t="s">
        <v>396</v>
      </c>
      <c r="C405">
        <v>686277</v>
      </c>
      <c r="G405" s="2" t="s">
        <v>396</v>
      </c>
      <c r="H405">
        <v>686277</v>
      </c>
    </row>
    <row r="406" spans="2:8" x14ac:dyDescent="0.35">
      <c r="B406" s="2" t="s">
        <v>397</v>
      </c>
      <c r="C406">
        <v>680456</v>
      </c>
      <c r="G406" s="2" t="s">
        <v>397</v>
      </c>
      <c r="H406">
        <v>680456</v>
      </c>
    </row>
    <row r="407" spans="2:8" x14ac:dyDescent="0.35">
      <c r="B407" s="2" t="s">
        <v>398</v>
      </c>
      <c r="C407">
        <v>685280</v>
      </c>
      <c r="G407" s="2" t="s">
        <v>398</v>
      </c>
      <c r="H407">
        <v>685280</v>
      </c>
    </row>
    <row r="408" spans="2:8" x14ac:dyDescent="0.35">
      <c r="B408" s="2" t="s">
        <v>399</v>
      </c>
      <c r="C408">
        <v>687641</v>
      </c>
      <c r="G408" s="2" t="s">
        <v>399</v>
      </c>
      <c r="H408">
        <v>687641</v>
      </c>
    </row>
    <row r="409" spans="2:8" x14ac:dyDescent="0.35">
      <c r="B409" s="2" t="s">
        <v>400</v>
      </c>
      <c r="C409">
        <v>687602</v>
      </c>
      <c r="G409" s="2" t="s">
        <v>400</v>
      </c>
      <c r="H409">
        <v>687602</v>
      </c>
    </row>
    <row r="410" spans="2:8" x14ac:dyDescent="0.35">
      <c r="B410" s="2" t="s">
        <v>401</v>
      </c>
      <c r="C410">
        <v>692774</v>
      </c>
      <c r="G410" s="2" t="s">
        <v>401</v>
      </c>
      <c r="H410">
        <v>692774</v>
      </c>
    </row>
    <row r="411" spans="2:8" x14ac:dyDescent="0.35">
      <c r="B411" s="2" t="s">
        <v>402</v>
      </c>
      <c r="C411">
        <v>692449</v>
      </c>
      <c r="G411" s="2" t="s">
        <v>402</v>
      </c>
      <c r="H411">
        <v>692449</v>
      </c>
    </row>
    <row r="412" spans="2:8" x14ac:dyDescent="0.35">
      <c r="B412" s="2" t="s">
        <v>403</v>
      </c>
      <c r="C412">
        <v>698835</v>
      </c>
      <c r="G412" s="2" t="s">
        <v>403</v>
      </c>
      <c r="H412">
        <v>698835</v>
      </c>
    </row>
    <row r="413" spans="2:8" x14ac:dyDescent="0.35">
      <c r="B413" s="2" t="s">
        <v>404</v>
      </c>
      <c r="C413">
        <v>697157</v>
      </c>
      <c r="G413" s="2" t="s">
        <v>404</v>
      </c>
      <c r="H413">
        <v>697157</v>
      </c>
    </row>
    <row r="414" spans="2:8" x14ac:dyDescent="0.35">
      <c r="B414" s="2" t="s">
        <v>405</v>
      </c>
      <c r="C414">
        <v>703079</v>
      </c>
      <c r="G414" s="2" t="s">
        <v>405</v>
      </c>
      <c r="H414">
        <v>703079</v>
      </c>
    </row>
    <row r="415" spans="2:8" x14ac:dyDescent="0.35">
      <c r="B415" s="2" t="s">
        <v>406</v>
      </c>
      <c r="C415">
        <v>707613</v>
      </c>
      <c r="G415" s="2" t="s">
        <v>406</v>
      </c>
      <c r="H415">
        <v>707613</v>
      </c>
    </row>
    <row r="416" spans="2:8" x14ac:dyDescent="0.35">
      <c r="B416" s="2" t="s">
        <v>407</v>
      </c>
      <c r="C416">
        <v>712145</v>
      </c>
      <c r="G416" s="2" t="s">
        <v>407</v>
      </c>
      <c r="H416">
        <v>712145</v>
      </c>
    </row>
    <row r="417" spans="2:12" x14ac:dyDescent="0.35">
      <c r="B417" s="2" t="s">
        <v>408</v>
      </c>
      <c r="C417">
        <v>717662</v>
      </c>
      <c r="D417" s="17" t="s">
        <v>474</v>
      </c>
      <c r="E417" s="17" t="s">
        <v>475</v>
      </c>
      <c r="G417" s="2" t="s">
        <v>408</v>
      </c>
      <c r="H417">
        <v>717662</v>
      </c>
      <c r="I417" s="17" t="s">
        <v>474</v>
      </c>
      <c r="J417" s="17" t="s">
        <v>475</v>
      </c>
    </row>
    <row r="418" spans="2:12" x14ac:dyDescent="0.35">
      <c r="B418" s="68" t="s">
        <v>451</v>
      </c>
      <c r="C418" s="55">
        <v>718888.60401372449</v>
      </c>
      <c r="D418" s="55">
        <v>697776.31603873929</v>
      </c>
      <c r="E418" s="55">
        <v>740000.89198870969</v>
      </c>
      <c r="G418" s="68" t="s">
        <v>451</v>
      </c>
      <c r="H418" s="55">
        <v>718900.45971911983</v>
      </c>
      <c r="I418" s="55">
        <v>706773.60348186211</v>
      </c>
      <c r="J418" s="55">
        <v>731027.31595637754</v>
      </c>
      <c r="L418" s="7"/>
    </row>
    <row r="419" spans="2:12" x14ac:dyDescent="0.35">
      <c r="B419" s="68" t="s">
        <v>452</v>
      </c>
      <c r="C419" s="55">
        <v>720115.20802744909</v>
      </c>
      <c r="D419" s="55">
        <v>696501.50323858496</v>
      </c>
      <c r="E419" s="55">
        <v>743728.91281631321</v>
      </c>
      <c r="G419" s="68" t="s">
        <v>452</v>
      </c>
      <c r="H419" s="55">
        <v>720138.91943823965</v>
      </c>
      <c r="I419" s="55">
        <v>706575.25435642141</v>
      </c>
      <c r="J419" s="55">
        <v>733702.58452005789</v>
      </c>
      <c r="L419" s="7"/>
    </row>
    <row r="420" spans="2:12" x14ac:dyDescent="0.35">
      <c r="B420" s="68" t="s">
        <v>453</v>
      </c>
      <c r="C420" s="55">
        <v>721341.81204117357</v>
      </c>
      <c r="D420" s="55">
        <v>695458.75831750734</v>
      </c>
      <c r="E420" s="55">
        <v>747224.86576483981</v>
      </c>
      <c r="G420" s="68" t="s">
        <v>453</v>
      </c>
      <c r="H420" s="55">
        <v>721377.37915735948</v>
      </c>
      <c r="I420" s="55">
        <v>706510.20455932361</v>
      </c>
      <c r="J420" s="55">
        <v>736244.55375539535</v>
      </c>
      <c r="L420" s="7"/>
    </row>
    <row r="421" spans="2:12" x14ac:dyDescent="0.35">
      <c r="B421" s="68" t="s">
        <v>442</v>
      </c>
      <c r="C421" s="55">
        <v>722568.41605489806</v>
      </c>
      <c r="D421" s="55">
        <v>694591.53553515789</v>
      </c>
      <c r="E421" s="55">
        <v>750545.29657463823</v>
      </c>
      <c r="G421" s="68" t="s">
        <v>442</v>
      </c>
      <c r="H421" s="55">
        <v>722615.83887647931</v>
      </c>
      <c r="I421" s="55">
        <v>706545.97432973713</v>
      </c>
      <c r="J421" s="55">
        <v>738685.70342322148</v>
      </c>
      <c r="L421" s="7"/>
    </row>
    <row r="422" spans="2:12" x14ac:dyDescent="0.35">
      <c r="B422" s="68" t="s">
        <v>443</v>
      </c>
      <c r="C422" s="55">
        <v>723795.02006862266</v>
      </c>
      <c r="D422" s="55">
        <v>693862.9625721206</v>
      </c>
      <c r="E422" s="55">
        <v>753727.07756512472</v>
      </c>
      <c r="G422" s="68" t="s">
        <v>443</v>
      </c>
      <c r="H422" s="55">
        <v>723854.29859559913</v>
      </c>
      <c r="I422" s="55">
        <v>706661.38428069919</v>
      </c>
      <c r="J422" s="55">
        <v>741047.21291049907</v>
      </c>
      <c r="L422" s="7"/>
    </row>
    <row r="423" spans="2:12" x14ac:dyDescent="0.35">
      <c r="B423" s="68" t="s">
        <v>444</v>
      </c>
      <c r="C423" s="55">
        <v>725021.62408234715</v>
      </c>
      <c r="D423" s="55">
        <v>693247.42025921622</v>
      </c>
      <c r="E423" s="55">
        <v>756795.82790547807</v>
      </c>
      <c r="G423" s="68" t="s">
        <v>444</v>
      </c>
      <c r="H423" s="55">
        <v>725092.75831471884</v>
      </c>
      <c r="I423" s="55">
        <v>706841.71881236939</v>
      </c>
      <c r="J423" s="55">
        <v>743343.79781706829</v>
      </c>
      <c r="L423" s="7"/>
    </row>
    <row r="424" spans="2:12" x14ac:dyDescent="0.35">
      <c r="B424" s="68" t="s">
        <v>445</v>
      </c>
      <c r="C424" s="55">
        <v>726248.22809607163</v>
      </c>
      <c r="D424" s="55">
        <v>692726.25585497124</v>
      </c>
      <c r="E424" s="55">
        <v>759770.20033717202</v>
      </c>
      <c r="G424" s="68" t="s">
        <v>445</v>
      </c>
      <c r="H424" s="55">
        <v>726331.21803383867</v>
      </c>
      <c r="I424" s="55">
        <v>707076.2638271309</v>
      </c>
      <c r="J424" s="55">
        <v>745586.17224054644</v>
      </c>
      <c r="L424" s="7"/>
    </row>
    <row r="425" spans="2:12" x14ac:dyDescent="0.35">
      <c r="B425" s="68" t="s">
        <v>446</v>
      </c>
      <c r="C425" s="55">
        <v>727474.83210979623</v>
      </c>
      <c r="D425" s="55">
        <v>692285.39135764702</v>
      </c>
      <c r="E425" s="55">
        <v>762664.27286194544</v>
      </c>
      <c r="G425" s="68" t="s">
        <v>446</v>
      </c>
      <c r="H425" s="55">
        <v>727569.67775295849</v>
      </c>
      <c r="I425" s="55">
        <v>707356.93294877489</v>
      </c>
      <c r="J425" s="55">
        <v>747782.4225571421</v>
      </c>
      <c r="L425" s="7"/>
    </row>
    <row r="426" spans="2:12" x14ac:dyDescent="0.35">
      <c r="B426" s="68" t="s">
        <v>447</v>
      </c>
      <c r="C426" s="55">
        <v>728701.43612352072</v>
      </c>
      <c r="D426" s="55">
        <v>691913.89376745897</v>
      </c>
      <c r="E426" s="55">
        <v>765488.97847958247</v>
      </c>
      <c r="G426" s="68" t="s">
        <v>447</v>
      </c>
      <c r="H426" s="55">
        <v>728808.13747207832</v>
      </c>
      <c r="I426" s="55">
        <v>707677.44628396223</v>
      </c>
      <c r="J426" s="55">
        <v>749938.82866019441</v>
      </c>
      <c r="L426" s="7"/>
    </row>
    <row r="427" spans="2:12" x14ac:dyDescent="0.35">
      <c r="B427" s="68" t="s">
        <v>448</v>
      </c>
      <c r="C427" s="55">
        <v>729928.04013724532</v>
      </c>
      <c r="D427" s="55">
        <v>691603.07293777401</v>
      </c>
      <c r="E427" s="55">
        <v>768253.00733671663</v>
      </c>
      <c r="G427" s="68" t="s">
        <v>448</v>
      </c>
      <c r="H427" s="55">
        <v>730046.59719119815</v>
      </c>
      <c r="I427" s="55">
        <v>708032.81222974462</v>
      </c>
      <c r="J427" s="55">
        <v>752060.38215265167</v>
      </c>
      <c r="L427" s="7"/>
    </row>
    <row r="428" spans="2:12" x14ac:dyDescent="0.35">
      <c r="B428" s="68" t="s">
        <v>449</v>
      </c>
      <c r="C428" s="55">
        <v>731154.64415096981</v>
      </c>
      <c r="D428" s="55">
        <v>691345.88699088048</v>
      </c>
      <c r="E428" s="55">
        <v>770963.40131105913</v>
      </c>
      <c r="G428" s="68" t="s">
        <v>449</v>
      </c>
      <c r="H428" s="55">
        <v>731285.05691031797</v>
      </c>
      <c r="I428" s="55">
        <v>708418.98594556528</v>
      </c>
      <c r="J428" s="55">
        <v>754151.12787507067</v>
      </c>
      <c r="L428" s="7"/>
    </row>
    <row r="429" spans="2:12" x14ac:dyDescent="0.35">
      <c r="B429" s="68" t="s">
        <v>455</v>
      </c>
      <c r="C429" s="55">
        <v>732381.24816469429</v>
      </c>
      <c r="D429" s="55">
        <v>691136.53612269193</v>
      </c>
      <c r="E429" s="55">
        <v>773625.96020669665</v>
      </c>
      <c r="G429" s="68" t="s">
        <v>455</v>
      </c>
      <c r="H429" s="55">
        <v>732523.5166294378</v>
      </c>
      <c r="I429" s="55">
        <v>708832.6360354881</v>
      </c>
      <c r="J429" s="55">
        <v>756214.3972233875</v>
      </c>
      <c r="L429" s="7"/>
    </row>
    <row r="430" spans="2:12" x14ac:dyDescent="0.35">
      <c r="B430" s="68" t="s">
        <v>456</v>
      </c>
      <c r="C430" s="55">
        <v>733607.85217841889</v>
      </c>
      <c r="D430" s="55">
        <v>690970.17662395001</v>
      </c>
      <c r="E430" s="55">
        <v>776245.52773288777</v>
      </c>
      <c r="G430" s="68" t="s">
        <v>456</v>
      </c>
      <c r="H430" s="55">
        <v>733761.97634855763</v>
      </c>
      <c r="I430" s="55">
        <v>709270.98028254544</v>
      </c>
      <c r="J430" s="55">
        <v>758252.97241456981</v>
      </c>
      <c r="L430" s="7"/>
    </row>
    <row r="431" spans="2:12" x14ac:dyDescent="0.35">
      <c r="B431" s="68" t="s">
        <v>457</v>
      </c>
      <c r="C431" s="55">
        <v>734834.45619214338</v>
      </c>
      <c r="D431" s="55">
        <v>690842.71430949308</v>
      </c>
      <c r="E431" s="55">
        <v>778826.19807479368</v>
      </c>
      <c r="G431" s="68" t="s">
        <v>457</v>
      </c>
      <c r="H431" s="55">
        <v>735000.43606767745</v>
      </c>
      <c r="I431" s="55">
        <v>709731.66699492035</v>
      </c>
      <c r="J431" s="55">
        <v>760269.20514043455</v>
      </c>
      <c r="L431" s="7"/>
    </row>
    <row r="432" spans="2:12" x14ac:dyDescent="0.35">
      <c r="B432" s="68" t="s">
        <v>458</v>
      </c>
      <c r="C432" s="55">
        <v>736061.06020586786</v>
      </c>
      <c r="D432" s="55">
        <v>690750.65197078534</v>
      </c>
      <c r="E432" s="55">
        <v>781371.46844095038</v>
      </c>
      <c r="G432" s="68" t="s">
        <v>458</v>
      </c>
      <c r="H432" s="55">
        <v>736238.89578679728</v>
      </c>
      <c r="I432" s="55">
        <v>710212.68738298316</v>
      </c>
      <c r="J432" s="55">
        <v>762265.1041906114</v>
      </c>
      <c r="L432" s="7"/>
    </row>
    <row r="433" spans="2:12" x14ac:dyDescent="0.35">
      <c r="B433" s="68" t="s">
        <v>450</v>
      </c>
      <c r="C433" s="55">
        <v>737287.66421959247</v>
      </c>
      <c r="D433" s="55">
        <v>690690.97453217057</v>
      </c>
      <c r="E433" s="55">
        <v>783884.35390701436</v>
      </c>
      <c r="G433" s="68" t="s">
        <v>450</v>
      </c>
      <c r="H433" s="55">
        <v>737477.3555059171</v>
      </c>
      <c r="I433" s="55">
        <v>710712.30959327158</v>
      </c>
      <c r="J433" s="55">
        <v>764242.40141856263</v>
      </c>
      <c r="L433" s="7"/>
    </row>
    <row r="434" spans="2:12" x14ac:dyDescent="0.35">
      <c r="B434" s="68" t="s">
        <v>459</v>
      </c>
      <c r="C434" s="55">
        <v>738514.26823331695</v>
      </c>
      <c r="D434" s="55">
        <v>690661.06111492938</v>
      </c>
      <c r="E434" s="55">
        <v>786367.47535170452</v>
      </c>
      <c r="G434" s="68" t="s">
        <v>459</v>
      </c>
      <c r="H434" s="55">
        <v>738715.81522503693</v>
      </c>
      <c r="I434" s="55">
        <v>711229.02819826</v>
      </c>
      <c r="J434" s="55">
        <v>766202.60225181386</v>
      </c>
      <c r="L434" s="7"/>
    </row>
    <row r="435" spans="2:12" x14ac:dyDescent="0.35">
      <c r="B435" s="68" t="s">
        <v>460</v>
      </c>
      <c r="C435" s="55">
        <v>739740.87224704144</v>
      </c>
      <c r="D435" s="55">
        <v>690658.61668604007</v>
      </c>
      <c r="E435" s="55">
        <v>788823.1278080428</v>
      </c>
      <c r="G435" s="68" t="s">
        <v>460</v>
      </c>
      <c r="H435" s="55">
        <v>739954.27494415664</v>
      </c>
      <c r="I435" s="55">
        <v>711761.52493554354</v>
      </c>
      <c r="J435" s="55">
        <v>768147.02495276975</v>
      </c>
      <c r="L435" s="7"/>
    </row>
    <row r="436" spans="2:12" x14ac:dyDescent="0.35">
      <c r="B436" s="68" t="s">
        <v>461</v>
      </c>
      <c r="C436" s="55">
        <v>740967.47626076604</v>
      </c>
      <c r="D436" s="55">
        <v>690681.61821296322</v>
      </c>
      <c r="E436" s="55">
        <v>791253.33430856885</v>
      </c>
      <c r="G436" s="68" t="s">
        <v>461</v>
      </c>
      <c r="H436" s="55">
        <v>741192.73466327647</v>
      </c>
      <c r="I436" s="55">
        <v>712308.63777925412</v>
      </c>
      <c r="J436" s="55">
        <v>770076.83154729882</v>
      </c>
      <c r="L436" s="7"/>
    </row>
    <row r="437" spans="2:12" x14ac:dyDescent="0.35">
      <c r="B437" s="68" t="s">
        <v>462</v>
      </c>
      <c r="C437" s="55">
        <v>742194.08027449052</v>
      </c>
      <c r="D437" s="55">
        <v>690728.27173214208</v>
      </c>
      <c r="E437" s="55">
        <v>793659.88881683897</v>
      </c>
      <c r="G437" s="68" t="s">
        <v>462</v>
      </c>
      <c r="H437" s="55">
        <v>742431.19438239629</v>
      </c>
      <c r="I437" s="55">
        <v>712869.33628029143</v>
      </c>
      <c r="J437" s="55">
        <v>771993.05248450115</v>
      </c>
      <c r="L437" s="7"/>
    </row>
    <row r="438" spans="2:12" x14ac:dyDescent="0.35">
      <c r="B438" s="68" t="s">
        <v>463</v>
      </c>
      <c r="C438" s="55">
        <v>743420.68428821501</v>
      </c>
      <c r="D438" s="55">
        <v>690796.97774492286</v>
      </c>
      <c r="E438" s="55">
        <v>796044.39083150716</v>
      </c>
      <c r="G438" s="68" t="s">
        <v>463</v>
      </c>
      <c r="H438" s="55">
        <v>743669.65410151612</v>
      </c>
      <c r="I438" s="55">
        <v>713442.70168980875</v>
      </c>
      <c r="J438" s="55">
        <v>773896.60651322349</v>
      </c>
      <c r="L438" s="7"/>
    </row>
    <row r="439" spans="2:12" x14ac:dyDescent="0.35">
      <c r="B439" s="68" t="s">
        <v>464</v>
      </c>
      <c r="C439" s="55">
        <v>744647.28830193961</v>
      </c>
      <c r="D439" s="55">
        <v>690886.30304895365</v>
      </c>
      <c r="E439" s="55">
        <v>798408.27355492557</v>
      </c>
      <c r="G439" s="68" t="s">
        <v>464</v>
      </c>
      <c r="H439" s="55">
        <v>744908.11382063595</v>
      </c>
      <c r="I439" s="55">
        <v>714027.91077922448</v>
      </c>
      <c r="J439" s="55">
        <v>775788.31686204742</v>
      </c>
      <c r="L439" s="7"/>
    </row>
    <row r="440" spans="2:12" x14ac:dyDescent="0.35">
      <c r="B440" s="68" t="s">
        <v>465</v>
      </c>
      <c r="C440" s="55">
        <v>745873.8923156641</v>
      </c>
      <c r="D440" s="55">
        <v>690994.95760090475</v>
      </c>
      <c r="E440" s="55">
        <v>800752.82703042345</v>
      </c>
      <c r="G440" s="68" t="s">
        <v>465</v>
      </c>
      <c r="H440" s="55">
        <v>746146.57353975577</v>
      </c>
      <c r="I440" s="55">
        <v>714624.22255021532</v>
      </c>
      <c r="J440" s="55">
        <v>777668.92452929623</v>
      </c>
      <c r="L440" s="7"/>
    </row>
    <row r="441" spans="2:12" x14ac:dyDescent="0.35">
      <c r="B441" s="68" t="s">
        <v>466</v>
      </c>
      <c r="C441" s="55">
        <v>747100.49632938858</v>
      </c>
      <c r="D441" s="55">
        <v>691121.77535456582</v>
      </c>
      <c r="E441" s="55">
        <v>803079.21730421134</v>
      </c>
      <c r="G441" s="68" t="s">
        <v>466</v>
      </c>
      <c r="H441" s="55">
        <v>747385.0332588756</v>
      </c>
      <c r="I441" s="55">
        <v>715230.96722815628</v>
      </c>
      <c r="J441" s="55">
        <v>779539.09928959492</v>
      </c>
      <c r="L441" s="7"/>
    </row>
  </sheetData>
  <mergeCells count="8">
    <mergeCell ref="D33:E33"/>
    <mergeCell ref="I33:J33"/>
    <mergeCell ref="C2:D2"/>
    <mergeCell ref="B3:B11"/>
    <mergeCell ref="C15:D15"/>
    <mergeCell ref="B16:B24"/>
    <mergeCell ref="B32:E32"/>
    <mergeCell ref="G32:J3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29ABE-F53F-4729-9990-0F828E20981B}">
  <dimension ref="B2:U411"/>
  <sheetViews>
    <sheetView workbookViewId="0"/>
  </sheetViews>
  <sheetFormatPr defaultRowHeight="14.5" x14ac:dyDescent="0.35"/>
  <cols>
    <col min="2" max="2" width="22.453125" bestFit="1" customWidth="1"/>
    <col min="3" max="3" width="21.26953125" customWidth="1"/>
    <col min="4" max="4" width="14.7265625" bestFit="1" customWidth="1"/>
    <col min="5" max="5" width="12.7265625" bestFit="1" customWidth="1"/>
    <col min="6" max="6" width="12" bestFit="1" customWidth="1"/>
    <col min="7" max="7" width="13.7265625" bestFit="1" customWidth="1"/>
    <col min="8" max="8" width="12.7265625" bestFit="1" customWidth="1"/>
    <col min="9" max="10" width="12.81640625" bestFit="1" customWidth="1"/>
    <col min="18" max="18" width="15.7265625" customWidth="1"/>
    <col min="19" max="19" width="32.54296875" bestFit="1" customWidth="1"/>
    <col min="20" max="20" width="25.453125" bestFit="1" customWidth="1"/>
    <col min="21" max="21" width="22.1796875" bestFit="1" customWidth="1"/>
  </cols>
  <sheetData>
    <row r="2" spans="2:21" ht="23.5" x14ac:dyDescent="0.55000000000000004">
      <c r="B2" s="72" t="s">
        <v>574</v>
      </c>
    </row>
    <row r="4" spans="2:21" ht="18.5" x14ac:dyDescent="0.45">
      <c r="B4" t="s">
        <v>409</v>
      </c>
      <c r="Q4" s="202" t="s">
        <v>441</v>
      </c>
      <c r="R4" s="202"/>
      <c r="S4" s="202"/>
      <c r="T4" s="202"/>
      <c r="U4" s="202"/>
    </row>
    <row r="5" spans="2:21" ht="15" thickBot="1" x14ac:dyDescent="0.4">
      <c r="S5" s="15" t="s">
        <v>438</v>
      </c>
      <c r="T5" s="15" t="s">
        <v>439</v>
      </c>
      <c r="U5" s="15" t="s">
        <v>440</v>
      </c>
    </row>
    <row r="6" spans="2:21" x14ac:dyDescent="0.35">
      <c r="B6" s="11" t="s">
        <v>410</v>
      </c>
      <c r="C6" s="11"/>
      <c r="Q6" s="16" t="s">
        <v>437</v>
      </c>
      <c r="R6" s="16" t="s">
        <v>24</v>
      </c>
      <c r="S6" s="16" t="s">
        <v>6</v>
      </c>
      <c r="T6" s="16" t="s">
        <v>9</v>
      </c>
      <c r="U6" s="16" t="s">
        <v>12</v>
      </c>
    </row>
    <row r="7" spans="2:21" x14ac:dyDescent="0.35">
      <c r="B7" s="8" t="s">
        <v>411</v>
      </c>
      <c r="C7" s="12">
        <v>0.95680140779094069</v>
      </c>
      <c r="Q7" s="8">
        <v>1</v>
      </c>
      <c r="R7" s="2" t="s">
        <v>25</v>
      </c>
      <c r="S7">
        <v>10278</v>
      </c>
      <c r="T7">
        <v>30313</v>
      </c>
      <c r="U7">
        <v>4281</v>
      </c>
    </row>
    <row r="8" spans="2:21" x14ac:dyDescent="0.35">
      <c r="B8" s="8" t="s">
        <v>412</v>
      </c>
      <c r="C8" s="12">
        <v>0.91546893395072593</v>
      </c>
      <c r="Q8" s="8">
        <v>2</v>
      </c>
      <c r="R8" s="2" t="s">
        <v>26</v>
      </c>
      <c r="S8">
        <v>9889</v>
      </c>
      <c r="T8">
        <v>30549</v>
      </c>
      <c r="U8">
        <v>4208</v>
      </c>
    </row>
    <row r="9" spans="2:21" x14ac:dyDescent="0.35">
      <c r="B9" s="8" t="s">
        <v>413</v>
      </c>
      <c r="C9" s="12">
        <v>0.91502520132054599</v>
      </c>
      <c r="Q9" s="8">
        <v>3</v>
      </c>
      <c r="R9" s="2" t="s">
        <v>27</v>
      </c>
      <c r="S9">
        <v>9601</v>
      </c>
      <c r="T9">
        <v>30382</v>
      </c>
      <c r="U9">
        <v>4265</v>
      </c>
    </row>
    <row r="10" spans="2:21" x14ac:dyDescent="0.35">
      <c r="B10" s="8" t="s">
        <v>414</v>
      </c>
      <c r="C10" s="12">
        <v>1329.8669535044585</v>
      </c>
      <c r="Q10" s="8">
        <v>4</v>
      </c>
      <c r="R10" s="2" t="s">
        <v>28</v>
      </c>
      <c r="S10">
        <v>10017</v>
      </c>
      <c r="T10">
        <v>30543</v>
      </c>
      <c r="U10">
        <v>4322</v>
      </c>
    </row>
    <row r="11" spans="2:21" ht="15" thickBot="1" x14ac:dyDescent="0.4">
      <c r="B11" s="9" t="s">
        <v>415</v>
      </c>
      <c r="C11" s="9">
        <v>384</v>
      </c>
      <c r="Q11" s="8">
        <v>5</v>
      </c>
      <c r="R11" s="2" t="s">
        <v>29</v>
      </c>
      <c r="S11">
        <v>10089</v>
      </c>
      <c r="T11">
        <v>30545</v>
      </c>
      <c r="U11">
        <v>4359</v>
      </c>
    </row>
    <row r="12" spans="2:21" x14ac:dyDescent="0.35">
      <c r="Q12" s="8">
        <v>6</v>
      </c>
      <c r="R12" s="2" t="s">
        <v>30</v>
      </c>
      <c r="S12">
        <v>10071</v>
      </c>
      <c r="T12">
        <v>30435</v>
      </c>
      <c r="U12">
        <v>4441</v>
      </c>
    </row>
    <row r="13" spans="2:21" ht="15" thickBot="1" x14ac:dyDescent="0.4">
      <c r="B13" t="s">
        <v>416</v>
      </c>
      <c r="Q13" s="8">
        <v>7</v>
      </c>
      <c r="R13" s="2" t="s">
        <v>31</v>
      </c>
      <c r="S13">
        <v>10290</v>
      </c>
      <c r="T13">
        <v>30905</v>
      </c>
      <c r="U13">
        <v>4490</v>
      </c>
    </row>
    <row r="14" spans="2:21" x14ac:dyDescent="0.35">
      <c r="B14" s="10"/>
      <c r="C14" s="10" t="s">
        <v>421</v>
      </c>
      <c r="D14" s="10" t="s">
        <v>422</v>
      </c>
      <c r="E14" s="10" t="s">
        <v>423</v>
      </c>
      <c r="F14" s="10" t="s">
        <v>424</v>
      </c>
      <c r="G14" s="10" t="s">
        <v>425</v>
      </c>
      <c r="Q14" s="8">
        <v>8</v>
      </c>
      <c r="R14" s="2" t="s">
        <v>32</v>
      </c>
      <c r="S14">
        <v>10094</v>
      </c>
      <c r="T14">
        <v>30371</v>
      </c>
      <c r="U14">
        <v>4488</v>
      </c>
    </row>
    <row r="15" spans="2:21" x14ac:dyDescent="0.35">
      <c r="B15" s="8" t="s">
        <v>417</v>
      </c>
      <c r="C15" s="8">
        <v>2</v>
      </c>
      <c r="D15" s="8">
        <v>7297408013.4295464</v>
      </c>
      <c r="E15" s="8">
        <v>3648704006.7147732</v>
      </c>
      <c r="F15" s="8">
        <v>2063.1093403690843</v>
      </c>
      <c r="G15" s="8">
        <v>3.9501530328732922E-205</v>
      </c>
      <c r="Q15" s="8">
        <v>9</v>
      </c>
      <c r="R15" s="2" t="s">
        <v>33</v>
      </c>
      <c r="S15">
        <v>10263</v>
      </c>
      <c r="T15">
        <v>30595</v>
      </c>
      <c r="U15">
        <v>4579</v>
      </c>
    </row>
    <row r="16" spans="2:21" x14ac:dyDescent="0.35">
      <c r="B16" s="8" t="s">
        <v>418</v>
      </c>
      <c r="C16" s="8">
        <v>381</v>
      </c>
      <c r="D16" s="8">
        <v>673816069.44285059</v>
      </c>
      <c r="E16" s="8">
        <v>1768546.1140232298</v>
      </c>
      <c r="F16" s="8"/>
      <c r="G16" s="8"/>
      <c r="Q16" s="8">
        <v>10</v>
      </c>
      <c r="R16" s="2" t="s">
        <v>34</v>
      </c>
      <c r="S16">
        <v>10162</v>
      </c>
      <c r="T16">
        <v>30714</v>
      </c>
      <c r="U16">
        <v>4546</v>
      </c>
    </row>
    <row r="17" spans="2:21" ht="15" thickBot="1" x14ac:dyDescent="0.4">
      <c r="B17" s="9" t="s">
        <v>419</v>
      </c>
      <c r="C17" s="9">
        <v>383</v>
      </c>
      <c r="D17" s="9">
        <v>7971224082.8723965</v>
      </c>
      <c r="E17" s="9"/>
      <c r="F17" s="9"/>
      <c r="G17" s="9"/>
      <c r="Q17" s="8">
        <v>11</v>
      </c>
      <c r="R17" s="2" t="s">
        <v>35</v>
      </c>
      <c r="S17">
        <v>10174</v>
      </c>
      <c r="T17">
        <v>30752</v>
      </c>
      <c r="U17">
        <v>4598</v>
      </c>
    </row>
    <row r="18" spans="2:21" ht="15" thickBot="1" x14ac:dyDescent="0.4">
      <c r="Q18" s="8">
        <v>12</v>
      </c>
      <c r="R18" s="2" t="s">
        <v>36</v>
      </c>
      <c r="S18">
        <v>10208</v>
      </c>
      <c r="T18">
        <v>30838</v>
      </c>
      <c r="U18">
        <v>4638</v>
      </c>
    </row>
    <row r="19" spans="2:21" x14ac:dyDescent="0.35">
      <c r="B19" s="10"/>
      <c r="C19" s="10" t="s">
        <v>426</v>
      </c>
      <c r="D19" s="10" t="s">
        <v>414</v>
      </c>
      <c r="E19" s="10" t="s">
        <v>427</v>
      </c>
      <c r="F19" s="10" t="s">
        <v>428</v>
      </c>
      <c r="G19" s="10" t="s">
        <v>429</v>
      </c>
      <c r="H19" s="10" t="s">
        <v>430</v>
      </c>
      <c r="I19" s="10" t="s">
        <v>431</v>
      </c>
      <c r="J19" s="10" t="s">
        <v>432</v>
      </c>
      <c r="Q19" s="8">
        <v>13</v>
      </c>
      <c r="R19" s="2" t="s">
        <v>37</v>
      </c>
      <c r="S19">
        <v>10165</v>
      </c>
      <c r="T19">
        <v>30766</v>
      </c>
      <c r="U19">
        <v>4713</v>
      </c>
    </row>
    <row r="20" spans="2:21" x14ac:dyDescent="0.35">
      <c r="B20" s="8" t="s">
        <v>420</v>
      </c>
      <c r="C20" s="12">
        <v>-5649.8566409942869</v>
      </c>
      <c r="D20" s="12">
        <v>472.87675125246113</v>
      </c>
      <c r="E20" s="12">
        <v>-11.947841855261608</v>
      </c>
      <c r="F20" s="12">
        <v>3.6595079837734331E-28</v>
      </c>
      <c r="G20" s="12">
        <v>-6579.6315947691573</v>
      </c>
      <c r="H20" s="12">
        <v>-4720.0816872194164</v>
      </c>
      <c r="I20" s="12">
        <v>-6579.6315947691573</v>
      </c>
      <c r="J20" s="12">
        <v>-4720.0816872194164</v>
      </c>
      <c r="Q20" s="8">
        <v>14</v>
      </c>
      <c r="R20" s="2" t="s">
        <v>38</v>
      </c>
      <c r="S20">
        <v>10314</v>
      </c>
      <c r="T20">
        <v>31016</v>
      </c>
      <c r="U20">
        <v>4803</v>
      </c>
    </row>
    <row r="21" spans="2:21" x14ac:dyDescent="0.35">
      <c r="B21" s="8" t="s">
        <v>9</v>
      </c>
      <c r="C21" s="12">
        <v>0.2359432672852167</v>
      </c>
      <c r="D21" s="12">
        <v>4.6741359768618356E-3</v>
      </c>
      <c r="E21" s="12">
        <v>50.478477402710574</v>
      </c>
      <c r="F21" s="12">
        <v>7.8574927271224031E-171</v>
      </c>
      <c r="G21" s="12">
        <v>0.22675293481420045</v>
      </c>
      <c r="H21" s="12">
        <v>0.24513359975623294</v>
      </c>
      <c r="I21" s="12">
        <v>0.22675293481420045</v>
      </c>
      <c r="J21" s="12">
        <v>0.24513359975623294</v>
      </c>
      <c r="Q21" s="8">
        <v>15</v>
      </c>
      <c r="R21" s="2" t="s">
        <v>39</v>
      </c>
      <c r="S21">
        <v>10502</v>
      </c>
      <c r="T21">
        <v>31143</v>
      </c>
      <c r="U21">
        <v>4901</v>
      </c>
    </row>
    <row r="22" spans="2:21" ht="15" thickBot="1" x14ac:dyDescent="0.4">
      <c r="B22" s="9" t="s">
        <v>12</v>
      </c>
      <c r="C22" s="13">
        <v>1.4865911659700135</v>
      </c>
      <c r="D22" s="13">
        <v>6.3732803706800456E-2</v>
      </c>
      <c r="E22" s="13">
        <v>23.325369033017928</v>
      </c>
      <c r="F22" s="13">
        <v>2.1644853630719545E-75</v>
      </c>
      <c r="G22" s="13">
        <v>1.3612790958302048</v>
      </c>
      <c r="H22" s="13">
        <v>1.6119032361098222</v>
      </c>
      <c r="I22" s="13">
        <v>1.3612790958302048</v>
      </c>
      <c r="J22" s="13">
        <v>1.6119032361098222</v>
      </c>
      <c r="Q22" s="8">
        <v>16</v>
      </c>
      <c r="R22" s="2" t="s">
        <v>40</v>
      </c>
      <c r="S22">
        <v>10215</v>
      </c>
      <c r="T22">
        <v>31293</v>
      </c>
      <c r="U22">
        <v>4976</v>
      </c>
    </row>
    <row r="23" spans="2:21" x14ac:dyDescent="0.35">
      <c r="Q23" s="8">
        <v>17</v>
      </c>
      <c r="R23" s="2" t="s">
        <v>41</v>
      </c>
      <c r="S23">
        <v>10111</v>
      </c>
      <c r="T23">
        <v>31125</v>
      </c>
      <c r="U23">
        <v>5020</v>
      </c>
    </row>
    <row r="24" spans="2:21" x14ac:dyDescent="0.35">
      <c r="Q24" s="8">
        <v>18</v>
      </c>
      <c r="R24" s="2" t="s">
        <v>42</v>
      </c>
      <c r="S24">
        <v>10324</v>
      </c>
      <c r="T24">
        <v>31509</v>
      </c>
      <c r="U24">
        <v>5147</v>
      </c>
    </row>
    <row r="25" spans="2:21" x14ac:dyDescent="0.35">
      <c r="B25" t="s">
        <v>433</v>
      </c>
      <c r="Q25" s="8">
        <v>19</v>
      </c>
      <c r="R25" s="2" t="s">
        <v>43</v>
      </c>
      <c r="S25">
        <v>10377</v>
      </c>
      <c r="T25">
        <v>31329</v>
      </c>
      <c r="U25">
        <v>5206</v>
      </c>
    </row>
    <row r="26" spans="2:21" ht="15" thickBot="1" x14ac:dyDescent="0.4">
      <c r="Q26" s="8">
        <v>20</v>
      </c>
      <c r="R26" s="2" t="s">
        <v>44</v>
      </c>
      <c r="S26">
        <v>10545</v>
      </c>
      <c r="T26">
        <v>31545</v>
      </c>
      <c r="U26">
        <v>5270</v>
      </c>
    </row>
    <row r="27" spans="2:21" x14ac:dyDescent="0.35">
      <c r="B27" s="10" t="s">
        <v>434</v>
      </c>
      <c r="C27" s="10" t="s">
        <v>435</v>
      </c>
      <c r="D27" s="10" t="s">
        <v>436</v>
      </c>
      <c r="Q27" s="8">
        <v>21</v>
      </c>
      <c r="R27" s="2" t="s">
        <v>45</v>
      </c>
      <c r="S27">
        <v>10403</v>
      </c>
      <c r="T27">
        <v>31850</v>
      </c>
      <c r="U27">
        <v>5343</v>
      </c>
    </row>
    <row r="28" spans="2:21" x14ac:dyDescent="0.35">
      <c r="B28" s="8">
        <v>1</v>
      </c>
      <c r="C28" s="8">
        <v>7866.3884017401151</v>
      </c>
      <c r="D28" s="8">
        <v>2411.6115982598849</v>
      </c>
      <c r="Q28" s="8">
        <v>22</v>
      </c>
      <c r="R28" s="2" t="s">
        <v>46</v>
      </c>
      <c r="S28">
        <v>10701</v>
      </c>
      <c r="T28">
        <v>31606</v>
      </c>
      <c r="U28">
        <v>5505</v>
      </c>
    </row>
    <row r="29" spans="2:21" x14ac:dyDescent="0.35">
      <c r="B29" s="8">
        <v>2</v>
      </c>
      <c r="C29" s="8">
        <v>7813.5498577036142</v>
      </c>
      <c r="D29" s="8">
        <v>2075.4501422963858</v>
      </c>
      <c r="Q29" s="8">
        <v>23</v>
      </c>
      <c r="R29" s="2" t="s">
        <v>47</v>
      </c>
      <c r="S29">
        <v>10641</v>
      </c>
      <c r="T29">
        <v>31624</v>
      </c>
      <c r="U29">
        <v>5601</v>
      </c>
    </row>
    <row r="30" spans="2:21" x14ac:dyDescent="0.35">
      <c r="B30" s="8">
        <v>3</v>
      </c>
      <c r="C30" s="8">
        <v>7858.8830285272743</v>
      </c>
      <c r="D30" s="8">
        <v>1742.1169714727257</v>
      </c>
      <c r="Q30" s="8">
        <v>24</v>
      </c>
      <c r="R30" s="2" t="s">
        <v>48</v>
      </c>
      <c r="S30">
        <v>10662</v>
      </c>
      <c r="T30">
        <v>31789</v>
      </c>
      <c r="U30">
        <v>5697</v>
      </c>
    </row>
    <row r="31" spans="2:21" x14ac:dyDescent="0.35">
      <c r="B31" s="8">
        <v>4</v>
      </c>
      <c r="C31" s="8">
        <v>7981.605591020485</v>
      </c>
      <c r="D31" s="8">
        <v>2035.394408979515</v>
      </c>
      <c r="Q31" s="8">
        <v>25</v>
      </c>
      <c r="R31" s="2" t="s">
        <v>49</v>
      </c>
      <c r="S31">
        <v>10601</v>
      </c>
      <c r="T31">
        <v>31844</v>
      </c>
      <c r="U31">
        <v>5714</v>
      </c>
    </row>
    <row r="32" spans="2:21" x14ac:dyDescent="0.35">
      <c r="B32" s="8">
        <v>5</v>
      </c>
      <c r="C32" s="8">
        <v>8037.0813506959457</v>
      </c>
      <c r="D32" s="8">
        <v>2051.9186493040543</v>
      </c>
      <c r="Q32" s="8">
        <v>26</v>
      </c>
      <c r="R32" s="2" t="s">
        <v>50</v>
      </c>
      <c r="S32">
        <v>10320</v>
      </c>
      <c r="T32">
        <v>31725</v>
      </c>
      <c r="U32">
        <v>5680</v>
      </c>
    </row>
    <row r="33" spans="2:21" x14ac:dyDescent="0.35">
      <c r="B33" s="8">
        <v>6</v>
      </c>
      <c r="C33" s="8">
        <v>8133.0280669041131</v>
      </c>
      <c r="D33" s="8">
        <v>1937.9719330958869</v>
      </c>
      <c r="Q33" s="8">
        <v>27</v>
      </c>
      <c r="R33" s="2" t="s">
        <v>51</v>
      </c>
      <c r="S33">
        <v>10558</v>
      </c>
      <c r="T33">
        <v>31850</v>
      </c>
      <c r="U33">
        <v>5679</v>
      </c>
    </row>
    <row r="34" spans="2:21" x14ac:dyDescent="0.35">
      <c r="B34" s="8">
        <v>7</v>
      </c>
      <c r="C34" s="8">
        <v>8316.7643696606956</v>
      </c>
      <c r="D34" s="8">
        <v>1973.2356303393044</v>
      </c>
      <c r="Q34" s="8">
        <v>28</v>
      </c>
      <c r="R34" s="2" t="s">
        <v>52</v>
      </c>
      <c r="S34">
        <v>10476</v>
      </c>
      <c r="T34">
        <v>31642</v>
      </c>
      <c r="U34">
        <v>5664</v>
      </c>
    </row>
    <row r="35" spans="2:21" x14ac:dyDescent="0.35">
      <c r="B35" s="8">
        <v>8</v>
      </c>
      <c r="C35" s="8">
        <v>8187.7974825984502</v>
      </c>
      <c r="D35" s="8">
        <v>1906.2025174015498</v>
      </c>
      <c r="Q35" s="8">
        <v>29</v>
      </c>
      <c r="R35" s="2" t="s">
        <v>53</v>
      </c>
      <c r="S35">
        <v>10646</v>
      </c>
      <c r="T35">
        <v>31873</v>
      </c>
      <c r="U35">
        <v>5800</v>
      </c>
    </row>
    <row r="36" spans="2:21" x14ac:dyDescent="0.35">
      <c r="B36" s="8">
        <v>9</v>
      </c>
      <c r="C36" s="8">
        <v>8375.9285705736111</v>
      </c>
      <c r="D36" s="8">
        <v>1887.0714294263889</v>
      </c>
      <c r="Q36" s="8">
        <v>30</v>
      </c>
      <c r="R36" s="2" t="s">
        <v>54</v>
      </c>
      <c r="S36">
        <v>10654</v>
      </c>
      <c r="T36">
        <v>32052</v>
      </c>
      <c r="U36">
        <v>5826</v>
      </c>
    </row>
    <row r="37" spans="2:21" x14ac:dyDescent="0.35">
      <c r="B37" s="8">
        <v>10</v>
      </c>
      <c r="C37" s="8">
        <v>8354.9483109035391</v>
      </c>
      <c r="D37" s="8">
        <v>1807.0516890964609</v>
      </c>
      <c r="Q37" s="8">
        <v>31</v>
      </c>
      <c r="R37" s="2" t="s">
        <v>55</v>
      </c>
      <c r="S37">
        <v>10527</v>
      </c>
      <c r="T37">
        <v>31828</v>
      </c>
      <c r="U37">
        <v>5816</v>
      </c>
    </row>
    <row r="38" spans="2:21" x14ac:dyDescent="0.35">
      <c r="B38" s="8">
        <v>11</v>
      </c>
      <c r="C38" s="8">
        <v>8441.216895690819</v>
      </c>
      <c r="D38" s="8">
        <v>1732.783104309181</v>
      </c>
      <c r="Q38" s="8">
        <v>32</v>
      </c>
      <c r="R38" s="2" t="s">
        <v>56</v>
      </c>
      <c r="S38">
        <v>10483</v>
      </c>
      <c r="T38">
        <v>31930</v>
      </c>
      <c r="U38">
        <v>6004</v>
      </c>
    </row>
    <row r="39" spans="2:21" x14ac:dyDescent="0.35">
      <c r="B39" s="8">
        <v>12</v>
      </c>
      <c r="C39" s="8">
        <v>8520.9716633161479</v>
      </c>
      <c r="D39" s="8">
        <v>1687.0283366838521</v>
      </c>
      <c r="Q39" s="8">
        <v>33</v>
      </c>
      <c r="R39" s="2" t="s">
        <v>57</v>
      </c>
      <c r="S39">
        <v>10902</v>
      </c>
      <c r="T39">
        <v>32018</v>
      </c>
      <c r="U39">
        <v>6011</v>
      </c>
    </row>
    <row r="40" spans="2:21" x14ac:dyDescent="0.35">
      <c r="B40" s="8">
        <v>13</v>
      </c>
      <c r="C40" s="8">
        <v>8615.478085519364</v>
      </c>
      <c r="D40" s="8">
        <v>1549.521914480636</v>
      </c>
      <c r="Q40" s="8">
        <v>34</v>
      </c>
      <c r="R40" s="2" t="s">
        <v>58</v>
      </c>
      <c r="S40">
        <v>10541</v>
      </c>
      <c r="T40">
        <v>31830</v>
      </c>
      <c r="U40">
        <v>6063</v>
      </c>
    </row>
    <row r="41" spans="2:21" x14ac:dyDescent="0.35">
      <c r="B41" s="8">
        <v>14</v>
      </c>
      <c r="C41" s="8">
        <v>8808.2571072779683</v>
      </c>
      <c r="D41" s="8">
        <v>1505.7428927220317</v>
      </c>
      <c r="Q41" s="8">
        <v>35</v>
      </c>
      <c r="R41" s="2" t="s">
        <v>59</v>
      </c>
      <c r="S41">
        <v>10980</v>
      </c>
      <c r="T41">
        <v>32087</v>
      </c>
      <c r="U41">
        <v>6139</v>
      </c>
    </row>
    <row r="42" spans="2:21" x14ac:dyDescent="0.35">
      <c r="B42" s="8">
        <v>15</v>
      </c>
      <c r="C42" s="8">
        <v>8983.9078364882535</v>
      </c>
      <c r="D42" s="8">
        <v>1518.0921635117465</v>
      </c>
      <c r="Q42" s="8">
        <v>36</v>
      </c>
      <c r="R42" s="2" t="s">
        <v>60</v>
      </c>
      <c r="S42">
        <v>10839</v>
      </c>
      <c r="T42">
        <v>32236</v>
      </c>
      <c r="U42">
        <v>6159</v>
      </c>
    </row>
    <row r="43" spans="2:21" x14ac:dyDescent="0.35">
      <c r="B43" s="8">
        <v>16</v>
      </c>
      <c r="C43" s="8">
        <v>9130.7936640287862</v>
      </c>
      <c r="D43" s="8">
        <v>1084.2063359712138</v>
      </c>
      <c r="Q43" s="8">
        <v>37</v>
      </c>
      <c r="R43" s="2" t="s">
        <v>61</v>
      </c>
      <c r="S43">
        <v>10790</v>
      </c>
      <c r="T43">
        <v>32352</v>
      </c>
      <c r="U43">
        <v>6064</v>
      </c>
    </row>
    <row r="44" spans="2:21" x14ac:dyDescent="0.35">
      <c r="B44" s="8">
        <v>17</v>
      </c>
      <c r="C44" s="8">
        <v>9156.5652064275509</v>
      </c>
      <c r="D44" s="8">
        <v>954.43479357244905</v>
      </c>
      <c r="Q44" s="8">
        <v>38</v>
      </c>
      <c r="R44" s="2" t="s">
        <v>62</v>
      </c>
      <c r="S44">
        <v>11045</v>
      </c>
      <c r="T44">
        <v>32338</v>
      </c>
      <c r="U44">
        <v>6115</v>
      </c>
    </row>
    <row r="45" spans="2:21" x14ac:dyDescent="0.35">
      <c r="B45" s="8">
        <v>18</v>
      </c>
      <c r="C45" s="8">
        <v>9435.9644991432651</v>
      </c>
      <c r="D45" s="8">
        <v>888.03550085673487</v>
      </c>
      <c r="Q45" s="8">
        <v>39</v>
      </c>
      <c r="R45" s="2" t="s">
        <v>63</v>
      </c>
      <c r="S45">
        <v>11035</v>
      </c>
      <c r="T45">
        <v>32389</v>
      </c>
      <c r="U45">
        <v>6241</v>
      </c>
    </row>
    <row r="46" spans="2:21" x14ac:dyDescent="0.35">
      <c r="B46" s="8">
        <v>19</v>
      </c>
      <c r="C46" s="8">
        <v>9481.2035898241575</v>
      </c>
      <c r="D46" s="8">
        <v>895.79641017584254</v>
      </c>
      <c r="Q46" s="8">
        <v>40</v>
      </c>
      <c r="R46" s="2" t="s">
        <v>64</v>
      </c>
      <c r="S46">
        <v>11056</v>
      </c>
      <c r="T46">
        <v>32542</v>
      </c>
      <c r="U46">
        <v>6240</v>
      </c>
    </row>
    <row r="47" spans="2:21" x14ac:dyDescent="0.35">
      <c r="B47" s="8">
        <v>20</v>
      </c>
      <c r="C47" s="8">
        <v>9627.3091701798439</v>
      </c>
      <c r="D47" s="8">
        <v>917.69082982015607</v>
      </c>
      <c r="Q47" s="8">
        <v>41</v>
      </c>
      <c r="R47" s="2" t="s">
        <v>65</v>
      </c>
      <c r="S47">
        <v>11213</v>
      </c>
      <c r="T47">
        <v>32567</v>
      </c>
      <c r="U47">
        <v>6286</v>
      </c>
    </row>
    <row r="48" spans="2:21" x14ac:dyDescent="0.35">
      <c r="B48" s="8">
        <v>21</v>
      </c>
      <c r="C48" s="8">
        <v>9807.793021817648</v>
      </c>
      <c r="D48" s="8">
        <v>595.20697818235203</v>
      </c>
      <c r="Q48" s="8">
        <v>42</v>
      </c>
      <c r="R48" s="2" t="s">
        <v>66</v>
      </c>
      <c r="S48">
        <v>10980</v>
      </c>
      <c r="T48">
        <v>32555</v>
      </c>
      <c r="U48">
        <v>6227</v>
      </c>
    </row>
    <row r="49" spans="2:21" x14ac:dyDescent="0.35">
      <c r="B49" s="8">
        <v>22</v>
      </c>
      <c r="C49" s="8">
        <v>9991.050633487197</v>
      </c>
      <c r="D49" s="8">
        <v>709.94936651280295</v>
      </c>
      <c r="Q49" s="8">
        <v>43</v>
      </c>
      <c r="R49" s="2" t="s">
        <v>67</v>
      </c>
      <c r="S49">
        <v>10990</v>
      </c>
      <c r="T49">
        <v>32776</v>
      </c>
      <c r="U49">
        <v>6106</v>
      </c>
    </row>
    <row r="50" spans="2:21" x14ac:dyDescent="0.35">
      <c r="B50" s="8">
        <v>23</v>
      </c>
      <c r="C50" s="8">
        <v>10138.01036423145</v>
      </c>
      <c r="D50" s="8">
        <v>502.98963576855022</v>
      </c>
      <c r="Q50" s="8">
        <v>44</v>
      </c>
      <c r="R50" s="2" t="s">
        <v>68</v>
      </c>
      <c r="S50">
        <v>11077</v>
      </c>
      <c r="T50">
        <v>33105</v>
      </c>
      <c r="U50">
        <v>6181</v>
      </c>
    </row>
    <row r="51" spans="2:21" x14ac:dyDescent="0.35">
      <c r="B51" s="8">
        <v>24</v>
      </c>
      <c r="C51" s="8">
        <v>10319.653755266634</v>
      </c>
      <c r="D51" s="8">
        <v>342.34624473336589</v>
      </c>
      <c r="Q51" s="8">
        <v>45</v>
      </c>
      <c r="R51" s="2" t="s">
        <v>69</v>
      </c>
      <c r="S51">
        <v>11238</v>
      </c>
      <c r="T51">
        <v>32717</v>
      </c>
      <c r="U51">
        <v>6279</v>
      </c>
    </row>
    <row r="52" spans="2:21" x14ac:dyDescent="0.35">
      <c r="B52" s="8">
        <v>25</v>
      </c>
      <c r="C52" s="8">
        <v>10357.902684788811</v>
      </c>
      <c r="D52" s="8">
        <v>243.0973152111892</v>
      </c>
      <c r="Q52" s="8">
        <v>46</v>
      </c>
      <c r="R52" s="2" t="s">
        <v>70</v>
      </c>
      <c r="S52">
        <v>11206</v>
      </c>
      <c r="T52">
        <v>33112</v>
      </c>
      <c r="U52">
        <v>6257</v>
      </c>
    </row>
    <row r="53" spans="2:21" x14ac:dyDescent="0.35">
      <c r="B53" s="8">
        <v>26</v>
      </c>
      <c r="C53" s="8">
        <v>10279.281336338889</v>
      </c>
      <c r="D53" s="8">
        <v>40.71866366111135</v>
      </c>
      <c r="Q53" s="8">
        <v>47</v>
      </c>
      <c r="R53" s="2" t="s">
        <v>71</v>
      </c>
      <c r="S53">
        <v>11036</v>
      </c>
      <c r="T53">
        <v>33283</v>
      </c>
      <c r="U53">
        <v>6189</v>
      </c>
    </row>
    <row r="54" spans="2:21" x14ac:dyDescent="0.35">
      <c r="B54" s="8">
        <v>27</v>
      </c>
      <c r="C54" s="8">
        <v>10307.287653583571</v>
      </c>
      <c r="D54" s="8">
        <v>250.71234641642877</v>
      </c>
      <c r="Q54" s="8">
        <v>48</v>
      </c>
      <c r="R54" s="2" t="s">
        <v>72</v>
      </c>
      <c r="S54">
        <v>11081</v>
      </c>
      <c r="T54">
        <v>32884</v>
      </c>
      <c r="U54">
        <v>6134</v>
      </c>
    </row>
    <row r="55" spans="2:21" x14ac:dyDescent="0.35">
      <c r="B55" s="8">
        <v>28</v>
      </c>
      <c r="C55" s="8">
        <v>10235.912586498696</v>
      </c>
      <c r="D55" s="8">
        <v>240.08741350130367</v>
      </c>
      <c r="Q55" s="8">
        <v>49</v>
      </c>
      <c r="R55" s="2" t="s">
        <v>73</v>
      </c>
      <c r="S55">
        <v>11243</v>
      </c>
      <c r="T55">
        <v>33435</v>
      </c>
      <c r="U55">
        <v>5974</v>
      </c>
    </row>
    <row r="56" spans="2:21" x14ac:dyDescent="0.35">
      <c r="B56" s="8">
        <v>29</v>
      </c>
      <c r="C56" s="8">
        <v>10492.591879813503</v>
      </c>
      <c r="D56" s="8">
        <v>153.4081201864974</v>
      </c>
      <c r="Q56" s="8">
        <v>50</v>
      </c>
      <c r="R56" s="2" t="s">
        <v>74</v>
      </c>
      <c r="S56">
        <v>11164</v>
      </c>
      <c r="T56">
        <v>33312</v>
      </c>
      <c r="U56">
        <v>6226</v>
      </c>
    </row>
    <row r="57" spans="2:21" x14ac:dyDescent="0.35">
      <c r="B57" s="8">
        <v>30</v>
      </c>
      <c r="C57" s="8">
        <v>10573.477094972777</v>
      </c>
      <c r="D57" s="8">
        <v>80.522905027222805</v>
      </c>
      <c r="Q57" s="8">
        <v>51</v>
      </c>
      <c r="R57" s="2" t="s">
        <v>75</v>
      </c>
      <c r="S57">
        <v>11380</v>
      </c>
      <c r="T57">
        <v>33564</v>
      </c>
      <c r="U57">
        <v>6240</v>
      </c>
    </row>
    <row r="58" spans="2:21" x14ac:dyDescent="0.35">
      <c r="B58" s="8">
        <v>31</v>
      </c>
      <c r="C58" s="8">
        <v>10505.75989144119</v>
      </c>
      <c r="D58" s="8">
        <v>21.240108558809879</v>
      </c>
      <c r="Q58" s="8">
        <v>52</v>
      </c>
      <c r="R58" s="2" t="s">
        <v>76</v>
      </c>
      <c r="S58">
        <v>10715</v>
      </c>
      <c r="T58">
        <v>33334</v>
      </c>
      <c r="U58">
        <v>6348</v>
      </c>
    </row>
    <row r="59" spans="2:21" x14ac:dyDescent="0.35">
      <c r="B59" s="8">
        <v>32</v>
      </c>
      <c r="C59" s="8">
        <v>10809.305243906643</v>
      </c>
      <c r="D59" s="8">
        <v>-326.30524390664323</v>
      </c>
      <c r="Q59" s="8">
        <v>53</v>
      </c>
      <c r="R59" s="2" t="s">
        <v>77</v>
      </c>
      <c r="S59">
        <v>11088</v>
      </c>
      <c r="T59">
        <v>33510</v>
      </c>
      <c r="U59">
        <v>6268</v>
      </c>
    </row>
    <row r="60" spans="2:21" x14ac:dyDescent="0.35">
      <c r="B60" s="8">
        <v>33</v>
      </c>
      <c r="C60" s="8">
        <v>10840.474389589534</v>
      </c>
      <c r="D60" s="8">
        <v>61.52561041046647</v>
      </c>
      <c r="Q60" s="8">
        <v>54</v>
      </c>
      <c r="R60" s="2" t="s">
        <v>78</v>
      </c>
      <c r="S60">
        <v>11310</v>
      </c>
      <c r="T60">
        <v>33162</v>
      </c>
      <c r="U60">
        <v>6305</v>
      </c>
    </row>
    <row r="61" spans="2:21" x14ac:dyDescent="0.35">
      <c r="B61" s="8">
        <v>34</v>
      </c>
      <c r="C61" s="8">
        <v>10873.419795970352</v>
      </c>
      <c r="D61" s="8">
        <v>-332.41979597035242</v>
      </c>
      <c r="Q61" s="8">
        <v>55</v>
      </c>
      <c r="R61" s="2" t="s">
        <v>79</v>
      </c>
      <c r="S61">
        <v>11365</v>
      </c>
      <c r="T61">
        <v>33498</v>
      </c>
      <c r="U61">
        <v>6387</v>
      </c>
    </row>
    <row r="62" spans="2:21" x14ac:dyDescent="0.35">
      <c r="B62" s="8">
        <v>35</v>
      </c>
      <c r="C62" s="8">
        <v>11047.038144276374</v>
      </c>
      <c r="D62" s="8">
        <v>-67.038144276373714</v>
      </c>
      <c r="Q62" s="8">
        <v>56</v>
      </c>
      <c r="R62" s="2" t="s">
        <v>80</v>
      </c>
      <c r="S62">
        <v>11527</v>
      </c>
      <c r="T62">
        <v>33654</v>
      </c>
      <c r="U62">
        <v>6407</v>
      </c>
    </row>
    <row r="63" spans="2:21" x14ac:dyDescent="0.35">
      <c r="B63" s="8">
        <v>36</v>
      </c>
      <c r="C63" s="8">
        <v>11111.925514421271</v>
      </c>
      <c r="D63" s="8">
        <v>-272.92551442127115</v>
      </c>
      <c r="Q63" s="8">
        <v>57</v>
      </c>
      <c r="R63" s="2" t="s">
        <v>81</v>
      </c>
      <c r="S63">
        <v>11507</v>
      </c>
      <c r="T63">
        <v>33580</v>
      </c>
      <c r="U63">
        <v>6392</v>
      </c>
    </row>
    <row r="64" spans="2:21" x14ac:dyDescent="0.35">
      <c r="B64" s="8">
        <v>37</v>
      </c>
      <c r="C64" s="8">
        <v>10998.068772659208</v>
      </c>
      <c r="D64" s="8">
        <v>-208.06877265920775</v>
      </c>
      <c r="Q64" s="8">
        <v>58</v>
      </c>
      <c r="R64" s="2" t="s">
        <v>82</v>
      </c>
      <c r="S64">
        <v>11628</v>
      </c>
      <c r="T64">
        <v>33789</v>
      </c>
      <c r="U64">
        <v>6432</v>
      </c>
    </row>
    <row r="65" spans="2:21" x14ac:dyDescent="0.35">
      <c r="B65" s="8">
        <v>38</v>
      </c>
      <c r="C65" s="8">
        <v>11070.581716381683</v>
      </c>
      <c r="D65" s="8">
        <v>-25.581716381682782</v>
      </c>
      <c r="Q65" s="8">
        <v>59</v>
      </c>
      <c r="R65" s="2" t="s">
        <v>83</v>
      </c>
      <c r="S65">
        <v>11594</v>
      </c>
      <c r="T65">
        <v>33641</v>
      </c>
      <c r="U65">
        <v>6478</v>
      </c>
    </row>
    <row r="66" spans="2:21" x14ac:dyDescent="0.35">
      <c r="B66" s="8">
        <v>39</v>
      </c>
      <c r="C66" s="8">
        <v>11269.925309925451</v>
      </c>
      <c r="D66" s="8">
        <v>-234.92530992545107</v>
      </c>
      <c r="Q66" s="8">
        <v>60</v>
      </c>
      <c r="R66" s="2" t="s">
        <v>84</v>
      </c>
      <c r="S66">
        <v>11789</v>
      </c>
      <c r="T66">
        <v>33408</v>
      </c>
      <c r="U66">
        <v>6509</v>
      </c>
    </row>
    <row r="67" spans="2:21" x14ac:dyDescent="0.35">
      <c r="B67" s="8">
        <v>40</v>
      </c>
      <c r="C67" s="8">
        <v>11304.538038654118</v>
      </c>
      <c r="D67" s="8">
        <v>-248.53803865411828</v>
      </c>
      <c r="Q67" s="8">
        <v>61</v>
      </c>
      <c r="R67" s="2" t="s">
        <v>85</v>
      </c>
      <c r="S67">
        <v>11823</v>
      </c>
      <c r="T67">
        <v>33630</v>
      </c>
      <c r="U67">
        <v>6624</v>
      </c>
    </row>
    <row r="68" spans="2:21" x14ac:dyDescent="0.35">
      <c r="B68" s="8">
        <v>41</v>
      </c>
      <c r="C68" s="8">
        <v>11378.819813970869</v>
      </c>
      <c r="D68" s="8">
        <v>-165.81981397086929</v>
      </c>
      <c r="Q68" s="8">
        <v>62</v>
      </c>
      <c r="R68" s="2" t="s">
        <v>86</v>
      </c>
      <c r="S68">
        <v>11884</v>
      </c>
      <c r="T68">
        <v>33435</v>
      </c>
      <c r="U68">
        <v>6661</v>
      </c>
    </row>
    <row r="69" spans="2:21" x14ac:dyDescent="0.35">
      <c r="B69" s="8">
        <v>42</v>
      </c>
      <c r="C69" s="8">
        <v>11288.279615971216</v>
      </c>
      <c r="D69" s="8">
        <v>-308.27961597121612</v>
      </c>
      <c r="Q69" s="8">
        <v>63</v>
      </c>
      <c r="R69" s="2" t="s">
        <v>87</v>
      </c>
      <c r="S69">
        <v>11739</v>
      </c>
      <c r="T69">
        <v>33543</v>
      </c>
      <c r="U69">
        <v>6625</v>
      </c>
    </row>
    <row r="70" spans="2:21" x14ac:dyDescent="0.35">
      <c r="B70" s="8">
        <v>43</v>
      </c>
      <c r="C70" s="8">
        <v>11160.545546958878</v>
      </c>
      <c r="D70" s="8">
        <v>-170.54554695887782</v>
      </c>
      <c r="Q70" s="8">
        <v>64</v>
      </c>
      <c r="R70" s="2" t="s">
        <v>88</v>
      </c>
      <c r="S70">
        <v>12136</v>
      </c>
      <c r="T70">
        <v>33811</v>
      </c>
      <c r="U70">
        <v>6651</v>
      </c>
    </row>
    <row r="71" spans="2:21" x14ac:dyDescent="0.35">
      <c r="B71" s="8">
        <v>44</v>
      </c>
      <c r="C71" s="8">
        <v>11349.665219343467</v>
      </c>
      <c r="D71" s="8">
        <v>-272.66521934346747</v>
      </c>
      <c r="Q71" s="8">
        <v>65</v>
      </c>
      <c r="R71" s="2" t="s">
        <v>89</v>
      </c>
      <c r="S71">
        <v>11953</v>
      </c>
      <c r="T71">
        <v>33849</v>
      </c>
      <c r="U71">
        <v>6692</v>
      </c>
    </row>
    <row r="72" spans="2:21" x14ac:dyDescent="0.35">
      <c r="B72" s="8">
        <v>45</v>
      </c>
      <c r="C72" s="8">
        <v>11403.805165901864</v>
      </c>
      <c r="D72" s="8">
        <v>-165.8051659018638</v>
      </c>
      <c r="Q72" s="8">
        <v>66</v>
      </c>
      <c r="R72" s="2" t="s">
        <v>90</v>
      </c>
      <c r="S72">
        <v>12069</v>
      </c>
      <c r="T72">
        <v>33977</v>
      </c>
      <c r="U72">
        <v>6752</v>
      </c>
    </row>
    <row r="73" spans="2:21" x14ac:dyDescent="0.35">
      <c r="B73" s="8">
        <v>46</v>
      </c>
      <c r="C73" s="8">
        <v>11464.297750828184</v>
      </c>
      <c r="D73" s="8">
        <v>-258.29775082818378</v>
      </c>
      <c r="Q73" s="8">
        <v>67</v>
      </c>
      <c r="R73" s="2" t="s">
        <v>91</v>
      </c>
      <c r="S73">
        <v>12289</v>
      </c>
      <c r="T73">
        <v>34262</v>
      </c>
      <c r="U73">
        <v>6820</v>
      </c>
    </row>
    <row r="74" spans="2:21" x14ac:dyDescent="0.35">
      <c r="B74" s="8">
        <v>47</v>
      </c>
      <c r="C74" s="8">
        <v>11403.555850247994</v>
      </c>
      <c r="D74" s="8">
        <v>-367.55585024799439</v>
      </c>
      <c r="Q74" s="8">
        <v>68</v>
      </c>
      <c r="R74" s="2" t="s">
        <v>92</v>
      </c>
      <c r="S74">
        <v>12160</v>
      </c>
      <c r="T74">
        <v>34246</v>
      </c>
      <c r="U74">
        <v>6928</v>
      </c>
    </row>
    <row r="75" spans="2:21" x14ac:dyDescent="0.35">
      <c r="B75" s="8">
        <v>48</v>
      </c>
      <c r="C75" s="8">
        <v>11227.651972472842</v>
      </c>
      <c r="D75" s="8">
        <v>-146.65197247284232</v>
      </c>
      <c r="Q75" s="8">
        <v>69</v>
      </c>
      <c r="R75" s="2" t="s">
        <v>93</v>
      </c>
      <c r="S75">
        <v>11847</v>
      </c>
      <c r="T75">
        <v>34307</v>
      </c>
      <c r="U75">
        <v>6811</v>
      </c>
    </row>
    <row r="76" spans="2:21" x14ac:dyDescent="0.35">
      <c r="B76" s="8">
        <v>49</v>
      </c>
      <c r="C76" s="8">
        <v>11119.802126191795</v>
      </c>
      <c r="D76" s="8">
        <v>123.19787380820526</v>
      </c>
      <c r="Q76" s="8">
        <v>70</v>
      </c>
      <c r="R76" s="2" t="s">
        <v>94</v>
      </c>
      <c r="S76">
        <v>12242</v>
      </c>
      <c r="T76">
        <v>34617</v>
      </c>
      <c r="U76">
        <v>6802</v>
      </c>
    </row>
    <row r="77" spans="2:21" x14ac:dyDescent="0.35">
      <c r="B77" s="8">
        <v>50</v>
      </c>
      <c r="C77" s="8">
        <v>11465.402078140156</v>
      </c>
      <c r="D77" s="8">
        <v>-301.40207814015594</v>
      </c>
      <c r="Q77" s="8">
        <v>71</v>
      </c>
      <c r="R77" s="2" t="s">
        <v>95</v>
      </c>
      <c r="S77">
        <v>12443</v>
      </c>
      <c r="T77">
        <v>34440</v>
      </c>
      <c r="U77">
        <v>6804</v>
      </c>
    </row>
    <row r="78" spans="2:21" x14ac:dyDescent="0.35">
      <c r="B78" s="8">
        <v>51</v>
      </c>
      <c r="C78" s="8">
        <v>11545.672057819611</v>
      </c>
      <c r="D78" s="8">
        <v>-165.67205781961093</v>
      </c>
      <c r="Q78" s="8">
        <v>72</v>
      </c>
      <c r="R78" s="2" t="s">
        <v>96</v>
      </c>
      <c r="S78">
        <v>12375</v>
      </c>
      <c r="T78">
        <v>34874</v>
      </c>
      <c r="U78">
        <v>6809</v>
      </c>
    </row>
    <row r="79" spans="2:21" x14ac:dyDescent="0.35">
      <c r="B79" s="8">
        <v>52</v>
      </c>
      <c r="C79" s="8">
        <v>11651.956952268771</v>
      </c>
      <c r="D79" s="8">
        <v>-936.95695226877069</v>
      </c>
      <c r="Q79" s="8">
        <v>73</v>
      </c>
      <c r="R79" s="2" t="s">
        <v>97</v>
      </c>
      <c r="S79">
        <v>12565</v>
      </c>
      <c r="T79">
        <v>34689</v>
      </c>
      <c r="U79">
        <v>6861</v>
      </c>
    </row>
    <row r="80" spans="2:21" x14ac:dyDescent="0.35">
      <c r="B80" s="8">
        <v>53</v>
      </c>
      <c r="C80" s="8">
        <v>11574.55567403337</v>
      </c>
      <c r="D80" s="8">
        <v>-486.55567403337045</v>
      </c>
      <c r="Q80" s="8">
        <v>74</v>
      </c>
      <c r="R80" s="2" t="s">
        <v>98</v>
      </c>
      <c r="S80">
        <v>12613</v>
      </c>
      <c r="T80">
        <v>35071</v>
      </c>
      <c r="U80">
        <v>6876</v>
      </c>
    </row>
    <row r="81" spans="2:21" x14ac:dyDescent="0.35">
      <c r="B81" s="8">
        <v>54</v>
      </c>
      <c r="C81" s="8">
        <v>11547.451290159002</v>
      </c>
      <c r="D81" s="8">
        <v>-237.45129015900238</v>
      </c>
      <c r="Q81" s="8">
        <v>75</v>
      </c>
      <c r="R81" s="2" t="s">
        <v>99</v>
      </c>
      <c r="S81">
        <v>12757</v>
      </c>
      <c r="T81">
        <v>35047</v>
      </c>
      <c r="U81">
        <v>6973</v>
      </c>
    </row>
    <row r="82" spans="2:21" x14ac:dyDescent="0.35">
      <c r="B82" s="8">
        <v>55</v>
      </c>
      <c r="C82" s="8">
        <v>11748.628703576378</v>
      </c>
      <c r="D82" s="8">
        <v>-383.62870357637803</v>
      </c>
      <c r="Q82" s="8">
        <v>76</v>
      </c>
      <c r="R82" s="2" t="s">
        <v>100</v>
      </c>
      <c r="S82">
        <v>12765</v>
      </c>
      <c r="T82">
        <v>35435</v>
      </c>
      <c r="U82">
        <v>7026</v>
      </c>
    </row>
    <row r="83" spans="2:21" x14ac:dyDescent="0.35">
      <c r="B83" s="8">
        <v>56</v>
      </c>
      <c r="C83" s="8">
        <v>11815.167676592271</v>
      </c>
      <c r="D83" s="8">
        <v>-288.16767659227116</v>
      </c>
      <c r="Q83" s="8">
        <v>77</v>
      </c>
      <c r="R83" s="2" t="s">
        <v>101</v>
      </c>
      <c r="S83">
        <v>13016</v>
      </c>
      <c r="T83">
        <v>35426</v>
      </c>
      <c r="U83">
        <v>7108</v>
      </c>
    </row>
    <row r="84" spans="2:21" x14ac:dyDescent="0.35">
      <c r="B84" s="8">
        <v>57</v>
      </c>
      <c r="C84" s="8">
        <v>11775.409007323617</v>
      </c>
      <c r="D84" s="8">
        <v>-268.40900732361661</v>
      </c>
      <c r="Q84" s="8">
        <v>78</v>
      </c>
      <c r="R84" s="2" t="s">
        <v>102</v>
      </c>
      <c r="S84">
        <v>12960</v>
      </c>
      <c r="T84">
        <v>35176</v>
      </c>
      <c r="U84">
        <v>7132</v>
      </c>
    </row>
    <row r="85" spans="2:21" x14ac:dyDescent="0.35">
      <c r="B85" s="8">
        <v>58</v>
      </c>
      <c r="C85" s="8">
        <v>11884.184796825026</v>
      </c>
      <c r="D85" s="8">
        <v>-256.18479682502584</v>
      </c>
      <c r="Q85" s="8">
        <v>79</v>
      </c>
      <c r="R85" s="2" t="s">
        <v>103</v>
      </c>
      <c r="S85">
        <v>12945</v>
      </c>
      <c r="T85">
        <v>35666</v>
      </c>
      <c r="U85">
        <v>7252</v>
      </c>
    </row>
    <row r="86" spans="2:21" x14ac:dyDescent="0.35">
      <c r="B86" s="8">
        <v>59</v>
      </c>
      <c r="C86" s="8">
        <v>11917.648386901437</v>
      </c>
      <c r="D86" s="8">
        <v>-323.64838690143733</v>
      </c>
      <c r="Q86" s="8">
        <v>80</v>
      </c>
      <c r="R86" s="2" t="s">
        <v>104</v>
      </c>
      <c r="S86">
        <v>13029</v>
      </c>
      <c r="T86">
        <v>35315</v>
      </c>
      <c r="U86">
        <v>7139</v>
      </c>
    </row>
    <row r="87" spans="2:21" x14ac:dyDescent="0.35">
      <c r="B87" s="8">
        <v>60</v>
      </c>
      <c r="C87" s="8">
        <v>11908.757931769051</v>
      </c>
      <c r="D87" s="8">
        <v>-119.75793176905063</v>
      </c>
      <c r="Q87" s="8">
        <v>81</v>
      </c>
      <c r="R87" s="2" t="s">
        <v>105</v>
      </c>
      <c r="S87">
        <v>13128</v>
      </c>
      <c r="T87">
        <v>35918</v>
      </c>
      <c r="U87">
        <v>7257</v>
      </c>
    </row>
    <row r="88" spans="2:21" x14ac:dyDescent="0.35">
      <c r="B88" s="8">
        <v>61</v>
      </c>
      <c r="C88" s="8">
        <v>12132.095321192921</v>
      </c>
      <c r="D88" s="8">
        <v>-309.09532119292089</v>
      </c>
      <c r="Q88" s="8">
        <v>82</v>
      </c>
      <c r="R88" s="2" t="s">
        <v>106</v>
      </c>
      <c r="S88">
        <v>13054</v>
      </c>
      <c r="T88">
        <v>35577</v>
      </c>
      <c r="U88">
        <v>7295</v>
      </c>
    </row>
    <row r="89" spans="2:21" x14ac:dyDescent="0.35">
      <c r="B89" s="8">
        <v>62</v>
      </c>
      <c r="C89" s="8">
        <v>12141.090257213193</v>
      </c>
      <c r="D89" s="8">
        <v>-257.09025721319267</v>
      </c>
      <c r="Q89" s="8">
        <v>83</v>
      </c>
      <c r="R89" s="2" t="s">
        <v>107</v>
      </c>
      <c r="S89">
        <v>13061</v>
      </c>
      <c r="T89">
        <v>35655</v>
      </c>
      <c r="U89">
        <v>7102</v>
      </c>
    </row>
    <row r="90" spans="2:21" x14ac:dyDescent="0.35">
      <c r="B90" s="8">
        <v>63</v>
      </c>
      <c r="C90" s="8">
        <v>12113.054848105076</v>
      </c>
      <c r="D90" s="8">
        <v>-374.05484810507551</v>
      </c>
      <c r="Q90" s="8">
        <v>84</v>
      </c>
      <c r="R90" s="2" t="s">
        <v>108</v>
      </c>
      <c r="S90">
        <v>13303</v>
      </c>
      <c r="T90">
        <v>37044</v>
      </c>
      <c r="U90">
        <v>7347</v>
      </c>
    </row>
    <row r="91" spans="2:21" x14ac:dyDescent="0.35">
      <c r="B91" s="8">
        <v>64</v>
      </c>
      <c r="C91" s="8">
        <v>12214.939014052736</v>
      </c>
      <c r="D91" s="8">
        <v>-78.939014052735729</v>
      </c>
      <c r="Q91" s="8">
        <v>85</v>
      </c>
      <c r="R91" s="2" t="s">
        <v>109</v>
      </c>
      <c r="S91">
        <v>12986</v>
      </c>
      <c r="T91">
        <v>34913</v>
      </c>
      <c r="U91">
        <v>7462</v>
      </c>
    </row>
    <row r="92" spans="2:21" x14ac:dyDescent="0.35">
      <c r="B92" s="8">
        <v>65</v>
      </c>
      <c r="C92" s="8">
        <v>12284.855096014344</v>
      </c>
      <c r="D92" s="8">
        <v>-331.85509601434387</v>
      </c>
      <c r="Q92" s="8">
        <v>86</v>
      </c>
      <c r="R92" s="2" t="s">
        <v>110</v>
      </c>
      <c r="S92">
        <v>13152</v>
      </c>
      <c r="T92">
        <v>35305</v>
      </c>
      <c r="U92">
        <v>7506</v>
      </c>
    </row>
    <row r="93" spans="2:21" x14ac:dyDescent="0.35">
      <c r="B93" s="8">
        <v>66</v>
      </c>
      <c r="C93" s="8">
        <v>12404.251304185053</v>
      </c>
      <c r="D93" s="8">
        <v>-335.2513041850525</v>
      </c>
      <c r="Q93" s="8">
        <v>87</v>
      </c>
      <c r="R93" s="2" t="s">
        <v>111</v>
      </c>
      <c r="S93">
        <v>13477</v>
      </c>
      <c r="T93">
        <v>36003</v>
      </c>
      <c r="U93">
        <v>7501</v>
      </c>
    </row>
    <row r="94" spans="2:21" x14ac:dyDescent="0.35">
      <c r="B94" s="8">
        <v>67</v>
      </c>
      <c r="C94" s="8">
        <v>12572.583334647301</v>
      </c>
      <c r="D94" s="8">
        <v>-283.58333464730094</v>
      </c>
      <c r="Q94" s="8">
        <v>88</v>
      </c>
      <c r="R94" s="2" t="s">
        <v>112</v>
      </c>
      <c r="S94">
        <v>13428</v>
      </c>
      <c r="T94">
        <v>36297</v>
      </c>
      <c r="U94">
        <v>7712</v>
      </c>
    </row>
    <row r="95" spans="2:21" x14ac:dyDescent="0.35">
      <c r="B95" s="8">
        <v>68</v>
      </c>
      <c r="C95" s="8">
        <v>12729.360088295498</v>
      </c>
      <c r="D95" s="8">
        <v>-569.36008829549792</v>
      </c>
      <c r="Q95" s="8">
        <v>89</v>
      </c>
      <c r="R95" s="2" t="s">
        <v>113</v>
      </c>
      <c r="S95">
        <v>13644</v>
      </c>
      <c r="T95">
        <v>36068</v>
      </c>
      <c r="U95">
        <v>7468</v>
      </c>
    </row>
    <row r="96" spans="2:21" x14ac:dyDescent="0.35">
      <c r="B96" s="8">
        <v>69</v>
      </c>
      <c r="C96" s="8">
        <v>12569.821461181404</v>
      </c>
      <c r="D96" s="8">
        <v>-722.82146118140372</v>
      </c>
      <c r="Q96" s="8">
        <v>90</v>
      </c>
      <c r="R96" s="2" t="s">
        <v>114</v>
      </c>
      <c r="S96">
        <v>13557</v>
      </c>
      <c r="T96">
        <v>36679</v>
      </c>
      <c r="U96">
        <v>7234</v>
      </c>
    </row>
    <row r="97" spans="2:21" x14ac:dyDescent="0.35">
      <c r="B97" s="8">
        <v>70</v>
      </c>
      <c r="C97" s="8">
        <v>12629.584553546092</v>
      </c>
      <c r="D97" s="8">
        <v>-387.58455354609214</v>
      </c>
      <c r="Q97" s="8">
        <v>91</v>
      </c>
      <c r="R97" s="2" t="s">
        <v>115</v>
      </c>
      <c r="S97">
        <v>13379</v>
      </c>
      <c r="T97">
        <v>36353</v>
      </c>
      <c r="U97">
        <v>7306</v>
      </c>
    </row>
    <row r="98" spans="2:21" x14ac:dyDescent="0.35">
      <c r="B98" s="8">
        <v>71</v>
      </c>
      <c r="C98" s="8">
        <v>12590.795777568548</v>
      </c>
      <c r="D98" s="8">
        <v>-147.79577756854815</v>
      </c>
      <c r="Q98" s="8">
        <v>92</v>
      </c>
      <c r="R98" s="2" t="s">
        <v>116</v>
      </c>
      <c r="S98">
        <v>13690</v>
      </c>
      <c r="T98">
        <v>36537</v>
      </c>
      <c r="U98">
        <v>7338</v>
      </c>
    </row>
    <row r="99" spans="2:21" x14ac:dyDescent="0.35">
      <c r="B99" s="8">
        <v>72</v>
      </c>
      <c r="C99" s="8">
        <v>12700.628111400183</v>
      </c>
      <c r="D99" s="8">
        <v>-325.62811140018312</v>
      </c>
      <c r="Q99" s="8">
        <v>93</v>
      </c>
      <c r="R99" s="2" t="s">
        <v>117</v>
      </c>
      <c r="S99">
        <v>14120</v>
      </c>
      <c r="T99">
        <v>36785</v>
      </c>
      <c r="U99">
        <v>7423</v>
      </c>
    </row>
    <row r="100" spans="2:21" x14ac:dyDescent="0.35">
      <c r="B100" s="8">
        <v>73</v>
      </c>
      <c r="C100" s="8">
        <v>12734.281347582857</v>
      </c>
      <c r="D100" s="8">
        <v>-169.28134758285705</v>
      </c>
      <c r="Q100" s="8">
        <v>94</v>
      </c>
      <c r="R100" s="2" t="s">
        <v>118</v>
      </c>
      <c r="S100">
        <v>13807</v>
      </c>
      <c r="T100">
        <v>36727</v>
      </c>
      <c r="U100">
        <v>7311</v>
      </c>
    </row>
    <row r="101" spans="2:21" x14ac:dyDescent="0.35">
      <c r="B101" s="8">
        <v>74</v>
      </c>
      <c r="C101" s="8">
        <v>12846.710543175361</v>
      </c>
      <c r="D101" s="8">
        <v>-233.71054317536073</v>
      </c>
      <c r="Q101" s="8">
        <v>95</v>
      </c>
      <c r="R101" s="2" t="s">
        <v>119</v>
      </c>
      <c r="S101">
        <v>13947</v>
      </c>
      <c r="T101">
        <v>37028</v>
      </c>
      <c r="U101">
        <v>7189</v>
      </c>
    </row>
    <row r="102" spans="2:21" x14ac:dyDescent="0.35">
      <c r="B102" s="8">
        <v>75</v>
      </c>
      <c r="C102" s="8">
        <v>12985.247247859608</v>
      </c>
      <c r="D102" s="8">
        <v>-228.24724785960825</v>
      </c>
      <c r="Q102" s="8">
        <v>96</v>
      </c>
      <c r="R102" s="2" t="s">
        <v>120</v>
      </c>
      <c r="S102">
        <v>13750</v>
      </c>
      <c r="T102">
        <v>37391</v>
      </c>
      <c r="U102">
        <v>7213</v>
      </c>
    </row>
    <row r="103" spans="2:21" x14ac:dyDescent="0.35">
      <c r="B103" s="8">
        <v>76</v>
      </c>
      <c r="C103" s="8">
        <v>13155.582567362682</v>
      </c>
      <c r="D103" s="8">
        <v>-390.58256736268231</v>
      </c>
      <c r="Q103" s="8">
        <v>97</v>
      </c>
      <c r="R103" s="2" t="s">
        <v>121</v>
      </c>
      <c r="S103">
        <v>13772</v>
      </c>
      <c r="T103">
        <v>37215</v>
      </c>
      <c r="U103">
        <v>7214</v>
      </c>
    </row>
    <row r="104" spans="2:21" x14ac:dyDescent="0.35">
      <c r="B104" s="8">
        <v>77</v>
      </c>
      <c r="C104" s="8">
        <v>13275.359553566657</v>
      </c>
      <c r="D104" s="8">
        <v>-259.35955356665727</v>
      </c>
      <c r="Q104" s="8">
        <v>98</v>
      </c>
      <c r="R104" s="2" t="s">
        <v>122</v>
      </c>
      <c r="S104">
        <v>13840</v>
      </c>
      <c r="T104">
        <v>37628</v>
      </c>
      <c r="U104">
        <v>7180</v>
      </c>
    </row>
    <row r="105" spans="2:21" x14ac:dyDescent="0.35">
      <c r="B105" s="8">
        <v>78</v>
      </c>
      <c r="C105" s="8">
        <v>13252.051924728632</v>
      </c>
      <c r="D105" s="8">
        <v>-292.051924728632</v>
      </c>
      <c r="Q105" s="8">
        <v>99</v>
      </c>
      <c r="R105" s="2" t="s">
        <v>123</v>
      </c>
      <c r="S105">
        <v>13392</v>
      </c>
      <c r="T105">
        <v>37681</v>
      </c>
      <c r="U105">
        <v>7109</v>
      </c>
    </row>
    <row r="106" spans="2:21" x14ac:dyDescent="0.35">
      <c r="B106" s="8">
        <v>79</v>
      </c>
      <c r="C106" s="8">
        <v>13546.05506561479</v>
      </c>
      <c r="D106" s="8">
        <v>-601.05506561478978</v>
      </c>
      <c r="Q106" s="8">
        <v>100</v>
      </c>
      <c r="R106" s="2" t="s">
        <v>124</v>
      </c>
      <c r="S106">
        <v>13920</v>
      </c>
      <c r="T106">
        <v>37595</v>
      </c>
      <c r="U106">
        <v>7076</v>
      </c>
    </row>
    <row r="107" spans="2:21" x14ac:dyDescent="0.35">
      <c r="B107" s="8">
        <v>80</v>
      </c>
      <c r="C107" s="8">
        <v>13295.254177043067</v>
      </c>
      <c r="D107" s="8">
        <v>-266.2541770430671</v>
      </c>
      <c r="Q107" s="8">
        <v>101</v>
      </c>
      <c r="R107" s="2" t="s">
        <v>125</v>
      </c>
      <c r="S107">
        <v>13524</v>
      </c>
      <c r="T107">
        <v>37906</v>
      </c>
      <c r="U107">
        <v>7002</v>
      </c>
    </row>
    <row r="108" spans="2:21" x14ac:dyDescent="0.35">
      <c r="B108" s="8">
        <v>81</v>
      </c>
      <c r="C108" s="8">
        <v>13612.945724800513</v>
      </c>
      <c r="D108" s="8">
        <v>-484.94572480051283</v>
      </c>
      <c r="Q108" s="8">
        <v>102</v>
      </c>
      <c r="R108" s="2" t="s">
        <v>126</v>
      </c>
      <c r="S108">
        <v>13476</v>
      </c>
      <c r="T108">
        <v>38005</v>
      </c>
      <c r="U108">
        <v>7090</v>
      </c>
    </row>
    <row r="109" spans="2:21" x14ac:dyDescent="0.35">
      <c r="B109" s="8">
        <v>82</v>
      </c>
      <c r="C109" s="8">
        <v>13588.979534963117</v>
      </c>
      <c r="D109" s="8">
        <v>-534.97953496311675</v>
      </c>
      <c r="Q109" s="8">
        <v>103</v>
      </c>
      <c r="R109" s="2" t="s">
        <v>127</v>
      </c>
      <c r="S109">
        <v>13590</v>
      </c>
      <c r="T109">
        <v>37742</v>
      </c>
      <c r="U109">
        <v>7164</v>
      </c>
    </row>
    <row r="110" spans="2:21" x14ac:dyDescent="0.35">
      <c r="B110" s="8">
        <v>83</v>
      </c>
      <c r="C110" s="8">
        <v>13320.47101477915</v>
      </c>
      <c r="D110" s="8">
        <v>-259.47101477915021</v>
      </c>
      <c r="Q110" s="8">
        <v>104</v>
      </c>
      <c r="R110" s="2" t="s">
        <v>128</v>
      </c>
      <c r="S110">
        <v>13913</v>
      </c>
      <c r="T110">
        <v>38209</v>
      </c>
      <c r="U110">
        <v>7187</v>
      </c>
    </row>
    <row r="111" spans="2:21" x14ac:dyDescent="0.35">
      <c r="B111" s="8">
        <v>84</v>
      </c>
      <c r="C111" s="8">
        <v>14012.411048700969</v>
      </c>
      <c r="D111" s="8">
        <v>-709.41104870096933</v>
      </c>
      <c r="Q111" s="8">
        <v>105</v>
      </c>
      <c r="R111" s="2" t="s">
        <v>129</v>
      </c>
      <c r="S111">
        <v>12992</v>
      </c>
      <c r="T111">
        <v>38154</v>
      </c>
      <c r="U111">
        <v>7021</v>
      </c>
    </row>
    <row r="112" spans="2:21" x14ac:dyDescent="0.35">
      <c r="B112" s="8">
        <v>85</v>
      </c>
      <c r="C112" s="8">
        <v>13680.573930202723</v>
      </c>
      <c r="D112" s="8">
        <v>-694.5739302027232</v>
      </c>
      <c r="Q112" s="8">
        <v>106</v>
      </c>
      <c r="R112" s="2" t="s">
        <v>130</v>
      </c>
      <c r="S112">
        <v>13593</v>
      </c>
      <c r="T112">
        <v>38291</v>
      </c>
      <c r="U112">
        <v>7183</v>
      </c>
    </row>
    <row r="113" spans="2:21" x14ac:dyDescent="0.35">
      <c r="B113" s="8">
        <v>86</v>
      </c>
      <c r="C113" s="8">
        <v>13838.47370228121</v>
      </c>
      <c r="D113" s="8">
        <v>-686.47370228120963</v>
      </c>
      <c r="Q113" s="8">
        <v>107</v>
      </c>
      <c r="R113" s="2" t="s">
        <v>131</v>
      </c>
      <c r="S113">
        <v>13636</v>
      </c>
      <c r="T113">
        <v>38442</v>
      </c>
      <c r="U113">
        <v>7414</v>
      </c>
    </row>
    <row r="114" spans="2:21" x14ac:dyDescent="0.35">
      <c r="B114" s="8">
        <v>87</v>
      </c>
      <c r="C114" s="8">
        <v>13995.729147016442</v>
      </c>
      <c r="D114" s="8">
        <v>-518.72914701644186</v>
      </c>
      <c r="Q114" s="8">
        <v>108</v>
      </c>
      <c r="R114" s="2" t="s">
        <v>132</v>
      </c>
      <c r="S114">
        <v>13795</v>
      </c>
      <c r="T114">
        <v>38416</v>
      </c>
      <c r="U114">
        <v>7672</v>
      </c>
    </row>
    <row r="115" spans="2:21" x14ac:dyDescent="0.35">
      <c r="B115" s="8">
        <v>88</v>
      </c>
      <c r="C115" s="8">
        <v>14378.767203617967</v>
      </c>
      <c r="D115" s="8">
        <v>-950.76720361796652</v>
      </c>
      <c r="Q115" s="8">
        <v>109</v>
      </c>
      <c r="R115" s="2" t="s">
        <v>133</v>
      </c>
      <c r="S115">
        <v>13795</v>
      </c>
      <c r="T115">
        <v>38205</v>
      </c>
      <c r="U115">
        <v>7420</v>
      </c>
    </row>
    <row r="116" spans="2:21" x14ac:dyDescent="0.35">
      <c r="B116" s="8">
        <v>89</v>
      </c>
      <c r="C116" s="8">
        <v>13962.00795091297</v>
      </c>
      <c r="D116" s="8">
        <v>-318.00795091297005</v>
      </c>
      <c r="Q116" s="8">
        <v>110</v>
      </c>
      <c r="R116" s="2" t="s">
        <v>134</v>
      </c>
      <c r="S116">
        <v>14003</v>
      </c>
      <c r="T116">
        <v>38282</v>
      </c>
      <c r="U116">
        <v>7484</v>
      </c>
    </row>
    <row r="117" spans="2:21" x14ac:dyDescent="0.35">
      <c r="B117" s="8">
        <v>90</v>
      </c>
      <c r="C117" s="8">
        <v>13758.306954387255</v>
      </c>
      <c r="D117" s="8">
        <v>-201.30695438725525</v>
      </c>
      <c r="Q117" s="8">
        <v>111</v>
      </c>
      <c r="R117" s="2" t="s">
        <v>135</v>
      </c>
      <c r="S117">
        <v>14109</v>
      </c>
      <c r="T117">
        <v>38237</v>
      </c>
      <c r="U117">
        <v>7544</v>
      </c>
    </row>
    <row r="118" spans="2:21" x14ac:dyDescent="0.35">
      <c r="B118" s="8">
        <v>91</v>
      </c>
      <c r="C118" s="8">
        <v>13788.424013202115</v>
      </c>
      <c r="D118" s="8">
        <v>-409.42401320211502</v>
      </c>
      <c r="Q118" s="8">
        <v>112</v>
      </c>
      <c r="R118" s="2" t="s">
        <v>136</v>
      </c>
      <c r="S118">
        <v>13925</v>
      </c>
      <c r="T118">
        <v>37836</v>
      </c>
      <c r="U118">
        <v>7480</v>
      </c>
    </row>
    <row r="119" spans="2:21" x14ac:dyDescent="0.35">
      <c r="B119" s="8">
        <v>92</v>
      </c>
      <c r="C119" s="8">
        <v>13879.408491693634</v>
      </c>
      <c r="D119" s="8">
        <v>-189.40849169363355</v>
      </c>
      <c r="Q119" s="8">
        <v>113</v>
      </c>
      <c r="R119" s="2" t="s">
        <v>137</v>
      </c>
      <c r="S119">
        <v>13900</v>
      </c>
      <c r="T119">
        <v>38198</v>
      </c>
      <c r="U119">
        <v>7551</v>
      </c>
    </row>
    <row r="120" spans="2:21" x14ac:dyDescent="0.35">
      <c r="B120" s="8">
        <v>93</v>
      </c>
      <c r="C120" s="8">
        <v>14064.28267108782</v>
      </c>
      <c r="D120" s="8">
        <v>55.717328912180164</v>
      </c>
      <c r="Q120" s="8">
        <v>114</v>
      </c>
      <c r="R120" s="2" t="s">
        <v>138</v>
      </c>
      <c r="S120">
        <v>13951</v>
      </c>
      <c r="T120">
        <v>38006</v>
      </c>
      <c r="U120">
        <v>7547</v>
      </c>
    </row>
    <row r="121" spans="2:21" x14ac:dyDescent="0.35">
      <c r="B121" s="8">
        <v>94</v>
      </c>
      <c r="C121" s="8">
        <v>13884.099750996635</v>
      </c>
      <c r="D121" s="8">
        <v>-77.099750996634612</v>
      </c>
      <c r="Q121" s="8">
        <v>115</v>
      </c>
      <c r="R121" s="2" t="s">
        <v>139</v>
      </c>
      <c r="S121">
        <v>13852</v>
      </c>
      <c r="T121">
        <v>38117</v>
      </c>
      <c r="U121">
        <v>7454</v>
      </c>
    </row>
    <row r="122" spans="2:21" x14ac:dyDescent="0.35">
      <c r="B122" s="8">
        <v>95</v>
      </c>
      <c r="C122" s="8">
        <v>13773.754552201144</v>
      </c>
      <c r="D122" s="8">
        <v>173.24544779885582</v>
      </c>
      <c r="Q122" s="8">
        <v>116</v>
      </c>
      <c r="R122" s="2" t="s">
        <v>140</v>
      </c>
      <c r="S122">
        <v>14026</v>
      </c>
      <c r="T122">
        <v>38224</v>
      </c>
      <c r="U122">
        <v>7424</v>
      </c>
    </row>
    <row r="123" spans="2:21" x14ac:dyDescent="0.35">
      <c r="B123" s="8">
        <v>96</v>
      </c>
      <c r="C123" s="8">
        <v>13895.080146208958</v>
      </c>
      <c r="D123" s="8">
        <v>-145.08014620895847</v>
      </c>
      <c r="Q123" s="8">
        <v>117</v>
      </c>
      <c r="R123" s="2" t="s">
        <v>141</v>
      </c>
      <c r="S123">
        <v>13721</v>
      </c>
      <c r="T123">
        <v>37783</v>
      </c>
      <c r="U123">
        <v>7367</v>
      </c>
    </row>
    <row r="124" spans="2:21" x14ac:dyDescent="0.35">
      <c r="B124" s="8">
        <v>97</v>
      </c>
      <c r="C124" s="8">
        <v>13855.040722332731</v>
      </c>
      <c r="D124" s="8">
        <v>-83.040722332731093</v>
      </c>
      <c r="Q124" s="8">
        <v>118</v>
      </c>
      <c r="R124" s="2" t="s">
        <v>142</v>
      </c>
      <c r="S124">
        <v>14164</v>
      </c>
      <c r="T124">
        <v>38127</v>
      </c>
      <c r="U124">
        <v>7432</v>
      </c>
    </row>
    <row r="125" spans="2:21" x14ac:dyDescent="0.35">
      <c r="B125" s="8">
        <v>98</v>
      </c>
      <c r="C125" s="8">
        <v>13901.941192078544</v>
      </c>
      <c r="D125" s="8">
        <v>-61.941192078544191</v>
      </c>
      <c r="Q125" s="8">
        <v>119</v>
      </c>
      <c r="R125" s="2" t="s">
        <v>143</v>
      </c>
      <c r="S125">
        <v>14126</v>
      </c>
      <c r="T125">
        <v>38431</v>
      </c>
      <c r="U125">
        <v>7363</v>
      </c>
    </row>
    <row r="126" spans="2:21" x14ac:dyDescent="0.35">
      <c r="B126" s="8">
        <v>99</v>
      </c>
      <c r="C126" s="8">
        <v>13808.898212460788</v>
      </c>
      <c r="D126" s="8">
        <v>-416.89821246078827</v>
      </c>
      <c r="Q126" s="8">
        <v>120</v>
      </c>
      <c r="R126" s="2" t="s">
        <v>144</v>
      </c>
      <c r="S126">
        <v>14282</v>
      </c>
      <c r="T126">
        <v>38001</v>
      </c>
      <c r="U126">
        <v>7421</v>
      </c>
    </row>
    <row r="127" spans="2:21" x14ac:dyDescent="0.35">
      <c r="B127" s="8">
        <v>100</v>
      </c>
      <c r="C127" s="8">
        <v>13739.549582997251</v>
      </c>
      <c r="D127" s="8">
        <v>180.45041700274851</v>
      </c>
      <c r="Q127" s="8">
        <v>121</v>
      </c>
      <c r="R127" s="2" t="s">
        <v>145</v>
      </c>
      <c r="S127">
        <v>14245</v>
      </c>
      <c r="T127">
        <v>38763</v>
      </c>
      <c r="U127">
        <v>7277</v>
      </c>
    </row>
    <row r="128" spans="2:21" x14ac:dyDescent="0.35">
      <c r="B128" s="8">
        <v>101</v>
      </c>
      <c r="C128" s="8">
        <v>13702.920192841173</v>
      </c>
      <c r="D128" s="8">
        <v>-178.92019284117305</v>
      </c>
      <c r="Q128" s="8">
        <v>122</v>
      </c>
      <c r="R128" s="2" t="s">
        <v>146</v>
      </c>
      <c r="S128">
        <v>13788</v>
      </c>
      <c r="T128">
        <v>38621</v>
      </c>
      <c r="U128">
        <v>7204</v>
      </c>
    </row>
    <row r="129" spans="2:21" x14ac:dyDescent="0.35">
      <c r="B129" s="8">
        <v>102</v>
      </c>
      <c r="C129" s="8">
        <v>13857.098598907771</v>
      </c>
      <c r="D129" s="8">
        <v>-381.09859890777079</v>
      </c>
      <c r="Q129" s="8">
        <v>123</v>
      </c>
      <c r="R129" s="2" t="s">
        <v>147</v>
      </c>
      <c r="S129">
        <v>14026</v>
      </c>
      <c r="T129">
        <v>38571</v>
      </c>
      <c r="U129">
        <v>7243</v>
      </c>
    </row>
    <row r="130" spans="2:21" x14ac:dyDescent="0.35">
      <c r="B130" s="8">
        <v>103</v>
      </c>
      <c r="C130" s="8">
        <v>13905.053265893539</v>
      </c>
      <c r="D130" s="8">
        <v>-315.05326589353899</v>
      </c>
      <c r="Q130" s="8">
        <v>124</v>
      </c>
      <c r="R130" s="2" t="s">
        <v>148</v>
      </c>
      <c r="S130">
        <v>14066</v>
      </c>
      <c r="T130">
        <v>38689</v>
      </c>
      <c r="U130">
        <v>7320</v>
      </c>
    </row>
    <row r="131" spans="2:21" x14ac:dyDescent="0.35">
      <c r="B131" s="8">
        <v>104</v>
      </c>
      <c r="C131" s="8">
        <v>14049.430368533045</v>
      </c>
      <c r="D131" s="8">
        <v>-136.43036853304511</v>
      </c>
      <c r="Q131" s="8">
        <v>125</v>
      </c>
      <c r="R131" s="2" t="s">
        <v>149</v>
      </c>
      <c r="S131">
        <v>14294</v>
      </c>
      <c r="T131">
        <v>38599</v>
      </c>
      <c r="U131">
        <v>7431</v>
      </c>
    </row>
    <row r="132" spans="2:21" x14ac:dyDescent="0.35">
      <c r="B132" s="8">
        <v>105</v>
      </c>
      <c r="C132" s="8">
        <v>13789.679355281336</v>
      </c>
      <c r="D132" s="8">
        <v>-797.67935528133603</v>
      </c>
      <c r="Q132" s="8">
        <v>126</v>
      </c>
      <c r="R132" s="2" t="s">
        <v>150</v>
      </c>
      <c r="S132">
        <v>14548</v>
      </c>
      <c r="T132">
        <v>38728</v>
      </c>
      <c r="U132">
        <v>7507</v>
      </c>
    </row>
    <row r="133" spans="2:21" x14ac:dyDescent="0.35">
      <c r="B133" s="8">
        <v>106</v>
      </c>
      <c r="C133" s="8">
        <v>14062.831351786552</v>
      </c>
      <c r="D133" s="8">
        <v>-469.83135178655175</v>
      </c>
      <c r="Q133" s="8">
        <v>127</v>
      </c>
      <c r="R133" s="2" t="s">
        <v>151</v>
      </c>
      <c r="S133">
        <v>14715</v>
      </c>
      <c r="T133">
        <v>39167</v>
      </c>
      <c r="U133">
        <v>7597</v>
      </c>
    </row>
    <row r="134" spans="2:21" x14ac:dyDescent="0.35">
      <c r="B134" s="8">
        <v>107</v>
      </c>
      <c r="C134" s="8">
        <v>14441.861344485695</v>
      </c>
      <c r="D134" s="8">
        <v>-805.86134448569464</v>
      </c>
      <c r="Q134" s="8">
        <v>128</v>
      </c>
      <c r="R134" s="2" t="s">
        <v>152</v>
      </c>
      <c r="S134">
        <v>14737</v>
      </c>
      <c r="T134">
        <v>39153</v>
      </c>
      <c r="U134">
        <v>7811</v>
      </c>
    </row>
    <row r="135" spans="2:21" x14ac:dyDescent="0.35">
      <c r="B135" s="8">
        <v>108</v>
      </c>
      <c r="C135" s="8">
        <v>14819.26734035654</v>
      </c>
      <c r="D135" s="8">
        <v>-1024.2673403565404</v>
      </c>
      <c r="Q135" s="8">
        <v>129</v>
      </c>
      <c r="R135" s="2" t="s">
        <v>153</v>
      </c>
      <c r="S135">
        <v>14813</v>
      </c>
      <c r="T135">
        <v>39149</v>
      </c>
      <c r="U135">
        <v>7751</v>
      </c>
    </row>
    <row r="136" spans="2:21" x14ac:dyDescent="0.35">
      <c r="B136" s="8">
        <v>109</v>
      </c>
      <c r="C136" s="8">
        <v>14394.862337134917</v>
      </c>
      <c r="D136" s="8">
        <v>-599.86233713491674</v>
      </c>
      <c r="Q136" s="8">
        <v>130</v>
      </c>
      <c r="R136" s="2" t="s">
        <v>154</v>
      </c>
      <c r="S136">
        <v>14729</v>
      </c>
      <c r="T136">
        <v>39221</v>
      </c>
      <c r="U136">
        <v>7843</v>
      </c>
    </row>
    <row r="137" spans="2:21" x14ac:dyDescent="0.35">
      <c r="B137" s="8">
        <v>110</v>
      </c>
      <c r="C137" s="8">
        <v>14508.17180333796</v>
      </c>
      <c r="D137" s="8">
        <v>-505.17180333796023</v>
      </c>
      <c r="Q137" s="8">
        <v>131</v>
      </c>
      <c r="R137" s="2" t="s">
        <v>155</v>
      </c>
      <c r="S137">
        <v>14927</v>
      </c>
      <c r="T137">
        <v>38989</v>
      </c>
      <c r="U137">
        <v>7892</v>
      </c>
    </row>
    <row r="138" spans="2:21" x14ac:dyDescent="0.35">
      <c r="B138" s="8">
        <v>111</v>
      </c>
      <c r="C138" s="8">
        <v>14586.749826268326</v>
      </c>
      <c r="D138" s="8">
        <v>-477.74982626832571</v>
      </c>
      <c r="Q138" s="8">
        <v>132</v>
      </c>
      <c r="R138" s="2" t="s">
        <v>156</v>
      </c>
      <c r="S138">
        <v>15051</v>
      </c>
      <c r="T138">
        <v>38926</v>
      </c>
      <c r="U138">
        <v>7944</v>
      </c>
    </row>
    <row r="139" spans="2:21" x14ac:dyDescent="0.35">
      <c r="B139" s="8">
        <v>112</v>
      </c>
      <c r="C139" s="8">
        <v>14396.994741464872</v>
      </c>
      <c r="D139" s="8">
        <v>-471.99474146487228</v>
      </c>
      <c r="Q139" s="8">
        <v>133</v>
      </c>
      <c r="R139" s="2" t="s">
        <v>157</v>
      </c>
      <c r="S139">
        <v>15142</v>
      </c>
      <c r="T139">
        <v>39900</v>
      </c>
      <c r="U139">
        <v>7920</v>
      </c>
    </row>
    <row r="140" spans="2:21" x14ac:dyDescent="0.35">
      <c r="B140" s="8">
        <v>113</v>
      </c>
      <c r="C140" s="8">
        <v>14587.954177005993</v>
      </c>
      <c r="D140" s="8">
        <v>-687.95417700599319</v>
      </c>
      <c r="Q140" s="8">
        <v>134</v>
      </c>
      <c r="R140" s="2" t="s">
        <v>158</v>
      </c>
      <c r="S140">
        <v>15284</v>
      </c>
      <c r="T140">
        <v>39144</v>
      </c>
      <c r="U140">
        <v>7932</v>
      </c>
    </row>
    <row r="141" spans="2:21" x14ac:dyDescent="0.35">
      <c r="B141" s="8">
        <v>114</v>
      </c>
      <c r="C141" s="8">
        <v>14536.706705023351</v>
      </c>
      <c r="D141" s="8">
        <v>-585.70670502335088</v>
      </c>
      <c r="Q141" s="8">
        <v>135</v>
      </c>
      <c r="R141" s="2" t="s">
        <v>159</v>
      </c>
      <c r="S141">
        <v>15509</v>
      </c>
      <c r="T141">
        <v>39674</v>
      </c>
      <c r="U141">
        <v>7971</v>
      </c>
    </row>
    <row r="142" spans="2:21" x14ac:dyDescent="0.35">
      <c r="B142" s="8">
        <v>115</v>
      </c>
      <c r="C142" s="8">
        <v>14424.643429256799</v>
      </c>
      <c r="D142" s="8">
        <v>-572.64342925679921</v>
      </c>
      <c r="Q142" s="8">
        <v>136</v>
      </c>
      <c r="R142" s="2" t="s">
        <v>160</v>
      </c>
      <c r="S142">
        <v>15294</v>
      </c>
      <c r="T142">
        <v>39892</v>
      </c>
      <c r="U142">
        <v>8044</v>
      </c>
    </row>
    <row r="143" spans="2:21" x14ac:dyDescent="0.35">
      <c r="B143" s="8">
        <v>116</v>
      </c>
      <c r="C143" s="8">
        <v>14405.291623877216</v>
      </c>
      <c r="D143" s="8">
        <v>-379.2916238772159</v>
      </c>
      <c r="Q143" s="8">
        <v>137</v>
      </c>
      <c r="R143" s="2" t="s">
        <v>161</v>
      </c>
      <c r="S143">
        <v>15351</v>
      </c>
      <c r="T143">
        <v>39995</v>
      </c>
      <c r="U143">
        <v>8133</v>
      </c>
    </row>
    <row r="144" spans="2:21" x14ac:dyDescent="0.35">
      <c r="B144" s="8">
        <v>117</v>
      </c>
      <c r="C144" s="8">
        <v>14216.504946544146</v>
      </c>
      <c r="D144" s="8">
        <v>-495.50494654414615</v>
      </c>
      <c r="Q144" s="8">
        <v>138</v>
      </c>
      <c r="R144" s="2" t="s">
        <v>162</v>
      </c>
      <c r="S144">
        <v>15110</v>
      </c>
      <c r="T144">
        <v>39856</v>
      </c>
      <c r="U144">
        <v>8170</v>
      </c>
    </row>
    <row r="145" spans="2:21" x14ac:dyDescent="0.35">
      <c r="B145" s="8">
        <v>118</v>
      </c>
      <c r="C145" s="8">
        <v>14394.297856278312</v>
      </c>
      <c r="D145" s="8">
        <v>-230.29785627831188</v>
      </c>
      <c r="Q145" s="8">
        <v>139</v>
      </c>
      <c r="R145" s="2" t="s">
        <v>163</v>
      </c>
      <c r="S145">
        <v>15294</v>
      </c>
      <c r="T145">
        <v>40148</v>
      </c>
      <c r="U145">
        <v>8199</v>
      </c>
    </row>
    <row r="146" spans="2:21" x14ac:dyDescent="0.35">
      <c r="B146" s="8">
        <v>119</v>
      </c>
      <c r="C146" s="8">
        <v>14363.449819081085</v>
      </c>
      <c r="D146" s="8">
        <v>-237.44981908108457</v>
      </c>
      <c r="Q146" s="8">
        <v>140</v>
      </c>
      <c r="R146" s="2" t="s">
        <v>164</v>
      </c>
      <c r="S146">
        <v>15233</v>
      </c>
      <c r="T146">
        <v>39905</v>
      </c>
      <c r="U146">
        <v>8198</v>
      </c>
    </row>
    <row r="147" spans="2:21" x14ac:dyDescent="0.35">
      <c r="B147" s="8">
        <v>120</v>
      </c>
      <c r="C147" s="8">
        <v>14348.216501774703</v>
      </c>
      <c r="D147" s="8">
        <v>-66.21650177470292</v>
      </c>
      <c r="Q147" s="8">
        <v>141</v>
      </c>
      <c r="R147" s="2" t="s">
        <v>165</v>
      </c>
      <c r="S147">
        <v>15448</v>
      </c>
      <c r="T147">
        <v>40571</v>
      </c>
      <c r="U147">
        <v>8311</v>
      </c>
    </row>
    <row r="148" spans="2:21" x14ac:dyDescent="0.35">
      <c r="B148" s="8">
        <v>121</v>
      </c>
      <c r="C148" s="8">
        <v>14313.936143546356</v>
      </c>
      <c r="D148" s="8">
        <v>-68.936143546356107</v>
      </c>
      <c r="Q148" s="8">
        <v>142</v>
      </c>
      <c r="R148" s="2" t="s">
        <v>166</v>
      </c>
      <c r="S148">
        <v>15638</v>
      </c>
      <c r="T148">
        <v>40448</v>
      </c>
      <c r="U148">
        <v>8319</v>
      </c>
    </row>
    <row r="149" spans="2:21" x14ac:dyDescent="0.35">
      <c r="B149" s="8">
        <v>122</v>
      </c>
      <c r="C149" s="8">
        <v>14171.911044476044</v>
      </c>
      <c r="D149" s="8">
        <v>-383.91104447604448</v>
      </c>
      <c r="Q149" s="8">
        <v>143</v>
      </c>
      <c r="R149" s="2" t="s">
        <v>167</v>
      </c>
      <c r="S149">
        <v>15675</v>
      </c>
      <c r="T149">
        <v>40704</v>
      </c>
      <c r="U149">
        <v>8306</v>
      </c>
    </row>
    <row r="150" spans="2:21" x14ac:dyDescent="0.35">
      <c r="B150" s="8">
        <v>123</v>
      </c>
      <c r="C150" s="8">
        <v>14218.090936584615</v>
      </c>
      <c r="D150" s="8">
        <v>-192.09093658461461</v>
      </c>
      <c r="Q150" s="8">
        <v>144</v>
      </c>
      <c r="R150" s="2" t="s">
        <v>168</v>
      </c>
      <c r="S150">
        <v>15832</v>
      </c>
      <c r="T150">
        <v>40893</v>
      </c>
      <c r="U150">
        <v>8327</v>
      </c>
    </row>
    <row r="151" spans="2:21" x14ac:dyDescent="0.35">
      <c r="B151" s="8">
        <v>124</v>
      </c>
      <c r="C151" s="8">
        <v>14360.39976190396</v>
      </c>
      <c r="D151" s="8">
        <v>-294.3997619039601</v>
      </c>
      <c r="Q151" s="8">
        <v>145</v>
      </c>
      <c r="R151" s="2" t="s">
        <v>169</v>
      </c>
      <c r="S151">
        <v>15762</v>
      </c>
      <c r="T151">
        <v>40993</v>
      </c>
      <c r="U151">
        <v>8420</v>
      </c>
    </row>
    <row r="152" spans="2:21" x14ac:dyDescent="0.35">
      <c r="B152" s="8">
        <v>125</v>
      </c>
      <c r="C152" s="8">
        <v>14504.176487270963</v>
      </c>
      <c r="D152" s="8">
        <v>-210.17648727096275</v>
      </c>
      <c r="Q152" s="8">
        <v>146</v>
      </c>
      <c r="R152" s="2" t="s">
        <v>170</v>
      </c>
      <c r="S152">
        <v>16279</v>
      </c>
      <c r="T152">
        <v>41081</v>
      </c>
      <c r="U152">
        <v>8606</v>
      </c>
    </row>
    <row r="153" spans="2:21" x14ac:dyDescent="0.35">
      <c r="B153" s="8">
        <v>126</v>
      </c>
      <c r="C153" s="8">
        <v>14647.594097364476</v>
      </c>
      <c r="D153" s="8">
        <v>-99.594097364475601</v>
      </c>
      <c r="Q153" s="8">
        <v>147</v>
      </c>
      <c r="R153" s="2" t="s">
        <v>171</v>
      </c>
      <c r="S153">
        <v>15869</v>
      </c>
      <c r="T153">
        <v>41167</v>
      </c>
      <c r="U153">
        <v>8642</v>
      </c>
    </row>
    <row r="154" spans="2:21" x14ac:dyDescent="0.35">
      <c r="B154" s="8">
        <v>127</v>
      </c>
      <c r="C154" s="8">
        <v>14884.966396639988</v>
      </c>
      <c r="D154" s="8">
        <v>-169.96639663998758</v>
      </c>
      <c r="Q154" s="8">
        <v>148</v>
      </c>
      <c r="R154" s="2" t="s">
        <v>172</v>
      </c>
      <c r="S154">
        <v>16248</v>
      </c>
      <c r="T154">
        <v>41568</v>
      </c>
      <c r="U154">
        <v>8655</v>
      </c>
    </row>
    <row r="155" spans="2:21" x14ac:dyDescent="0.35">
      <c r="B155" s="8">
        <v>128</v>
      </c>
      <c r="C155" s="8">
        <v>15199.793700415577</v>
      </c>
      <c r="D155" s="8">
        <v>-462.7937004155774</v>
      </c>
      <c r="Q155" s="8">
        <v>149</v>
      </c>
      <c r="R155" s="2" t="s">
        <v>173</v>
      </c>
      <c r="S155">
        <v>16071</v>
      </c>
      <c r="T155">
        <v>41369</v>
      </c>
      <c r="U155">
        <v>8611</v>
      </c>
    </row>
    <row r="156" spans="2:21" x14ac:dyDescent="0.35">
      <c r="B156" s="8">
        <v>129</v>
      </c>
      <c r="C156" s="8">
        <v>15109.654457388237</v>
      </c>
      <c r="D156" s="8">
        <v>-296.65445738823655</v>
      </c>
      <c r="Q156" s="8">
        <v>150</v>
      </c>
      <c r="R156" s="2" t="s">
        <v>174</v>
      </c>
      <c r="S156">
        <v>16424</v>
      </c>
      <c r="T156">
        <v>41684</v>
      </c>
      <c r="U156">
        <v>8689</v>
      </c>
    </row>
    <row r="157" spans="2:21" x14ac:dyDescent="0.35">
      <c r="B157" s="8">
        <v>130</v>
      </c>
      <c r="C157" s="8">
        <v>15263.408759902013</v>
      </c>
      <c r="D157" s="8">
        <v>-534.40875990201312</v>
      </c>
      <c r="Q157" s="8">
        <v>151</v>
      </c>
      <c r="R157" s="2" t="s">
        <v>175</v>
      </c>
      <c r="S157">
        <v>16072</v>
      </c>
      <c r="T157">
        <v>41539</v>
      </c>
      <c r="U157">
        <v>8720</v>
      </c>
    </row>
    <row r="158" spans="2:21" x14ac:dyDescent="0.35">
      <c r="B158" s="8">
        <v>131</v>
      </c>
      <c r="C158" s="8">
        <v>15281.512889024372</v>
      </c>
      <c r="D158" s="8">
        <v>-354.51288902437227</v>
      </c>
      <c r="Q158" s="8">
        <v>152</v>
      </c>
      <c r="R158" s="2" t="s">
        <v>176</v>
      </c>
      <c r="S158">
        <v>16346</v>
      </c>
      <c r="T158">
        <v>41818</v>
      </c>
      <c r="U158">
        <v>8715</v>
      </c>
    </row>
    <row r="159" spans="2:21" x14ac:dyDescent="0.35">
      <c r="B159" s="8">
        <v>132</v>
      </c>
      <c r="C159" s="8">
        <v>15343.951203815845</v>
      </c>
      <c r="D159" s="8">
        <v>-292.95120381584456</v>
      </c>
      <c r="Q159" s="8">
        <v>153</v>
      </c>
      <c r="R159" s="2" t="s">
        <v>177</v>
      </c>
      <c r="S159">
        <v>16042</v>
      </c>
      <c r="T159">
        <v>42249</v>
      </c>
      <c r="U159">
        <v>8783</v>
      </c>
    </row>
    <row r="160" spans="2:21" x14ac:dyDescent="0.35">
      <c r="B160" s="8">
        <v>133</v>
      </c>
      <c r="C160" s="8">
        <v>15538.081758168366</v>
      </c>
      <c r="D160" s="8">
        <v>-396.08175816836592</v>
      </c>
      <c r="Q160" s="8">
        <v>154</v>
      </c>
      <c r="R160" s="2" t="s">
        <v>178</v>
      </c>
      <c r="S160">
        <v>16744</v>
      </c>
      <c r="T160">
        <v>42120</v>
      </c>
      <c r="U160">
        <v>8923</v>
      </c>
    </row>
    <row r="161" spans="2:21" x14ac:dyDescent="0.35">
      <c r="B161" s="8">
        <v>134</v>
      </c>
      <c r="C161" s="8">
        <v>15377.547742092383</v>
      </c>
      <c r="D161" s="8">
        <v>-93.547742092383487</v>
      </c>
      <c r="Q161" s="8">
        <v>155</v>
      </c>
      <c r="R161" s="2" t="s">
        <v>179</v>
      </c>
      <c r="S161">
        <v>16700</v>
      </c>
      <c r="T161">
        <v>42123</v>
      </c>
      <c r="U161">
        <v>8799</v>
      </c>
    </row>
    <row r="162" spans="2:21" x14ac:dyDescent="0.35">
      <c r="B162" s="8">
        <v>135</v>
      </c>
      <c r="C162" s="8">
        <v>15560.574729226377</v>
      </c>
      <c r="D162" s="8">
        <v>-51.574729226376803</v>
      </c>
      <c r="Q162" s="8">
        <v>156</v>
      </c>
      <c r="R162" s="2" t="s">
        <v>180</v>
      </c>
      <c r="S162">
        <v>16799</v>
      </c>
      <c r="T162">
        <v>42547</v>
      </c>
      <c r="U162">
        <v>8778</v>
      </c>
    </row>
    <row r="163" spans="2:21" x14ac:dyDescent="0.35">
      <c r="B163" s="8">
        <v>136</v>
      </c>
      <c r="C163" s="8">
        <v>15720.531516610366</v>
      </c>
      <c r="D163" s="8">
        <v>-426.53151661036645</v>
      </c>
      <c r="Q163" s="8">
        <v>157</v>
      </c>
      <c r="R163" s="2" t="s">
        <v>181</v>
      </c>
      <c r="S163">
        <v>16902</v>
      </c>
      <c r="T163">
        <v>42023</v>
      </c>
      <c r="U163">
        <v>9243</v>
      </c>
    </row>
    <row r="164" spans="2:21" x14ac:dyDescent="0.35">
      <c r="B164" s="8">
        <v>137</v>
      </c>
      <c r="C164" s="8">
        <v>15877.140286912074</v>
      </c>
      <c r="D164" s="8">
        <v>-526.14028691207386</v>
      </c>
      <c r="Q164" s="8">
        <v>158</v>
      </c>
      <c r="R164" s="2" t="s">
        <v>182</v>
      </c>
      <c r="S164">
        <v>16984</v>
      </c>
      <c r="T164">
        <v>42704</v>
      </c>
      <c r="U164">
        <v>8953</v>
      </c>
    </row>
    <row r="165" spans="2:21" x14ac:dyDescent="0.35">
      <c r="B165" s="8">
        <v>138</v>
      </c>
      <c r="C165" s="8">
        <v>15899.34804590032</v>
      </c>
      <c r="D165" s="8">
        <v>-789.34804590032036</v>
      </c>
      <c r="Q165" s="8">
        <v>159</v>
      </c>
      <c r="R165" s="2" t="s">
        <v>183</v>
      </c>
      <c r="S165">
        <v>16947</v>
      </c>
      <c r="T165">
        <v>42590</v>
      </c>
      <c r="U165">
        <v>9031</v>
      </c>
    </row>
    <row r="166" spans="2:21" x14ac:dyDescent="0.35">
      <c r="B166" s="8">
        <v>139</v>
      </c>
      <c r="C166" s="8">
        <v>16011.354623760733</v>
      </c>
      <c r="D166" s="8">
        <v>-717.35462376073338</v>
      </c>
      <c r="Q166" s="8">
        <v>160</v>
      </c>
      <c r="R166" s="2" t="s">
        <v>184</v>
      </c>
      <c r="S166">
        <v>17196</v>
      </c>
      <c r="T166">
        <v>42600</v>
      </c>
      <c r="U166">
        <v>9040</v>
      </c>
    </row>
    <row r="167" spans="2:21" x14ac:dyDescent="0.35">
      <c r="B167" s="8">
        <v>140</v>
      </c>
      <c r="C167" s="8">
        <v>15952.533818644455</v>
      </c>
      <c r="D167" s="8">
        <v>-719.5338186444551</v>
      </c>
      <c r="Q167" s="8">
        <v>161</v>
      </c>
      <c r="R167" s="2" t="s">
        <v>185</v>
      </c>
      <c r="S167">
        <v>17069</v>
      </c>
      <c r="T167">
        <v>42981</v>
      </c>
      <c r="U167">
        <v>8978</v>
      </c>
    </row>
    <row r="168" spans="2:21" x14ac:dyDescent="0.35">
      <c r="B168" s="8">
        <v>141</v>
      </c>
      <c r="C168" s="8">
        <v>16277.656836411023</v>
      </c>
      <c r="D168" s="8">
        <v>-829.6568364110226</v>
      </c>
      <c r="Q168" s="8">
        <v>162</v>
      </c>
      <c r="R168" s="2" t="s">
        <v>186</v>
      </c>
      <c r="S168">
        <v>17284</v>
      </c>
      <c r="T168">
        <v>43155</v>
      </c>
      <c r="U168">
        <v>8967</v>
      </c>
    </row>
    <row r="169" spans="2:21" x14ac:dyDescent="0.35">
      <c r="B169" s="8">
        <v>142</v>
      </c>
      <c r="C169" s="8">
        <v>16260.528543862702</v>
      </c>
      <c r="D169" s="8">
        <v>-622.52854386270155</v>
      </c>
      <c r="Q169" s="8">
        <v>163</v>
      </c>
      <c r="R169" s="2" t="s">
        <v>187</v>
      </c>
      <c r="S169">
        <v>17320</v>
      </c>
      <c r="T169">
        <v>43114</v>
      </c>
      <c r="U169">
        <v>9000</v>
      </c>
    </row>
    <row r="170" spans="2:21" x14ac:dyDescent="0.35">
      <c r="B170" s="8">
        <v>143</v>
      </c>
      <c r="C170" s="8">
        <v>16301.604335130105</v>
      </c>
      <c r="D170" s="8">
        <v>-626.60433513010503</v>
      </c>
      <c r="Q170" s="8">
        <v>164</v>
      </c>
      <c r="R170" s="2" t="s">
        <v>188</v>
      </c>
      <c r="S170">
        <v>17178</v>
      </c>
      <c r="T170">
        <v>43481</v>
      </c>
      <c r="U170">
        <v>8990</v>
      </c>
    </row>
    <row r="171" spans="2:21" x14ac:dyDescent="0.35">
      <c r="B171" s="8">
        <v>144</v>
      </c>
      <c r="C171" s="8">
        <v>16377.416027132382</v>
      </c>
      <c r="D171" s="8">
        <v>-545.41602713238171</v>
      </c>
      <c r="Q171" s="8">
        <v>165</v>
      </c>
      <c r="R171" s="2" t="s">
        <v>189</v>
      </c>
      <c r="S171">
        <v>17858</v>
      </c>
      <c r="T171">
        <v>43252</v>
      </c>
      <c r="U171">
        <v>9002</v>
      </c>
    </row>
    <row r="172" spans="2:21" x14ac:dyDescent="0.35">
      <c r="B172" s="8">
        <v>145</v>
      </c>
      <c r="C172" s="8">
        <v>16539.263332296116</v>
      </c>
      <c r="D172" s="8">
        <v>-777.26333229611555</v>
      </c>
      <c r="Q172" s="8">
        <v>166</v>
      </c>
      <c r="R172" s="2" t="s">
        <v>190</v>
      </c>
      <c r="S172">
        <v>17676</v>
      </c>
      <c r="T172">
        <v>43815</v>
      </c>
      <c r="U172">
        <v>8819</v>
      </c>
    </row>
    <row r="173" spans="2:21" x14ac:dyDescent="0.35">
      <c r="B173" s="8">
        <v>146</v>
      </c>
      <c r="C173" s="8">
        <v>16836.532296687634</v>
      </c>
      <c r="D173" s="8">
        <v>-557.53229668763379</v>
      </c>
      <c r="Q173" s="8">
        <v>167</v>
      </c>
      <c r="R173" s="2" t="s">
        <v>191</v>
      </c>
      <c r="S173">
        <v>17505</v>
      </c>
      <c r="T173">
        <v>43855</v>
      </c>
      <c r="U173">
        <v>9002</v>
      </c>
    </row>
    <row r="174" spans="2:21" x14ac:dyDescent="0.35">
      <c r="B174" s="8">
        <v>147</v>
      </c>
      <c r="C174" s="8">
        <v>16910.340699649085</v>
      </c>
      <c r="D174" s="8">
        <v>-1041.3406996490849</v>
      </c>
      <c r="Q174" s="8">
        <v>168</v>
      </c>
      <c r="R174" s="2" t="s">
        <v>192</v>
      </c>
      <c r="S174">
        <v>18077</v>
      </c>
      <c r="T174">
        <v>44040</v>
      </c>
      <c r="U174">
        <v>9352</v>
      </c>
    </row>
    <row r="175" spans="2:21" x14ac:dyDescent="0.35">
      <c r="B175" s="8">
        <v>148</v>
      </c>
      <c r="C175" s="8">
        <v>17024.279634988066</v>
      </c>
      <c r="D175" s="8">
        <v>-776.27963498806639</v>
      </c>
      <c r="Q175" s="8">
        <v>169</v>
      </c>
      <c r="R175" s="2" t="s">
        <v>193</v>
      </c>
      <c r="S175">
        <v>18053</v>
      </c>
      <c r="T175">
        <v>44130</v>
      </c>
      <c r="U175">
        <v>9068</v>
      </c>
    </row>
    <row r="176" spans="2:21" x14ac:dyDescent="0.35">
      <c r="B176" s="8">
        <v>149</v>
      </c>
      <c r="C176" s="8">
        <v>16911.916913495632</v>
      </c>
      <c r="D176" s="8">
        <v>-840.91691349563189</v>
      </c>
      <c r="Q176" s="8">
        <v>170</v>
      </c>
      <c r="R176" s="2" t="s">
        <v>194</v>
      </c>
      <c r="S176">
        <v>17697</v>
      </c>
      <c r="T176">
        <v>44574</v>
      </c>
      <c r="U176">
        <v>8982</v>
      </c>
    </row>
    <row r="177" spans="2:21" x14ac:dyDescent="0.35">
      <c r="B177" s="8">
        <v>150</v>
      </c>
      <c r="C177" s="8">
        <v>17102.193153636134</v>
      </c>
      <c r="D177" s="8">
        <v>-678.1931536361335</v>
      </c>
      <c r="Q177" s="8">
        <v>171</v>
      </c>
      <c r="R177" s="2" t="s">
        <v>195</v>
      </c>
      <c r="S177">
        <v>18174</v>
      </c>
      <c r="T177">
        <v>44615</v>
      </c>
      <c r="U177">
        <v>8874</v>
      </c>
    </row>
    <row r="178" spans="2:21" x14ac:dyDescent="0.35">
      <c r="B178" s="8">
        <v>151</v>
      </c>
      <c r="C178" s="8">
        <v>17114.065706024849</v>
      </c>
      <c r="D178" s="8">
        <v>-1042.0657060248486</v>
      </c>
      <c r="Q178" s="8">
        <v>172</v>
      </c>
      <c r="R178" s="2" t="s">
        <v>196</v>
      </c>
      <c r="S178">
        <v>17789</v>
      </c>
      <c r="T178">
        <v>44290</v>
      </c>
      <c r="U178">
        <v>8865</v>
      </c>
    </row>
    <row r="179" spans="2:21" x14ac:dyDescent="0.35">
      <c r="B179" s="8">
        <v>152</v>
      </c>
      <c r="C179" s="8">
        <v>17172.460921767575</v>
      </c>
      <c r="D179" s="8">
        <v>-826.4609217675752</v>
      </c>
      <c r="Q179" s="8">
        <v>173</v>
      </c>
      <c r="R179" s="2" t="s">
        <v>197</v>
      </c>
      <c r="S179">
        <v>18037</v>
      </c>
      <c r="T179">
        <v>44741</v>
      </c>
      <c r="U179">
        <v>8924</v>
      </c>
    </row>
    <row r="180" spans="2:21" x14ac:dyDescent="0.35">
      <c r="B180" s="8">
        <v>153</v>
      </c>
      <c r="C180" s="8">
        <v>17375.240669253461</v>
      </c>
      <c r="D180" s="8">
        <v>-1333.2406692534605</v>
      </c>
      <c r="Q180" s="8">
        <v>174</v>
      </c>
      <c r="R180" s="2" t="s">
        <v>198</v>
      </c>
      <c r="S180">
        <v>17970</v>
      </c>
      <c r="T180">
        <v>44938</v>
      </c>
      <c r="U180">
        <v>8876</v>
      </c>
    </row>
    <row r="181" spans="2:21" x14ac:dyDescent="0.35">
      <c r="B181" s="8">
        <v>154</v>
      </c>
      <c r="C181" s="8">
        <v>17552.926751009472</v>
      </c>
      <c r="D181" s="8">
        <v>-808.92675100947235</v>
      </c>
      <c r="Q181" s="8">
        <v>175</v>
      </c>
      <c r="R181" s="2" t="s">
        <v>199</v>
      </c>
      <c r="S181">
        <v>17980</v>
      </c>
      <c r="T181">
        <v>44990</v>
      </c>
      <c r="U181">
        <v>8942</v>
      </c>
    </row>
    <row r="182" spans="2:21" x14ac:dyDescent="0.35">
      <c r="B182" s="8">
        <v>155</v>
      </c>
      <c r="C182" s="8">
        <v>17369.297276231046</v>
      </c>
      <c r="D182" s="8">
        <v>-669.29727623104554</v>
      </c>
      <c r="Q182" s="8">
        <v>176</v>
      </c>
      <c r="R182" s="2" t="s">
        <v>200</v>
      </c>
      <c r="S182">
        <v>18059</v>
      </c>
      <c r="T182">
        <v>44971</v>
      </c>
      <c r="U182">
        <v>9107</v>
      </c>
    </row>
    <row r="183" spans="2:21" x14ac:dyDescent="0.35">
      <c r="B183" s="8">
        <v>156</v>
      </c>
      <c r="C183" s="8">
        <v>17438.118807074607</v>
      </c>
      <c r="D183" s="8">
        <v>-639.11880707460659</v>
      </c>
      <c r="Q183" s="8">
        <v>177</v>
      </c>
      <c r="R183" s="2" t="s">
        <v>201</v>
      </c>
      <c r="S183">
        <v>17964</v>
      </c>
      <c r="T183">
        <v>45156</v>
      </c>
      <c r="U183">
        <v>9059</v>
      </c>
    </row>
    <row r="184" spans="2:21" x14ac:dyDescent="0.35">
      <c r="B184" s="8">
        <v>157</v>
      </c>
      <c r="C184" s="8">
        <v>18005.749427193208</v>
      </c>
      <c r="D184" s="8">
        <v>-1103.7494271932082</v>
      </c>
      <c r="Q184" s="8">
        <v>178</v>
      </c>
      <c r="R184" s="2" t="s">
        <v>202</v>
      </c>
      <c r="S184">
        <v>17964</v>
      </c>
      <c r="T184">
        <v>45370</v>
      </c>
      <c r="U184">
        <v>9134</v>
      </c>
    </row>
    <row r="185" spans="2:21" x14ac:dyDescent="0.35">
      <c r="B185" s="8">
        <v>158</v>
      </c>
      <c r="C185" s="8">
        <v>17735.315354083137</v>
      </c>
      <c r="D185" s="8">
        <v>-751.31535408313721</v>
      </c>
      <c r="Q185" s="8">
        <v>179</v>
      </c>
      <c r="R185" s="2" t="s">
        <v>203</v>
      </c>
      <c r="S185">
        <v>18256</v>
      </c>
      <c r="T185">
        <v>45875</v>
      </c>
      <c r="U185">
        <v>9336</v>
      </c>
    </row>
    <row r="186" spans="2:21" x14ac:dyDescent="0.35">
      <c r="B186" s="8">
        <v>159</v>
      </c>
      <c r="C186" s="8">
        <v>17824.371932558286</v>
      </c>
      <c r="D186" s="8">
        <v>-877.37193255828606</v>
      </c>
      <c r="Q186" s="8">
        <v>180</v>
      </c>
      <c r="R186" s="2" t="s">
        <v>204</v>
      </c>
      <c r="S186">
        <v>18120</v>
      </c>
      <c r="T186">
        <v>46060</v>
      </c>
      <c r="U186">
        <v>9240</v>
      </c>
    </row>
    <row r="187" spans="2:21" x14ac:dyDescent="0.35">
      <c r="B187" s="8">
        <v>160</v>
      </c>
      <c r="C187" s="8">
        <v>17840.110685724867</v>
      </c>
      <c r="D187" s="8">
        <v>-644.11068572486693</v>
      </c>
      <c r="Q187" s="8">
        <v>181</v>
      </c>
      <c r="R187" s="2" t="s">
        <v>205</v>
      </c>
      <c r="S187">
        <v>18065</v>
      </c>
      <c r="T187">
        <v>46162</v>
      </c>
      <c r="U187">
        <v>9037</v>
      </c>
    </row>
    <row r="188" spans="2:21" x14ac:dyDescent="0.35">
      <c r="B188" s="8">
        <v>161</v>
      </c>
      <c r="C188" s="8">
        <v>17837.836418270395</v>
      </c>
      <c r="D188" s="8">
        <v>-768.83641827039537</v>
      </c>
      <c r="Q188" s="8">
        <v>182</v>
      </c>
      <c r="R188" s="2" t="s">
        <v>206</v>
      </c>
      <c r="S188">
        <v>17834</v>
      </c>
      <c r="T188">
        <v>46011</v>
      </c>
      <c r="U188">
        <v>9038</v>
      </c>
    </row>
    <row r="189" spans="2:21" x14ac:dyDescent="0.35">
      <c r="B189" s="8">
        <v>162</v>
      </c>
      <c r="C189" s="8">
        <v>17862.538043952351</v>
      </c>
      <c r="D189" s="8">
        <v>-578.53804395235056</v>
      </c>
      <c r="Q189" s="8">
        <v>183</v>
      </c>
      <c r="R189" s="2" t="s">
        <v>207</v>
      </c>
      <c r="S189">
        <v>17937</v>
      </c>
      <c r="T189">
        <v>46181</v>
      </c>
      <c r="U189">
        <v>9054</v>
      </c>
    </row>
    <row r="190" spans="2:21" x14ac:dyDescent="0.35">
      <c r="B190" s="8">
        <v>163</v>
      </c>
      <c r="C190" s="8">
        <v>17901.921878470668</v>
      </c>
      <c r="D190" s="8">
        <v>-581.92187847066816</v>
      </c>
      <c r="Q190" s="8">
        <v>184</v>
      </c>
      <c r="R190" s="2" t="s">
        <v>208</v>
      </c>
      <c r="S190">
        <v>17865</v>
      </c>
      <c r="T190">
        <v>46610</v>
      </c>
      <c r="U190">
        <v>9148</v>
      </c>
    </row>
    <row r="191" spans="2:21" x14ac:dyDescent="0.35">
      <c r="B191" s="8">
        <v>164</v>
      </c>
      <c r="C191" s="8">
        <v>17973.647145904641</v>
      </c>
      <c r="D191" s="8">
        <v>-795.64714590464064</v>
      </c>
      <c r="Q191" s="8">
        <v>185</v>
      </c>
      <c r="R191" s="2" t="s">
        <v>209</v>
      </c>
      <c r="S191">
        <v>18200</v>
      </c>
      <c r="T191">
        <v>46742</v>
      </c>
      <c r="U191">
        <v>9358</v>
      </c>
    </row>
    <row r="192" spans="2:21" x14ac:dyDescent="0.35">
      <c r="B192" s="8">
        <v>165</v>
      </c>
      <c r="C192" s="8">
        <v>17937.455231687967</v>
      </c>
      <c r="D192" s="8">
        <v>-79.455231687967171</v>
      </c>
      <c r="Q192" s="8">
        <v>186</v>
      </c>
      <c r="R192" s="2" t="s">
        <v>210</v>
      </c>
      <c r="S192">
        <v>18278</v>
      </c>
      <c r="T192">
        <v>46816</v>
      </c>
      <c r="U192">
        <v>9186</v>
      </c>
    </row>
    <row r="193" spans="2:21" x14ac:dyDescent="0.35">
      <c r="B193" s="8">
        <v>166</v>
      </c>
      <c r="C193" s="8">
        <v>17798.245107797033</v>
      </c>
      <c r="D193" s="8">
        <v>-122.24510779703269</v>
      </c>
      <c r="Q193" s="8">
        <v>187</v>
      </c>
      <c r="R193" s="2" t="s">
        <v>211</v>
      </c>
      <c r="S193">
        <v>18129</v>
      </c>
      <c r="T193">
        <v>47139</v>
      </c>
      <c r="U193">
        <v>9201</v>
      </c>
    </row>
    <row r="194" spans="2:21" x14ac:dyDescent="0.35">
      <c r="B194" s="8">
        <v>167</v>
      </c>
      <c r="C194" s="8">
        <v>18079.729021860952</v>
      </c>
      <c r="D194" s="8">
        <v>-574.72902186095234</v>
      </c>
      <c r="Q194" s="8">
        <v>188</v>
      </c>
      <c r="R194" s="2" t="s">
        <v>212</v>
      </c>
      <c r="S194">
        <v>18121</v>
      </c>
      <c r="T194">
        <v>47280</v>
      </c>
      <c r="U194">
        <v>9065</v>
      </c>
    </row>
    <row r="195" spans="2:21" x14ac:dyDescent="0.35">
      <c r="B195" s="8">
        <v>168</v>
      </c>
      <c r="C195" s="8">
        <v>18643.685434398223</v>
      </c>
      <c r="D195" s="8">
        <v>-566.68543439822315</v>
      </c>
      <c r="Q195" s="8">
        <v>189</v>
      </c>
      <c r="R195" s="2" t="s">
        <v>213</v>
      </c>
      <c r="S195">
        <v>17119</v>
      </c>
      <c r="T195">
        <v>47072</v>
      </c>
      <c r="U195">
        <v>8664</v>
      </c>
    </row>
    <row r="196" spans="2:21" x14ac:dyDescent="0.35">
      <c r="B196" s="8">
        <v>169</v>
      </c>
      <c r="C196" s="8">
        <v>18242.728437318408</v>
      </c>
      <c r="D196" s="8">
        <v>-189.7284373184084</v>
      </c>
      <c r="Q196" s="8">
        <v>190</v>
      </c>
      <c r="R196" s="2" t="s">
        <v>214</v>
      </c>
      <c r="S196">
        <v>16929</v>
      </c>
      <c r="T196">
        <v>47028</v>
      </c>
      <c r="U196">
        <v>8563</v>
      </c>
    </row>
    <row r="197" spans="2:21" x14ac:dyDescent="0.35">
      <c r="B197" s="8">
        <v>170</v>
      </c>
      <c r="C197" s="8">
        <v>18219.640407719624</v>
      </c>
      <c r="D197" s="8">
        <v>-522.64040771962391</v>
      </c>
      <c r="Q197" s="8">
        <v>191</v>
      </c>
      <c r="R197" s="2" t="s">
        <v>215</v>
      </c>
      <c r="S197">
        <v>16765</v>
      </c>
      <c r="T197">
        <v>46756</v>
      </c>
      <c r="U197">
        <v>8586</v>
      </c>
    </row>
    <row r="198" spans="2:21" x14ac:dyDescent="0.35">
      <c r="B198" s="8">
        <v>171</v>
      </c>
      <c r="C198" s="8">
        <v>18068.762235753558</v>
      </c>
      <c r="D198" s="8">
        <v>105.23776424644166</v>
      </c>
      <c r="Q198" s="8">
        <v>192</v>
      </c>
      <c r="R198" s="2" t="s">
        <v>216</v>
      </c>
      <c r="S198">
        <v>16427</v>
      </c>
      <c r="T198">
        <v>46086</v>
      </c>
      <c r="U198">
        <v>8211</v>
      </c>
    </row>
    <row r="199" spans="2:21" x14ac:dyDescent="0.35">
      <c r="B199" s="8">
        <v>172</v>
      </c>
      <c r="C199" s="8">
        <v>17978.701353392131</v>
      </c>
      <c r="D199" s="8">
        <v>-189.70135339213084</v>
      </c>
      <c r="Q199" s="8">
        <v>193</v>
      </c>
      <c r="R199" s="2" t="s">
        <v>217</v>
      </c>
      <c r="S199">
        <v>16774</v>
      </c>
      <c r="T199">
        <v>47023</v>
      </c>
      <c r="U199">
        <v>8743</v>
      </c>
    </row>
    <row r="200" spans="2:21" x14ac:dyDescent="0.35">
      <c r="B200" s="8">
        <v>173</v>
      </c>
      <c r="C200" s="8">
        <v>18172.820645729997</v>
      </c>
      <c r="D200" s="8">
        <v>-135.82064572999661</v>
      </c>
      <c r="Q200" s="8">
        <v>194</v>
      </c>
      <c r="R200" s="2" t="s">
        <v>218</v>
      </c>
      <c r="S200">
        <v>16996</v>
      </c>
      <c r="T200">
        <v>46239</v>
      </c>
      <c r="U200">
        <v>8724</v>
      </c>
    </row>
    <row r="201" spans="2:21" x14ac:dyDescent="0.35">
      <c r="B201" s="8">
        <v>174</v>
      </c>
      <c r="C201" s="8">
        <v>18147.945093418621</v>
      </c>
      <c r="D201" s="8">
        <v>-177.94509341862067</v>
      </c>
      <c r="Q201" s="8">
        <v>195</v>
      </c>
      <c r="R201" s="2" t="s">
        <v>219</v>
      </c>
      <c r="S201">
        <v>16043</v>
      </c>
      <c r="T201">
        <v>46182</v>
      </c>
      <c r="U201">
        <v>7982</v>
      </c>
    </row>
    <row r="202" spans="2:21" x14ac:dyDescent="0.35">
      <c r="B202" s="8">
        <v>175</v>
      </c>
      <c r="C202" s="8">
        <v>18258.329160271474</v>
      </c>
      <c r="D202" s="8">
        <v>-278.32916027147439</v>
      </c>
      <c r="Q202" s="8">
        <v>196</v>
      </c>
      <c r="R202" s="2" t="s">
        <v>220</v>
      </c>
      <c r="S202">
        <v>16527</v>
      </c>
      <c r="T202">
        <v>46449</v>
      </c>
      <c r="U202">
        <v>7929</v>
      </c>
    </row>
    <row r="203" spans="2:21" x14ac:dyDescent="0.35">
      <c r="B203" s="8">
        <v>176</v>
      </c>
      <c r="C203" s="8">
        <v>18499.133780578108</v>
      </c>
      <c r="D203" s="8">
        <v>-440.13378057810769</v>
      </c>
      <c r="Q203" s="8">
        <v>197</v>
      </c>
      <c r="R203" s="2" t="s">
        <v>221</v>
      </c>
      <c r="S203">
        <v>16632</v>
      </c>
      <c r="T203">
        <v>46558</v>
      </c>
      <c r="U203">
        <v>7870</v>
      </c>
    </row>
    <row r="204" spans="2:21" x14ac:dyDescent="0.35">
      <c r="B204" s="8">
        <v>177</v>
      </c>
      <c r="C204" s="8">
        <v>18471.426909059312</v>
      </c>
      <c r="D204" s="8">
        <v>-507.42690905931158</v>
      </c>
      <c r="Q204" s="8">
        <v>198</v>
      </c>
      <c r="R204" s="2" t="s">
        <v>222</v>
      </c>
      <c r="S204">
        <v>16382</v>
      </c>
      <c r="T204">
        <v>46638</v>
      </c>
      <c r="U204">
        <v>7900</v>
      </c>
    </row>
    <row r="205" spans="2:21" x14ac:dyDescent="0.35">
      <c r="B205" s="8">
        <v>178</v>
      </c>
      <c r="C205" s="8">
        <v>18633.413105706095</v>
      </c>
      <c r="D205" s="8">
        <v>-669.41310570609494</v>
      </c>
      <c r="Q205" s="8">
        <v>199</v>
      </c>
      <c r="R205" s="2" t="s">
        <v>223</v>
      </c>
      <c r="S205">
        <v>16617</v>
      </c>
      <c r="T205">
        <v>46644</v>
      </c>
      <c r="U205">
        <v>7825</v>
      </c>
    </row>
    <row r="206" spans="2:21" x14ac:dyDescent="0.35">
      <c r="B206" s="8">
        <v>179</v>
      </c>
      <c r="C206" s="8">
        <v>19052.855871211075</v>
      </c>
      <c r="D206" s="8">
        <v>-796.85587121107528</v>
      </c>
      <c r="Q206" s="8">
        <v>200</v>
      </c>
      <c r="R206" s="2" t="s">
        <v>224</v>
      </c>
      <c r="S206">
        <v>16863</v>
      </c>
      <c r="T206">
        <v>46600</v>
      </c>
      <c r="U206">
        <v>7885</v>
      </c>
    </row>
    <row r="207" spans="2:21" x14ac:dyDescent="0.35">
      <c r="B207" s="8">
        <v>180</v>
      </c>
      <c r="C207" s="8">
        <v>18953.79262372572</v>
      </c>
      <c r="D207" s="8">
        <v>-833.79262372571975</v>
      </c>
      <c r="Q207" s="8">
        <v>201</v>
      </c>
      <c r="R207" s="2" t="s">
        <v>225</v>
      </c>
      <c r="S207">
        <v>16729</v>
      </c>
      <c r="T207">
        <v>46859</v>
      </c>
      <c r="U207">
        <v>7835</v>
      </c>
    </row>
    <row r="208" spans="2:21" x14ac:dyDescent="0.35">
      <c r="B208" s="8">
        <v>181</v>
      </c>
      <c r="C208" s="8">
        <v>18676.080830296902</v>
      </c>
      <c r="D208" s="8">
        <v>-611.08083029690169</v>
      </c>
      <c r="Q208" s="8">
        <v>202</v>
      </c>
      <c r="R208" s="2" t="s">
        <v>226</v>
      </c>
      <c r="S208">
        <v>16899</v>
      </c>
      <c r="T208">
        <v>46953</v>
      </c>
      <c r="U208">
        <v>7754</v>
      </c>
    </row>
    <row r="209" spans="2:21" x14ac:dyDescent="0.35">
      <c r="B209" s="8">
        <v>182</v>
      </c>
      <c r="C209" s="8">
        <v>18641.9399881028</v>
      </c>
      <c r="D209" s="8">
        <v>-807.93998810280027</v>
      </c>
      <c r="Q209" s="8">
        <v>203</v>
      </c>
      <c r="R209" s="2" t="s">
        <v>227</v>
      </c>
      <c r="S209">
        <v>16662</v>
      </c>
      <c r="T209">
        <v>47049</v>
      </c>
      <c r="U209">
        <v>8038</v>
      </c>
    </row>
    <row r="210" spans="2:21" x14ac:dyDescent="0.35">
      <c r="B210" s="8">
        <v>183</v>
      </c>
      <c r="C210" s="8">
        <v>18705.835802196809</v>
      </c>
      <c r="D210" s="8">
        <v>-768.8358021968088</v>
      </c>
      <c r="Q210" s="8">
        <v>204</v>
      </c>
      <c r="R210" s="2" t="s">
        <v>228</v>
      </c>
      <c r="S210">
        <v>16615</v>
      </c>
      <c r="T210">
        <v>47301</v>
      </c>
      <c r="U210">
        <v>7947</v>
      </c>
    </row>
    <row r="211" spans="2:21" x14ac:dyDescent="0.35">
      <c r="B211" s="8">
        <v>184</v>
      </c>
      <c r="C211" s="8">
        <v>18946.795033463346</v>
      </c>
      <c r="D211" s="8">
        <v>-1081.795033463346</v>
      </c>
      <c r="Q211" s="8">
        <v>205</v>
      </c>
      <c r="R211" s="2" t="s">
        <v>229</v>
      </c>
      <c r="S211">
        <v>16917</v>
      </c>
      <c r="T211">
        <v>47197</v>
      </c>
      <c r="U211">
        <v>8098</v>
      </c>
    </row>
    <row r="212" spans="2:21" x14ac:dyDescent="0.35">
      <c r="B212" s="8">
        <v>185</v>
      </c>
      <c r="C212" s="8">
        <v>19290.123689598699</v>
      </c>
      <c r="D212" s="8">
        <v>-1090.1236895986985</v>
      </c>
      <c r="Q212" s="8">
        <v>206</v>
      </c>
      <c r="R212" s="2" t="s">
        <v>230</v>
      </c>
      <c r="S212">
        <v>16956</v>
      </c>
      <c r="T212">
        <v>48009</v>
      </c>
      <c r="U212">
        <v>8365</v>
      </c>
    </row>
    <row r="213" spans="2:21" x14ac:dyDescent="0.35">
      <c r="B213" s="8">
        <v>186</v>
      </c>
      <c r="C213" s="8">
        <v>19051.889810830962</v>
      </c>
      <c r="D213" s="8">
        <v>-773.88981083096223</v>
      </c>
      <c r="Q213" s="8">
        <v>207</v>
      </c>
      <c r="R213" s="2" t="s">
        <v>231</v>
      </c>
      <c r="S213">
        <v>17446</v>
      </c>
      <c r="T213">
        <v>47578</v>
      </c>
      <c r="U213">
        <v>8006</v>
      </c>
    </row>
    <row r="214" spans="2:21" x14ac:dyDescent="0.35">
      <c r="B214" s="8">
        <v>187</v>
      </c>
      <c r="C214" s="8">
        <v>19150.39835365364</v>
      </c>
      <c r="D214" s="8">
        <v>-1021.3983536536398</v>
      </c>
      <c r="Q214" s="8">
        <v>208</v>
      </c>
      <c r="R214" s="2" t="s">
        <v>232</v>
      </c>
      <c r="S214">
        <v>17286</v>
      </c>
      <c r="T214">
        <v>47522</v>
      </c>
      <c r="U214">
        <v>8140</v>
      </c>
    </row>
    <row r="215" spans="2:21" x14ac:dyDescent="0.35">
      <c r="B215" s="8">
        <v>188</v>
      </c>
      <c r="C215" s="8">
        <v>18981.489955768931</v>
      </c>
      <c r="D215" s="8">
        <v>-860.4899557689314</v>
      </c>
      <c r="Q215" s="8">
        <v>209</v>
      </c>
      <c r="R215" s="2" t="s">
        <v>233</v>
      </c>
      <c r="S215">
        <v>17229</v>
      </c>
      <c r="T215">
        <v>47511</v>
      </c>
      <c r="U215">
        <v>8242</v>
      </c>
    </row>
    <row r="216" spans="2:21" x14ac:dyDescent="0.35">
      <c r="B216" s="8">
        <v>189</v>
      </c>
      <c r="C216" s="8">
        <v>18336.290698619632</v>
      </c>
      <c r="D216" s="8">
        <v>-1217.2906986196322</v>
      </c>
      <c r="Q216" s="8">
        <v>210</v>
      </c>
      <c r="R216" s="2" t="s">
        <v>234</v>
      </c>
      <c r="S216">
        <v>17070</v>
      </c>
      <c r="T216">
        <v>47181</v>
      </c>
      <c r="U216">
        <v>8359</v>
      </c>
    </row>
    <row r="217" spans="2:21" x14ac:dyDescent="0.35">
      <c r="B217" s="8">
        <v>190</v>
      </c>
      <c r="C217" s="8">
        <v>18175.763487096112</v>
      </c>
      <c r="D217" s="8">
        <v>-1246.7634870961119</v>
      </c>
      <c r="Q217" s="8">
        <v>211</v>
      </c>
      <c r="R217" s="2" t="s">
        <v>235</v>
      </c>
      <c r="S217">
        <v>17154</v>
      </c>
      <c r="T217">
        <v>47289</v>
      </c>
      <c r="U217">
        <v>8223</v>
      </c>
    </row>
    <row r="218" spans="2:21" x14ac:dyDescent="0.35">
      <c r="B218" s="8">
        <v>191</v>
      </c>
      <c r="C218" s="8">
        <v>18145.778515211841</v>
      </c>
      <c r="D218" s="8">
        <v>-1380.7785152118413</v>
      </c>
      <c r="Q218" s="8">
        <v>212</v>
      </c>
      <c r="R218" s="2" t="s">
        <v>236</v>
      </c>
      <c r="S218">
        <v>17218</v>
      </c>
      <c r="T218">
        <v>47564</v>
      </c>
      <c r="U218">
        <v>8202</v>
      </c>
    </row>
    <row r="219" spans="2:21" x14ac:dyDescent="0.35">
      <c r="B219" s="8">
        <v>192</v>
      </c>
      <c r="C219" s="8">
        <v>17430.224838891991</v>
      </c>
      <c r="D219" s="8">
        <v>-1003.2248388919907</v>
      </c>
      <c r="Q219" s="8">
        <v>213</v>
      </c>
      <c r="R219" s="2" t="s">
        <v>237</v>
      </c>
      <c r="S219">
        <v>17289</v>
      </c>
      <c r="T219">
        <v>47989</v>
      </c>
      <c r="U219">
        <v>8274</v>
      </c>
    </row>
    <row r="220" spans="2:21" x14ac:dyDescent="0.35">
      <c r="B220" s="8">
        <v>193</v>
      </c>
      <c r="C220" s="8">
        <v>18442.170180634286</v>
      </c>
      <c r="D220" s="8">
        <v>-1668.1701806342862</v>
      </c>
      <c r="Q220" s="8">
        <v>214</v>
      </c>
      <c r="R220" s="2" t="s">
        <v>238</v>
      </c>
      <c r="S220">
        <v>17599</v>
      </c>
      <c r="T220">
        <v>47885</v>
      </c>
      <c r="U220">
        <v>8101</v>
      </c>
    </row>
    <row r="221" spans="2:21" x14ac:dyDescent="0.35">
      <c r="B221" s="8">
        <v>194</v>
      </c>
      <c r="C221" s="8">
        <v>18228.945426929247</v>
      </c>
      <c r="D221" s="8">
        <v>-1232.9454269292473</v>
      </c>
      <c r="Q221" s="8">
        <v>215</v>
      </c>
      <c r="R221" s="2" t="s">
        <v>239</v>
      </c>
      <c r="S221">
        <v>17987</v>
      </c>
      <c r="T221">
        <v>48457</v>
      </c>
      <c r="U221">
        <v>7926</v>
      </c>
    </row>
    <row r="222" spans="2:21" x14ac:dyDescent="0.35">
      <c r="B222" s="8">
        <v>195</v>
      </c>
      <c r="C222" s="8">
        <v>17112.446015544236</v>
      </c>
      <c r="D222" s="8">
        <v>-1069.4460155442357</v>
      </c>
      <c r="Q222" s="8">
        <v>216</v>
      </c>
      <c r="R222" s="2" t="s">
        <v>240</v>
      </c>
      <c r="S222">
        <v>17760</v>
      </c>
      <c r="T222">
        <v>48485</v>
      </c>
      <c r="U222">
        <v>8140</v>
      </c>
    </row>
    <row r="223" spans="2:21" x14ac:dyDescent="0.35">
      <c r="B223" s="8">
        <v>196</v>
      </c>
      <c r="C223" s="8">
        <v>17096.653536112979</v>
      </c>
      <c r="D223" s="8">
        <v>-569.65353611297905</v>
      </c>
      <c r="Q223" s="8">
        <v>217</v>
      </c>
      <c r="R223" s="2" t="s">
        <v>241</v>
      </c>
      <c r="S223">
        <v>17928</v>
      </c>
      <c r="T223">
        <v>48973</v>
      </c>
      <c r="U223">
        <v>8108</v>
      </c>
    </row>
    <row r="224" spans="2:21" x14ac:dyDescent="0.35">
      <c r="B224" s="8">
        <v>197</v>
      </c>
      <c r="C224" s="8">
        <v>17034.662473454839</v>
      </c>
      <c r="D224" s="8">
        <v>-402.66247345483862</v>
      </c>
      <c r="Q224" s="8">
        <v>218</v>
      </c>
      <c r="R224" s="2" t="s">
        <v>242</v>
      </c>
      <c r="S224">
        <v>18147</v>
      </c>
      <c r="T224">
        <v>49396</v>
      </c>
      <c r="U224">
        <v>8226</v>
      </c>
    </row>
    <row r="225" spans="2:21" x14ac:dyDescent="0.35">
      <c r="B225" s="8">
        <v>198</v>
      </c>
      <c r="C225" s="8">
        <v>17098.135669816758</v>
      </c>
      <c r="D225" s="8">
        <v>-716.13566981675831</v>
      </c>
      <c r="Q225" s="8">
        <v>219</v>
      </c>
      <c r="R225" s="2" t="s">
        <v>243</v>
      </c>
      <c r="S225">
        <v>18203</v>
      </c>
      <c r="T225">
        <v>49413</v>
      </c>
      <c r="U225">
        <v>8333</v>
      </c>
    </row>
    <row r="226" spans="2:21" x14ac:dyDescent="0.35">
      <c r="B226" s="8">
        <v>199</v>
      </c>
      <c r="C226" s="8">
        <v>16988.056991972717</v>
      </c>
      <c r="D226" s="8">
        <v>-371.05699197271679</v>
      </c>
      <c r="Q226" s="8">
        <v>220</v>
      </c>
      <c r="R226" s="2" t="s">
        <v>244</v>
      </c>
      <c r="S226">
        <v>18533</v>
      </c>
      <c r="T226">
        <v>50160</v>
      </c>
      <c r="U226">
        <v>8384</v>
      </c>
    </row>
    <row r="227" spans="2:21" x14ac:dyDescent="0.35">
      <c r="B227" s="8">
        <v>200</v>
      </c>
      <c r="C227" s="8">
        <v>17066.870958170366</v>
      </c>
      <c r="D227" s="8">
        <v>-203.87095817036607</v>
      </c>
      <c r="Q227" s="8">
        <v>221</v>
      </c>
      <c r="R227" s="2" t="s">
        <v>245</v>
      </c>
      <c r="S227">
        <v>18372</v>
      </c>
      <c r="T227">
        <v>49743</v>
      </c>
      <c r="U227">
        <v>8264</v>
      </c>
    </row>
    <row r="228" spans="2:21" x14ac:dyDescent="0.35">
      <c r="B228" s="8">
        <v>201</v>
      </c>
      <c r="C228" s="8">
        <v>17053.650706098739</v>
      </c>
      <c r="D228" s="8">
        <v>-324.65070609873874</v>
      </c>
      <c r="Q228" s="8">
        <v>222</v>
      </c>
      <c r="R228" s="2" t="s">
        <v>246</v>
      </c>
      <c r="S228">
        <v>18735</v>
      </c>
      <c r="T228">
        <v>50254</v>
      </c>
      <c r="U228">
        <v>8298</v>
      </c>
    </row>
    <row r="229" spans="2:21" x14ac:dyDescent="0.35">
      <c r="B229" s="8">
        <v>202</v>
      </c>
      <c r="C229" s="8">
        <v>16955.415488779978</v>
      </c>
      <c r="D229" s="8">
        <v>-56.41548877997775</v>
      </c>
      <c r="Q229" s="8">
        <v>223</v>
      </c>
      <c r="R229" s="2" t="s">
        <v>247</v>
      </c>
      <c r="S229">
        <v>18564</v>
      </c>
      <c r="T229">
        <v>50300</v>
      </c>
      <c r="U229">
        <v>8426</v>
      </c>
    </row>
    <row r="230" spans="2:21" x14ac:dyDescent="0.35">
      <c r="B230" s="8">
        <v>203</v>
      </c>
      <c r="C230" s="8">
        <v>17400.257933574841</v>
      </c>
      <c r="D230" s="8">
        <v>-738.25793357484145</v>
      </c>
      <c r="Q230" s="8">
        <v>224</v>
      </c>
      <c r="R230" s="2" t="s">
        <v>248</v>
      </c>
      <c r="S230">
        <v>18448</v>
      </c>
      <c r="T230">
        <v>50487</v>
      </c>
      <c r="U230">
        <v>8478</v>
      </c>
    </row>
    <row r="231" spans="2:21" x14ac:dyDescent="0.35">
      <c r="B231" s="8">
        <v>204</v>
      </c>
      <c r="C231" s="8">
        <v>17324.435840827446</v>
      </c>
      <c r="D231" s="8">
        <v>-709.43584082744565</v>
      </c>
      <c r="Q231" s="8">
        <v>225</v>
      </c>
      <c r="R231" s="2" t="s">
        <v>249</v>
      </c>
      <c r="S231">
        <v>19039</v>
      </c>
      <c r="T231">
        <v>50463</v>
      </c>
      <c r="U231">
        <v>8340</v>
      </c>
    </row>
    <row r="232" spans="2:21" x14ac:dyDescent="0.35">
      <c r="B232" s="8">
        <v>205</v>
      </c>
      <c r="C232" s="8">
        <v>17524.373007091257</v>
      </c>
      <c r="D232" s="8">
        <v>-607.37300709125702</v>
      </c>
      <c r="Q232" s="8">
        <v>226</v>
      </c>
      <c r="R232" s="2" t="s">
        <v>250</v>
      </c>
      <c r="S232">
        <v>18697</v>
      </c>
      <c r="T232">
        <v>50589</v>
      </c>
      <c r="U232">
        <v>8664</v>
      </c>
    </row>
    <row r="233" spans="2:21" x14ac:dyDescent="0.35">
      <c r="B233" s="8">
        <v>206</v>
      </c>
      <c r="C233" s="8">
        <v>18112.878781440842</v>
      </c>
      <c r="D233" s="8">
        <v>-1156.8787814408424</v>
      </c>
      <c r="Q233" s="8">
        <v>227</v>
      </c>
      <c r="R233" s="2" t="s">
        <v>251</v>
      </c>
      <c r="S233">
        <v>18832</v>
      </c>
      <c r="T233">
        <v>50686</v>
      </c>
      <c r="U233">
        <v>8492</v>
      </c>
    </row>
    <row r="234" spans="2:21" x14ac:dyDescent="0.35">
      <c r="B234" s="8">
        <v>207</v>
      </c>
      <c r="C234" s="8">
        <v>17477.501004657683</v>
      </c>
      <c r="D234" s="8">
        <v>-31.501004657682643</v>
      </c>
      <c r="Q234" s="8">
        <v>228</v>
      </c>
      <c r="R234" s="2" t="s">
        <v>252</v>
      </c>
      <c r="S234">
        <v>19041</v>
      </c>
      <c r="T234">
        <v>50599</v>
      </c>
      <c r="U234">
        <v>8341</v>
      </c>
    </row>
    <row r="235" spans="2:21" x14ac:dyDescent="0.35">
      <c r="B235" s="8">
        <v>208</v>
      </c>
      <c r="C235" s="8">
        <v>17663.491397929691</v>
      </c>
      <c r="D235" s="8">
        <v>-377.49139792969072</v>
      </c>
      <c r="Q235" s="8">
        <v>229</v>
      </c>
      <c r="R235" s="2" t="s">
        <v>253</v>
      </c>
      <c r="S235">
        <v>19119</v>
      </c>
      <c r="T235">
        <v>50854</v>
      </c>
      <c r="U235">
        <v>8409</v>
      </c>
    </row>
    <row r="236" spans="2:21" x14ac:dyDescent="0.35">
      <c r="B236" s="8">
        <v>209</v>
      </c>
      <c r="C236" s="8">
        <v>17812.528320918493</v>
      </c>
      <c r="D236" s="8">
        <v>-583.52832091849268</v>
      </c>
      <c r="Q236" s="8">
        <v>230</v>
      </c>
      <c r="R236" s="2" t="s">
        <v>254</v>
      </c>
      <c r="S236">
        <v>19817</v>
      </c>
      <c r="T236">
        <v>50921</v>
      </c>
      <c r="U236">
        <v>8445</v>
      </c>
    </row>
    <row r="237" spans="2:21" x14ac:dyDescent="0.35">
      <c r="B237" s="8">
        <v>210</v>
      </c>
      <c r="C237" s="8">
        <v>17908.598209132866</v>
      </c>
      <c r="D237" s="8">
        <v>-838.59820913286603</v>
      </c>
      <c r="Q237" s="8">
        <v>231</v>
      </c>
      <c r="R237" s="2" t="s">
        <v>255</v>
      </c>
      <c r="S237">
        <v>19593</v>
      </c>
      <c r="T237">
        <v>51455</v>
      </c>
      <c r="U237">
        <v>8606</v>
      </c>
    </row>
    <row r="238" spans="2:21" x14ac:dyDescent="0.35">
      <c r="B238" s="8">
        <v>211</v>
      </c>
      <c r="C238" s="8">
        <v>17731.903683427747</v>
      </c>
      <c r="D238" s="8">
        <v>-577.90368342774673</v>
      </c>
      <c r="Q238" s="8">
        <v>232</v>
      </c>
      <c r="R238" s="2" t="s">
        <v>256</v>
      </c>
      <c r="S238">
        <v>19109</v>
      </c>
      <c r="T238">
        <v>51551</v>
      </c>
      <c r="U238">
        <v>8482</v>
      </c>
    </row>
    <row r="239" spans="2:21" x14ac:dyDescent="0.35">
      <c r="B239" s="8">
        <v>212</v>
      </c>
      <c r="C239" s="8">
        <v>17765.569667445812</v>
      </c>
      <c r="D239" s="8">
        <v>-547.56966744581223</v>
      </c>
      <c r="Q239" s="8">
        <v>233</v>
      </c>
      <c r="R239" s="2" t="s">
        <v>257</v>
      </c>
      <c r="S239">
        <v>19160</v>
      </c>
      <c r="T239">
        <v>51577</v>
      </c>
      <c r="U239">
        <v>8614</v>
      </c>
    </row>
    <row r="240" spans="2:21" x14ac:dyDescent="0.35">
      <c r="B240" s="8">
        <v>213</v>
      </c>
      <c r="C240" s="8">
        <v>17972.880119991867</v>
      </c>
      <c r="D240" s="8">
        <v>-683.8801199918671</v>
      </c>
      <c r="Q240" s="8">
        <v>234</v>
      </c>
      <c r="R240" s="2" t="s">
        <v>258</v>
      </c>
      <c r="S240">
        <v>19432</v>
      </c>
      <c r="T240">
        <v>51554</v>
      </c>
      <c r="U240">
        <v>8542</v>
      </c>
    </row>
    <row r="241" spans="2:21" x14ac:dyDescent="0.35">
      <c r="B241" s="8">
        <v>214</v>
      </c>
      <c r="C241" s="8">
        <v>17691.161748481391</v>
      </c>
      <c r="D241" s="8">
        <v>-92.161748481390532</v>
      </c>
      <c r="Q241" s="8">
        <v>235</v>
      </c>
      <c r="R241" s="2" t="s">
        <v>259</v>
      </c>
      <c r="S241">
        <v>19238</v>
      </c>
      <c r="T241">
        <v>51588</v>
      </c>
      <c r="U241">
        <v>8649</v>
      </c>
    </row>
    <row r="242" spans="2:21" x14ac:dyDescent="0.35">
      <c r="B242" s="8">
        <v>215</v>
      </c>
      <c r="C242" s="8">
        <v>17565.967843323786</v>
      </c>
      <c r="D242" s="8">
        <v>421.03215667621407</v>
      </c>
      <c r="Q242" s="8">
        <v>236</v>
      </c>
      <c r="R242" s="2" t="s">
        <v>260</v>
      </c>
      <c r="S242">
        <v>19493</v>
      </c>
      <c r="T242">
        <v>51678</v>
      </c>
      <c r="U242">
        <v>8535</v>
      </c>
    </row>
    <row r="243" spans="2:21" x14ac:dyDescent="0.35">
      <c r="B243" s="8">
        <v>216</v>
      </c>
      <c r="C243" s="8">
        <v>17890.704764325354</v>
      </c>
      <c r="D243" s="8">
        <v>-130.70476432535361</v>
      </c>
      <c r="Q243" s="8">
        <v>237</v>
      </c>
      <c r="R243" s="2" t="s">
        <v>261</v>
      </c>
      <c r="S243">
        <v>19636</v>
      </c>
      <c r="T243">
        <v>51813</v>
      </c>
      <c r="U243">
        <v>8539</v>
      </c>
    </row>
    <row r="244" spans="2:21" x14ac:dyDescent="0.35">
      <c r="B244" s="8">
        <v>217</v>
      </c>
      <c r="C244" s="8">
        <v>17958.274161449499</v>
      </c>
      <c r="D244" s="8">
        <v>-30.274161449498934</v>
      </c>
      <c r="Q244" s="8">
        <v>238</v>
      </c>
      <c r="R244" s="2" t="s">
        <v>262</v>
      </c>
      <c r="S244">
        <v>19427</v>
      </c>
      <c r="T244">
        <v>52130</v>
      </c>
      <c r="U244">
        <v>8213</v>
      </c>
    </row>
    <row r="245" spans="2:21" x14ac:dyDescent="0.35">
      <c r="B245" s="8">
        <v>218</v>
      </c>
      <c r="C245" s="8">
        <v>18233.495921095608</v>
      </c>
      <c r="D245" s="8">
        <v>-86.495921095607628</v>
      </c>
      <c r="Q245" s="8">
        <v>239</v>
      </c>
      <c r="R245" s="2" t="s">
        <v>263</v>
      </c>
      <c r="S245">
        <v>19498</v>
      </c>
      <c r="T245">
        <v>52030</v>
      </c>
      <c r="U245">
        <v>8535</v>
      </c>
    </row>
    <row r="246" spans="2:21" x14ac:dyDescent="0.35">
      <c r="B246" s="8">
        <v>219</v>
      </c>
      <c r="C246" s="8">
        <v>18396.572211398248</v>
      </c>
      <c r="D246" s="8">
        <v>-193.57221139824833</v>
      </c>
      <c r="Q246" s="8">
        <v>240</v>
      </c>
      <c r="R246" s="2" t="s">
        <v>264</v>
      </c>
      <c r="S246">
        <v>19707</v>
      </c>
      <c r="T246">
        <v>52059</v>
      </c>
      <c r="U246">
        <v>8692</v>
      </c>
    </row>
    <row r="247" spans="2:21" x14ac:dyDescent="0.35">
      <c r="B247" s="8">
        <v>220</v>
      </c>
      <c r="C247" s="8">
        <v>18648.637981524778</v>
      </c>
      <c r="D247" s="8">
        <v>-115.6379815247783</v>
      </c>
      <c r="Q247" s="8">
        <v>241</v>
      </c>
      <c r="R247" s="2" t="s">
        <v>265</v>
      </c>
      <c r="S247">
        <v>19971</v>
      </c>
      <c r="T247">
        <v>52021</v>
      </c>
      <c r="U247">
        <v>8683</v>
      </c>
    </row>
    <row r="248" spans="2:21" x14ac:dyDescent="0.35">
      <c r="B248" s="8">
        <v>221</v>
      </c>
      <c r="C248" s="8">
        <v>18371.858699150438</v>
      </c>
      <c r="D248" s="8">
        <v>0.14130084956195788</v>
      </c>
      <c r="Q248" s="8">
        <v>242</v>
      </c>
      <c r="R248" s="2" t="s">
        <v>266</v>
      </c>
      <c r="S248">
        <v>19843</v>
      </c>
      <c r="T248">
        <v>52625</v>
      </c>
      <c r="U248">
        <v>8747</v>
      </c>
    </row>
    <row r="249" spans="2:21" x14ac:dyDescent="0.35">
      <c r="B249" s="8">
        <v>222</v>
      </c>
      <c r="C249" s="8">
        <v>18542.969808376165</v>
      </c>
      <c r="D249" s="8">
        <v>192.03019162383498</v>
      </c>
      <c r="Q249" s="8">
        <v>243</v>
      </c>
      <c r="R249" s="2" t="s">
        <v>267</v>
      </c>
      <c r="S249">
        <v>19878</v>
      </c>
      <c r="T249">
        <v>52494</v>
      </c>
      <c r="U249">
        <v>8511</v>
      </c>
    </row>
    <row r="250" spans="2:21" x14ac:dyDescent="0.35">
      <c r="B250" s="8">
        <v>223</v>
      </c>
      <c r="C250" s="8">
        <v>18744.106867915449</v>
      </c>
      <c r="D250" s="8">
        <v>-180.10686791544867</v>
      </c>
      <c r="Q250" s="8">
        <v>244</v>
      </c>
      <c r="R250" s="2" t="s">
        <v>268</v>
      </c>
      <c r="S250">
        <v>19979</v>
      </c>
      <c r="T250">
        <v>52022</v>
      </c>
      <c r="U250">
        <v>8536</v>
      </c>
    </row>
    <row r="251" spans="2:21" x14ac:dyDescent="0.35">
      <c r="B251" s="8">
        <v>224</v>
      </c>
      <c r="C251" s="8">
        <v>18865.530999528222</v>
      </c>
      <c r="D251" s="8">
        <v>-417.53099952822231</v>
      </c>
      <c r="Q251" s="8">
        <v>245</v>
      </c>
      <c r="R251" s="2" t="s">
        <v>269</v>
      </c>
      <c r="S251">
        <v>19932</v>
      </c>
      <c r="T251">
        <v>52596</v>
      </c>
      <c r="U251">
        <v>8544</v>
      </c>
    </row>
    <row r="252" spans="2:21" x14ac:dyDescent="0.35">
      <c r="B252" s="8">
        <v>225</v>
      </c>
      <c r="C252" s="8">
        <v>18654.718780209514</v>
      </c>
      <c r="D252" s="8">
        <v>384.28121979048592</v>
      </c>
      <c r="Q252" s="8">
        <v>246</v>
      </c>
      <c r="R252" s="2" t="s">
        <v>270</v>
      </c>
      <c r="S252">
        <v>19890</v>
      </c>
      <c r="T252">
        <v>52550</v>
      </c>
      <c r="U252">
        <v>8557</v>
      </c>
    </row>
    <row r="253" spans="2:21" x14ac:dyDescent="0.35">
      <c r="B253" s="8">
        <v>226</v>
      </c>
      <c r="C253" s="8">
        <v>19166.103169661736</v>
      </c>
      <c r="D253" s="8">
        <v>-469.10316966173559</v>
      </c>
      <c r="Q253" s="8">
        <v>247</v>
      </c>
      <c r="R253" s="2" t="s">
        <v>271</v>
      </c>
      <c r="S253">
        <v>20084</v>
      </c>
      <c r="T253">
        <v>52899</v>
      </c>
      <c r="U253">
        <v>8480</v>
      </c>
    </row>
    <row r="254" spans="2:21" x14ac:dyDescent="0.35">
      <c r="B254" s="8">
        <v>227</v>
      </c>
      <c r="C254" s="8">
        <v>18933.295986041561</v>
      </c>
      <c r="D254" s="8">
        <v>-101.29598604156126</v>
      </c>
      <c r="Q254" s="8">
        <v>248</v>
      </c>
      <c r="R254" s="2" t="s">
        <v>272</v>
      </c>
      <c r="S254">
        <v>19857</v>
      </c>
      <c r="T254">
        <v>53114</v>
      </c>
      <c r="U254">
        <v>8475</v>
      </c>
    </row>
    <row r="255" spans="2:21" x14ac:dyDescent="0.35">
      <c r="B255" s="8">
        <v>228</v>
      </c>
      <c r="C255" s="8">
        <v>18688.293655726276</v>
      </c>
      <c r="D255" s="8">
        <v>352.70634427372352</v>
      </c>
      <c r="Q255" s="8">
        <v>249</v>
      </c>
      <c r="R255" s="2" t="s">
        <v>273</v>
      </c>
      <c r="S255">
        <v>19833</v>
      </c>
      <c r="T255">
        <v>53134</v>
      </c>
      <c r="U255">
        <v>8429</v>
      </c>
    </row>
    <row r="256" spans="2:21" x14ac:dyDescent="0.35">
      <c r="B256" s="8">
        <v>229</v>
      </c>
      <c r="C256" s="8">
        <v>18849.547388169965</v>
      </c>
      <c r="D256" s="8">
        <v>269.45261183003458</v>
      </c>
      <c r="Q256" s="8">
        <v>250</v>
      </c>
      <c r="R256" s="2" t="s">
        <v>274</v>
      </c>
      <c r="S256">
        <v>20250</v>
      </c>
      <c r="T256">
        <v>53282</v>
      </c>
      <c r="U256">
        <v>8509</v>
      </c>
    </row>
    <row r="257" spans="2:21" x14ac:dyDescent="0.35">
      <c r="B257" s="8">
        <v>230</v>
      </c>
      <c r="C257" s="8">
        <v>18918.872869052997</v>
      </c>
      <c r="D257" s="8">
        <v>898.12713094700302</v>
      </c>
      <c r="Q257" s="8">
        <v>251</v>
      </c>
      <c r="R257" s="2" t="s">
        <v>275</v>
      </c>
      <c r="S257">
        <v>19813</v>
      </c>
      <c r="T257">
        <v>53411</v>
      </c>
      <c r="U257">
        <v>8446</v>
      </c>
    </row>
    <row r="258" spans="2:21" x14ac:dyDescent="0.35">
      <c r="B258" s="8">
        <v>231</v>
      </c>
      <c r="C258" s="8">
        <v>19284.207751504473</v>
      </c>
      <c r="D258" s="8">
        <v>308.79224849552702</v>
      </c>
      <c r="Q258" s="8">
        <v>252</v>
      </c>
      <c r="R258" s="2" t="s">
        <v>276</v>
      </c>
      <c r="S258">
        <v>20016</v>
      </c>
      <c r="T258">
        <v>53873</v>
      </c>
      <c r="U258">
        <v>8357</v>
      </c>
    </row>
    <row r="259" spans="2:21" x14ac:dyDescent="0.35">
      <c r="B259" s="8">
        <v>232</v>
      </c>
      <c r="C259" s="8">
        <v>19122.521000583572</v>
      </c>
      <c r="D259" s="8">
        <v>-13.521000583572459</v>
      </c>
      <c r="Q259" s="8">
        <v>253</v>
      </c>
      <c r="R259" s="2" t="s">
        <v>277</v>
      </c>
      <c r="S259">
        <v>20093</v>
      </c>
      <c r="T259">
        <v>54153</v>
      </c>
      <c r="U259">
        <v>8388</v>
      </c>
    </row>
    <row r="260" spans="2:21" x14ac:dyDescent="0.35">
      <c r="B260" s="8">
        <v>233</v>
      </c>
      <c r="C260" s="8">
        <v>19324.885559441031</v>
      </c>
      <c r="D260" s="8">
        <v>-164.88555944103064</v>
      </c>
      <c r="Q260" s="8">
        <v>254</v>
      </c>
      <c r="R260" s="2" t="s">
        <v>278</v>
      </c>
      <c r="S260">
        <v>20044</v>
      </c>
      <c r="T260">
        <v>54102</v>
      </c>
      <c r="U260">
        <v>8413</v>
      </c>
    </row>
    <row r="261" spans="2:21" x14ac:dyDescent="0.35">
      <c r="B261" s="8">
        <v>234</v>
      </c>
      <c r="C261" s="8">
        <v>19212.424300343628</v>
      </c>
      <c r="D261" s="8">
        <v>219.57569965637231</v>
      </c>
      <c r="Q261" s="8">
        <v>255</v>
      </c>
      <c r="R261" s="2" t="s">
        <v>279</v>
      </c>
      <c r="S261">
        <v>20152</v>
      </c>
      <c r="T261">
        <v>54177</v>
      </c>
      <c r="U261">
        <v>8454</v>
      </c>
    </row>
    <row r="262" spans="2:21" x14ac:dyDescent="0.35">
      <c r="B262" s="8">
        <v>235</v>
      </c>
      <c r="C262" s="8">
        <v>19379.51162619012</v>
      </c>
      <c r="D262" s="8">
        <v>-141.5116261901203</v>
      </c>
      <c r="Q262" s="8">
        <v>256</v>
      </c>
      <c r="R262" s="2" t="s">
        <v>280</v>
      </c>
      <c r="S262">
        <v>20650</v>
      </c>
      <c r="T262">
        <v>54557</v>
      </c>
      <c r="U262">
        <v>8422</v>
      </c>
    </row>
    <row r="263" spans="2:21" x14ac:dyDescent="0.35">
      <c r="B263" s="8">
        <v>236</v>
      </c>
      <c r="C263" s="8">
        <v>19231.275127325207</v>
      </c>
      <c r="D263" s="8">
        <v>261.724872674793</v>
      </c>
      <c r="Q263" s="8">
        <v>257</v>
      </c>
      <c r="R263" s="2" t="s">
        <v>281</v>
      </c>
      <c r="S263">
        <v>20270</v>
      </c>
      <c r="T263">
        <v>54837</v>
      </c>
      <c r="U263">
        <v>8296</v>
      </c>
    </row>
    <row r="264" spans="2:21" x14ac:dyDescent="0.35">
      <c r="B264" s="8">
        <v>237</v>
      </c>
      <c r="C264" s="8">
        <v>19269.073833072591</v>
      </c>
      <c r="D264" s="8">
        <v>366.92616692740921</v>
      </c>
      <c r="Q264" s="8">
        <v>258</v>
      </c>
      <c r="R264" s="2" t="s">
        <v>282</v>
      </c>
      <c r="S264">
        <v>20308</v>
      </c>
      <c r="T264">
        <v>55269</v>
      </c>
      <c r="U264">
        <v>8212</v>
      </c>
    </row>
    <row r="265" spans="2:21" x14ac:dyDescent="0.35">
      <c r="B265" s="8">
        <v>238</v>
      </c>
      <c r="C265" s="8">
        <v>18859.239128695779</v>
      </c>
      <c r="D265" s="8">
        <v>567.76087130422093</v>
      </c>
      <c r="Q265" s="8">
        <v>259</v>
      </c>
      <c r="R265" s="2" t="s">
        <v>283</v>
      </c>
      <c r="S265">
        <v>20380</v>
      </c>
      <c r="T265">
        <v>55461</v>
      </c>
      <c r="U265">
        <v>8292</v>
      </c>
    </row>
    <row r="266" spans="2:21" x14ac:dyDescent="0.35">
      <c r="B266" s="8">
        <v>239</v>
      </c>
      <c r="C266" s="8">
        <v>19314.327157409603</v>
      </c>
      <c r="D266" s="8">
        <v>183.67284259039661</v>
      </c>
      <c r="Q266" s="8">
        <v>260</v>
      </c>
      <c r="R266" s="2" t="s">
        <v>284</v>
      </c>
      <c r="S266">
        <v>20544</v>
      </c>
      <c r="T266">
        <v>55669</v>
      </c>
      <c r="U266">
        <v>8366</v>
      </c>
    </row>
    <row r="267" spans="2:21" x14ac:dyDescent="0.35">
      <c r="B267" s="8">
        <v>240</v>
      </c>
      <c r="C267" s="8">
        <v>19554.564325218169</v>
      </c>
      <c r="D267" s="8">
        <v>152.43567478183104</v>
      </c>
      <c r="Q267" s="8">
        <v>261</v>
      </c>
      <c r="R267" s="2" t="s">
        <v>285</v>
      </c>
      <c r="S267">
        <v>20279</v>
      </c>
      <c r="T267">
        <v>55786</v>
      </c>
      <c r="U267">
        <v>8509</v>
      </c>
    </row>
    <row r="268" spans="2:21" x14ac:dyDescent="0.35">
      <c r="B268" s="8">
        <v>241</v>
      </c>
      <c r="C268" s="8">
        <v>19532.219160567598</v>
      </c>
      <c r="D268" s="8">
        <v>438.78083943240199</v>
      </c>
      <c r="Q268" s="8">
        <v>262</v>
      </c>
      <c r="R268" s="2" t="s">
        <v>286</v>
      </c>
      <c r="S268">
        <v>20629</v>
      </c>
      <c r="T268">
        <v>56103</v>
      </c>
      <c r="U268">
        <v>8477</v>
      </c>
    </row>
    <row r="269" spans="2:21" x14ac:dyDescent="0.35">
      <c r="B269" s="8">
        <v>242</v>
      </c>
      <c r="C269" s="8">
        <v>19769.870728629947</v>
      </c>
      <c r="D269" s="8">
        <v>73.129271370053175</v>
      </c>
      <c r="Q269" s="8">
        <v>263</v>
      </c>
      <c r="R269" s="2" t="s">
        <v>287</v>
      </c>
      <c r="S269">
        <v>20827</v>
      </c>
      <c r="T269">
        <v>56093</v>
      </c>
      <c r="U269">
        <v>8794</v>
      </c>
    </row>
    <row r="270" spans="2:21" x14ac:dyDescent="0.35">
      <c r="B270" s="8">
        <v>243</v>
      </c>
      <c r="C270" s="8">
        <v>19388.12664544666</v>
      </c>
      <c r="D270" s="8">
        <v>489.8733545533396</v>
      </c>
      <c r="Q270" s="8">
        <v>264</v>
      </c>
      <c r="R270" s="2" t="s">
        <v>288</v>
      </c>
      <c r="S270">
        <v>20722</v>
      </c>
      <c r="T270">
        <v>56343</v>
      </c>
      <c r="U270">
        <v>8641</v>
      </c>
    </row>
    <row r="271" spans="2:21" x14ac:dyDescent="0.35">
      <c r="B271" s="8">
        <v>244</v>
      </c>
      <c r="C271" s="8">
        <v>19313.926202437291</v>
      </c>
      <c r="D271" s="8">
        <v>665.07379756270893</v>
      </c>
      <c r="Q271" s="8">
        <v>265</v>
      </c>
      <c r="R271" s="2" t="s">
        <v>289</v>
      </c>
      <c r="S271">
        <v>20607</v>
      </c>
      <c r="T271">
        <v>56455</v>
      </c>
      <c r="U271">
        <v>8505</v>
      </c>
    </row>
    <row r="272" spans="2:21" x14ac:dyDescent="0.35">
      <c r="B272" s="8">
        <v>245</v>
      </c>
      <c r="C272" s="8">
        <v>19461.250367186767</v>
      </c>
      <c r="D272" s="8">
        <v>470.74963281323289</v>
      </c>
      <c r="Q272" s="8">
        <v>266</v>
      </c>
      <c r="R272" s="2" t="s">
        <v>290</v>
      </c>
      <c r="S272">
        <v>20769</v>
      </c>
      <c r="T272">
        <v>56523</v>
      </c>
      <c r="U272">
        <v>8376</v>
      </c>
    </row>
    <row r="273" spans="2:21" x14ac:dyDescent="0.35">
      <c r="B273" s="8">
        <v>246</v>
      </c>
      <c r="C273" s="8">
        <v>19469.722662049258</v>
      </c>
      <c r="D273" s="8">
        <v>420.27733795074164</v>
      </c>
      <c r="Q273" s="8">
        <v>267</v>
      </c>
      <c r="R273" s="2" t="s">
        <v>291</v>
      </c>
      <c r="S273">
        <v>20812</v>
      </c>
      <c r="T273">
        <v>56498</v>
      </c>
      <c r="U273">
        <v>8157</v>
      </c>
    </row>
    <row r="274" spans="2:21" x14ac:dyDescent="0.35">
      <c r="B274" s="8">
        <v>247</v>
      </c>
      <c r="C274" s="8">
        <v>19437.599342552108</v>
      </c>
      <c r="D274" s="8">
        <v>646.40065744789172</v>
      </c>
      <c r="Q274" s="8">
        <v>268</v>
      </c>
      <c r="R274" s="2" t="s">
        <v>292</v>
      </c>
      <c r="S274">
        <v>20917</v>
      </c>
      <c r="T274">
        <v>56410</v>
      </c>
      <c r="U274">
        <v>8289</v>
      </c>
    </row>
    <row r="275" spans="2:21" x14ac:dyDescent="0.35">
      <c r="B275" s="8">
        <v>248</v>
      </c>
      <c r="C275" s="8">
        <v>19480.894189188577</v>
      </c>
      <c r="D275" s="8">
        <v>376.105810811423</v>
      </c>
      <c r="Q275" s="8">
        <v>269</v>
      </c>
      <c r="R275" s="2" t="s">
        <v>293</v>
      </c>
      <c r="S275">
        <v>21080</v>
      </c>
      <c r="T275">
        <v>56471</v>
      </c>
      <c r="U275">
        <v>8327</v>
      </c>
    </row>
    <row r="276" spans="2:21" x14ac:dyDescent="0.35">
      <c r="B276" s="8">
        <v>249</v>
      </c>
      <c r="C276" s="8">
        <v>19417.229860899661</v>
      </c>
      <c r="D276" s="8">
        <v>415.77013910033929</v>
      </c>
      <c r="Q276" s="8">
        <v>270</v>
      </c>
      <c r="R276" s="2" t="s">
        <v>294</v>
      </c>
      <c r="S276">
        <v>20809</v>
      </c>
      <c r="T276">
        <v>56703</v>
      </c>
      <c r="U276">
        <v>8394</v>
      </c>
    </row>
    <row r="277" spans="2:21" x14ac:dyDescent="0.35">
      <c r="B277" s="8">
        <v>250</v>
      </c>
      <c r="C277" s="8">
        <v>19571.076757735475</v>
      </c>
      <c r="D277" s="8">
        <v>678.92324226452547</v>
      </c>
      <c r="Q277" s="8">
        <v>271</v>
      </c>
      <c r="R277" s="2" t="s">
        <v>295</v>
      </c>
      <c r="S277">
        <v>21033</v>
      </c>
      <c r="T277">
        <v>56926</v>
      </c>
      <c r="U277">
        <v>8240</v>
      </c>
    </row>
    <row r="278" spans="2:21" x14ac:dyDescent="0.35">
      <c r="B278" s="8">
        <v>251</v>
      </c>
      <c r="C278" s="8">
        <v>19507.858195759156</v>
      </c>
      <c r="D278" s="8">
        <v>305.14180424084407</v>
      </c>
      <c r="Q278" s="8">
        <v>272</v>
      </c>
      <c r="R278" s="2" t="s">
        <v>296</v>
      </c>
      <c r="S278">
        <v>21077</v>
      </c>
      <c r="T278">
        <v>56841</v>
      </c>
      <c r="U278">
        <v>8242</v>
      </c>
    </row>
    <row r="279" spans="2:21" x14ac:dyDescent="0.35">
      <c r="B279" s="8">
        <v>252</v>
      </c>
      <c r="C279" s="8">
        <v>19484.557371473595</v>
      </c>
      <c r="D279" s="8">
        <v>531.44262852640531</v>
      </c>
      <c r="Q279" s="8">
        <v>273</v>
      </c>
      <c r="R279" s="2" t="s">
        <v>297</v>
      </c>
      <c r="S279">
        <v>20877</v>
      </c>
      <c r="T279">
        <v>56710</v>
      </c>
      <c r="U279">
        <v>8255</v>
      </c>
    </row>
    <row r="280" spans="2:21" x14ac:dyDescent="0.35">
      <c r="B280" s="8">
        <v>253</v>
      </c>
      <c r="C280" s="8">
        <v>19596.705812458524</v>
      </c>
      <c r="D280" s="8">
        <v>496.29418754147628</v>
      </c>
      <c r="Q280" s="8">
        <v>274</v>
      </c>
      <c r="R280" s="2" t="s">
        <v>298</v>
      </c>
      <c r="S280">
        <v>20749</v>
      </c>
      <c r="T280">
        <v>56531</v>
      </c>
      <c r="U280">
        <v>8154</v>
      </c>
    </row>
    <row r="281" spans="2:21" x14ac:dyDescent="0.35">
      <c r="B281" s="8">
        <v>254</v>
      </c>
      <c r="C281" s="8">
        <v>19621.837484976233</v>
      </c>
      <c r="D281" s="8">
        <v>422.1625150237669</v>
      </c>
      <c r="Q281" s="8">
        <v>275</v>
      </c>
      <c r="R281" s="2" t="s">
        <v>299</v>
      </c>
      <c r="S281">
        <v>20779</v>
      </c>
      <c r="T281">
        <v>56825</v>
      </c>
      <c r="U281">
        <v>8102</v>
      </c>
    </row>
    <row r="282" spans="2:21" x14ac:dyDescent="0.35">
      <c r="B282" s="8">
        <v>255</v>
      </c>
      <c r="C282" s="8">
        <v>19700.483467827391</v>
      </c>
      <c r="D282" s="8">
        <v>451.516532172609</v>
      </c>
      <c r="Q282" s="8">
        <v>276</v>
      </c>
      <c r="R282" s="2" t="s">
        <v>300</v>
      </c>
      <c r="S282">
        <v>20918</v>
      </c>
      <c r="T282">
        <v>56717</v>
      </c>
      <c r="U282">
        <v>8007</v>
      </c>
    </row>
    <row r="283" spans="2:21" x14ac:dyDescent="0.35">
      <c r="B283" s="8">
        <v>256</v>
      </c>
      <c r="C283" s="8">
        <v>19742.570992084737</v>
      </c>
      <c r="D283" s="8">
        <v>907.42900791526336</v>
      </c>
      <c r="Q283" s="8">
        <v>277</v>
      </c>
      <c r="R283" s="2" t="s">
        <v>301</v>
      </c>
      <c r="S283">
        <v>20830</v>
      </c>
      <c r="T283">
        <v>56924</v>
      </c>
      <c r="U283">
        <v>7849</v>
      </c>
    </row>
    <row r="284" spans="2:21" x14ac:dyDescent="0.35">
      <c r="B284" s="8">
        <v>257</v>
      </c>
      <c r="C284" s="8">
        <v>19621.324620012376</v>
      </c>
      <c r="D284" s="8">
        <v>648.67537998762418</v>
      </c>
      <c r="Q284" s="8">
        <v>278</v>
      </c>
      <c r="R284" s="2" t="s">
        <v>302</v>
      </c>
      <c r="S284">
        <v>21387</v>
      </c>
      <c r="T284">
        <v>57023</v>
      </c>
      <c r="U284">
        <v>7931</v>
      </c>
    </row>
    <row r="285" spans="2:21" x14ac:dyDescent="0.35">
      <c r="B285" s="8">
        <v>258</v>
      </c>
      <c r="C285" s="8">
        <v>19598.378453538106</v>
      </c>
      <c r="D285" s="8">
        <v>709.62154646189447</v>
      </c>
      <c r="Q285" s="8">
        <v>279</v>
      </c>
      <c r="R285" s="2" t="s">
        <v>303</v>
      </c>
      <c r="S285">
        <v>20918</v>
      </c>
      <c r="T285">
        <v>56589</v>
      </c>
      <c r="U285">
        <v>7764</v>
      </c>
    </row>
    <row r="286" spans="2:21" x14ac:dyDescent="0.35">
      <c r="B286" s="8">
        <v>259</v>
      </c>
      <c r="C286" s="8">
        <v>19762.606854134468</v>
      </c>
      <c r="D286" s="8">
        <v>617.39314586553155</v>
      </c>
      <c r="Q286" s="8">
        <v>280</v>
      </c>
      <c r="R286" s="2" t="s">
        <v>304</v>
      </c>
      <c r="S286">
        <v>20855</v>
      </c>
      <c r="T286">
        <v>57213</v>
      </c>
      <c r="U286">
        <v>7773</v>
      </c>
    </row>
    <row r="287" spans="2:21" x14ac:dyDescent="0.35">
      <c r="B287" s="8">
        <v>260</v>
      </c>
      <c r="C287" s="8">
        <v>19921.690800011573</v>
      </c>
      <c r="D287" s="8">
        <v>622.30919998842728</v>
      </c>
      <c r="Q287" s="8">
        <v>281</v>
      </c>
      <c r="R287" s="2" t="s">
        <v>305</v>
      </c>
      <c r="S287">
        <v>20965</v>
      </c>
      <c r="T287">
        <v>57457</v>
      </c>
      <c r="U287">
        <v>7798</v>
      </c>
    </row>
    <row r="288" spans="2:21" x14ac:dyDescent="0.35">
      <c r="B288" s="8">
        <v>261</v>
      </c>
      <c r="C288" s="8">
        <v>20161.878699017656</v>
      </c>
      <c r="D288" s="8">
        <v>117.12130098234411</v>
      </c>
      <c r="Q288" s="8">
        <v>282</v>
      </c>
      <c r="R288" s="2" t="s">
        <v>306</v>
      </c>
      <c r="S288">
        <v>21099</v>
      </c>
      <c r="T288">
        <v>57815</v>
      </c>
      <c r="U288">
        <v>7770</v>
      </c>
    </row>
    <row r="289" spans="2:21" x14ac:dyDescent="0.35">
      <c r="B289" s="8">
        <v>262</v>
      </c>
      <c r="C289" s="8">
        <v>20189.101797436029</v>
      </c>
      <c r="D289" s="8">
        <v>439.8982025639707</v>
      </c>
      <c r="Q289" s="8">
        <v>283</v>
      </c>
      <c r="R289" s="2" t="s">
        <v>307</v>
      </c>
      <c r="S289">
        <v>20903</v>
      </c>
      <c r="T289">
        <v>57519</v>
      </c>
      <c r="U289">
        <v>7820</v>
      </c>
    </row>
    <row r="290" spans="2:21" x14ac:dyDescent="0.35">
      <c r="B290" s="8">
        <v>263</v>
      </c>
      <c r="C290" s="8">
        <v>20657.991764375671</v>
      </c>
      <c r="D290" s="8">
        <v>169.00823562432925</v>
      </c>
      <c r="Q290" s="8">
        <v>284</v>
      </c>
      <c r="R290" s="2" t="s">
        <v>308</v>
      </c>
      <c r="S290">
        <v>21215</v>
      </c>
      <c r="T290">
        <v>57747</v>
      </c>
      <c r="U290">
        <v>7890</v>
      </c>
    </row>
    <row r="291" spans="2:21" x14ac:dyDescent="0.35">
      <c r="B291" s="8">
        <v>264</v>
      </c>
      <c r="C291" s="8">
        <v>20489.529132803564</v>
      </c>
      <c r="D291" s="8">
        <v>232.4708671964363</v>
      </c>
      <c r="Q291" s="8">
        <v>285</v>
      </c>
      <c r="R291" s="2" t="s">
        <v>309</v>
      </c>
      <c r="S291">
        <v>21347</v>
      </c>
      <c r="T291">
        <v>58190</v>
      </c>
      <c r="U291">
        <v>7605</v>
      </c>
    </row>
    <row r="292" spans="2:21" x14ac:dyDescent="0.35">
      <c r="B292" s="8">
        <v>265</v>
      </c>
      <c r="C292" s="8">
        <v>20313.778380167587</v>
      </c>
      <c r="D292" s="8">
        <v>293.22161983241313</v>
      </c>
      <c r="Q292" s="8">
        <v>286</v>
      </c>
      <c r="R292" s="2" t="s">
        <v>310</v>
      </c>
      <c r="S292">
        <v>21165</v>
      </c>
      <c r="T292">
        <v>58433</v>
      </c>
      <c r="U292">
        <v>7519</v>
      </c>
    </row>
    <row r="293" spans="2:21" x14ac:dyDescent="0.35">
      <c r="B293" s="8">
        <v>266</v>
      </c>
      <c r="C293" s="8">
        <v>20138.052261932848</v>
      </c>
      <c r="D293" s="8">
        <v>630.94773806715239</v>
      </c>
      <c r="Q293" s="8">
        <v>287</v>
      </c>
      <c r="R293" s="2" t="s">
        <v>311</v>
      </c>
      <c r="S293">
        <v>20927</v>
      </c>
      <c r="T293">
        <v>58485</v>
      </c>
      <c r="U293">
        <v>7423</v>
      </c>
    </row>
    <row r="294" spans="2:21" x14ac:dyDescent="0.35">
      <c r="B294" s="8">
        <v>267</v>
      </c>
      <c r="C294" s="8">
        <v>19806.590214903285</v>
      </c>
      <c r="D294" s="8">
        <v>1005.4097850967155</v>
      </c>
      <c r="Q294" s="8">
        <v>288</v>
      </c>
      <c r="R294" s="2" t="s">
        <v>312</v>
      </c>
      <c r="S294">
        <v>21374</v>
      </c>
      <c r="T294">
        <v>58787</v>
      </c>
      <c r="U294">
        <v>7488</v>
      </c>
    </row>
    <row r="295" spans="2:21" x14ac:dyDescent="0.35">
      <c r="B295" s="8">
        <v>268</v>
      </c>
      <c r="C295" s="8">
        <v>19982.057241290229</v>
      </c>
      <c r="D295" s="8">
        <v>934.94275870977071</v>
      </c>
      <c r="Q295" s="8">
        <v>289</v>
      </c>
      <c r="R295" s="2" t="s">
        <v>313</v>
      </c>
      <c r="S295">
        <v>21488</v>
      </c>
      <c r="T295">
        <v>58898</v>
      </c>
      <c r="U295">
        <v>7583</v>
      </c>
    </row>
    <row r="296" spans="2:21" x14ac:dyDescent="0.35">
      <c r="B296" s="8">
        <v>269</v>
      </c>
      <c r="C296" s="8">
        <v>20052.940244901489</v>
      </c>
      <c r="D296" s="8">
        <v>1027.0597550985112</v>
      </c>
      <c r="Q296" s="8">
        <v>290</v>
      </c>
      <c r="R296" s="2" t="s">
        <v>314</v>
      </c>
      <c r="S296">
        <v>21101</v>
      </c>
      <c r="T296">
        <v>59290</v>
      </c>
      <c r="U296">
        <v>7505</v>
      </c>
    </row>
    <row r="297" spans="2:21" x14ac:dyDescent="0.35">
      <c r="B297" s="8">
        <v>270</v>
      </c>
      <c r="C297" s="8">
        <v>20207.28069103165</v>
      </c>
      <c r="D297" s="8">
        <v>601.71930896834965</v>
      </c>
      <c r="Q297" s="8">
        <v>291</v>
      </c>
      <c r="R297" s="2" t="s">
        <v>315</v>
      </c>
      <c r="S297">
        <v>21246</v>
      </c>
      <c r="T297">
        <v>59722</v>
      </c>
      <c r="U297">
        <v>7685</v>
      </c>
    </row>
    <row r="298" spans="2:21" x14ac:dyDescent="0.35">
      <c r="B298" s="8">
        <v>271</v>
      </c>
      <c r="C298" s="8">
        <v>20030.96100007687</v>
      </c>
      <c r="D298" s="8">
        <v>1002.0389999231302</v>
      </c>
      <c r="Q298" s="8">
        <v>292</v>
      </c>
      <c r="R298" s="2" t="s">
        <v>316</v>
      </c>
      <c r="S298">
        <v>21292</v>
      </c>
      <c r="T298">
        <v>59909</v>
      </c>
      <c r="U298">
        <v>7771</v>
      </c>
    </row>
    <row r="299" spans="2:21" x14ac:dyDescent="0.35">
      <c r="B299" s="8">
        <v>272</v>
      </c>
      <c r="C299" s="8">
        <v>20013.879004689567</v>
      </c>
      <c r="D299" s="8">
        <v>1063.1209953104335</v>
      </c>
      <c r="Q299" s="8">
        <v>293</v>
      </c>
      <c r="R299" s="2" t="s">
        <v>317</v>
      </c>
      <c r="S299">
        <v>21057</v>
      </c>
      <c r="T299">
        <v>59935</v>
      </c>
      <c r="U299">
        <v>7622</v>
      </c>
    </row>
    <row r="300" spans="2:21" x14ac:dyDescent="0.35">
      <c r="B300" s="8">
        <v>273</v>
      </c>
      <c r="C300" s="8">
        <v>20002.296121832813</v>
      </c>
      <c r="D300" s="8">
        <v>874.70387816718721</v>
      </c>
      <c r="Q300" s="8">
        <v>294</v>
      </c>
      <c r="R300" s="2" t="s">
        <v>318</v>
      </c>
      <c r="S300">
        <v>21201</v>
      </c>
      <c r="T300">
        <v>59797</v>
      </c>
      <c r="U300">
        <v>7543</v>
      </c>
    </row>
    <row r="301" spans="2:21" x14ac:dyDescent="0.35">
      <c r="B301" s="8">
        <v>274</v>
      </c>
      <c r="C301" s="8">
        <v>19809.916569225788</v>
      </c>
      <c r="D301" s="8">
        <v>939.08343077421159</v>
      </c>
      <c r="Q301" s="8">
        <v>295</v>
      </c>
      <c r="R301" s="2" t="s">
        <v>319</v>
      </c>
      <c r="S301">
        <v>21073</v>
      </c>
      <c r="T301">
        <v>59772</v>
      </c>
      <c r="U301">
        <v>7474</v>
      </c>
    </row>
    <row r="302" spans="2:21" x14ac:dyDescent="0.35">
      <c r="B302" s="8">
        <v>275</v>
      </c>
      <c r="C302" s="8">
        <v>19801.981149177202</v>
      </c>
      <c r="D302" s="8">
        <v>977.01885082279841</v>
      </c>
      <c r="Q302" s="8">
        <v>296</v>
      </c>
      <c r="R302" s="2" t="s">
        <v>320</v>
      </c>
      <c r="S302">
        <v>21186</v>
      </c>
      <c r="T302">
        <v>60129</v>
      </c>
      <c r="U302">
        <v>7469</v>
      </c>
    </row>
    <row r="303" spans="2:21" x14ac:dyDescent="0.35">
      <c r="B303" s="8">
        <v>276</v>
      </c>
      <c r="C303" s="8">
        <v>19635.273115543248</v>
      </c>
      <c r="D303" s="8">
        <v>1282.7268844567516</v>
      </c>
      <c r="Q303" s="8">
        <v>297</v>
      </c>
      <c r="R303" s="2" t="s">
        <v>321</v>
      </c>
      <c r="S303">
        <v>21294</v>
      </c>
      <c r="T303">
        <v>60750</v>
      </c>
      <c r="U303">
        <v>7536</v>
      </c>
    </row>
    <row r="304" spans="2:21" x14ac:dyDescent="0.35">
      <c r="B304" s="8">
        <v>277</v>
      </c>
      <c r="C304" s="8">
        <v>19449.231967648026</v>
      </c>
      <c r="D304" s="8">
        <v>1380.7680323519744</v>
      </c>
      <c r="Q304" s="8">
        <v>298</v>
      </c>
      <c r="R304" s="2" t="s">
        <v>322</v>
      </c>
      <c r="S304">
        <v>21197</v>
      </c>
      <c r="T304">
        <v>60973</v>
      </c>
      <c r="U304">
        <v>7592</v>
      </c>
    </row>
    <row r="305" spans="2:21" x14ac:dyDescent="0.35">
      <c r="B305" s="8">
        <v>278</v>
      </c>
      <c r="C305" s="8">
        <v>19594.4908267188</v>
      </c>
      <c r="D305" s="8">
        <v>1792.5091732811998</v>
      </c>
      <c r="Q305" s="8">
        <v>299</v>
      </c>
      <c r="R305" s="2" t="s">
        <v>323</v>
      </c>
      <c r="S305">
        <v>21447</v>
      </c>
      <c r="T305">
        <v>61008</v>
      </c>
      <c r="U305">
        <v>7782</v>
      </c>
    </row>
    <row r="306" spans="2:21" x14ac:dyDescent="0.35">
      <c r="B306" s="8">
        <v>279</v>
      </c>
      <c r="C306" s="8">
        <v>19243.830724000025</v>
      </c>
      <c r="D306" s="8">
        <v>1674.1692759999751</v>
      </c>
      <c r="Q306" s="8">
        <v>300</v>
      </c>
      <c r="R306" s="2" t="s">
        <v>324</v>
      </c>
      <c r="S306">
        <v>21213</v>
      </c>
      <c r="T306">
        <v>61701</v>
      </c>
      <c r="U306">
        <v>7685</v>
      </c>
    </row>
    <row r="307" spans="2:21" x14ac:dyDescent="0.35">
      <c r="B307" s="8">
        <v>280</v>
      </c>
      <c r="C307" s="8">
        <v>19404.438643279733</v>
      </c>
      <c r="D307" s="8">
        <v>1450.5613567202672</v>
      </c>
      <c r="Q307" s="8">
        <v>301</v>
      </c>
      <c r="R307" s="2" t="s">
        <v>325</v>
      </c>
      <c r="S307">
        <v>21245</v>
      </c>
      <c r="T307">
        <v>61133</v>
      </c>
      <c r="U307">
        <v>7725</v>
      </c>
    </row>
    <row r="308" spans="2:21" x14ac:dyDescent="0.35">
      <c r="B308" s="8">
        <v>281</v>
      </c>
      <c r="C308" s="8">
        <v>19499.173579646573</v>
      </c>
      <c r="D308" s="8">
        <v>1465.8264203534272</v>
      </c>
      <c r="Q308" s="8">
        <v>302</v>
      </c>
      <c r="R308" s="2" t="s">
        <v>326</v>
      </c>
      <c r="S308">
        <v>21771</v>
      </c>
      <c r="T308">
        <v>61438</v>
      </c>
      <c r="U308">
        <v>7826</v>
      </c>
    </row>
    <row r="309" spans="2:21" x14ac:dyDescent="0.35">
      <c r="B309" s="8">
        <v>282</v>
      </c>
      <c r="C309" s="8">
        <v>19542.016716687522</v>
      </c>
      <c r="D309" s="8">
        <v>1556.9832833124783</v>
      </c>
      <c r="Q309" s="8">
        <v>303</v>
      </c>
      <c r="R309" s="2" t="s">
        <v>327</v>
      </c>
      <c r="S309">
        <v>21144</v>
      </c>
      <c r="T309">
        <v>61612</v>
      </c>
      <c r="U309">
        <v>7752</v>
      </c>
    </row>
    <row r="310" spans="2:21" x14ac:dyDescent="0.35">
      <c r="B310" s="8">
        <v>283</v>
      </c>
      <c r="C310" s="8">
        <v>19546.507067869599</v>
      </c>
      <c r="D310" s="8">
        <v>1356.4929321304007</v>
      </c>
      <c r="Q310" s="8">
        <v>304</v>
      </c>
      <c r="R310" s="2" t="s">
        <v>328</v>
      </c>
      <c r="S310">
        <v>21458</v>
      </c>
      <c r="T310">
        <v>61725</v>
      </c>
      <c r="U310">
        <v>7825</v>
      </c>
    </row>
    <row r="311" spans="2:21" x14ac:dyDescent="0.35">
      <c r="B311" s="8">
        <v>284</v>
      </c>
      <c r="C311" s="8">
        <v>19704.363514428529</v>
      </c>
      <c r="D311" s="8">
        <v>1510.636485571471</v>
      </c>
      <c r="Q311" s="8">
        <v>305</v>
      </c>
      <c r="R311" s="2" t="s">
        <v>329</v>
      </c>
      <c r="S311">
        <v>22172</v>
      </c>
      <c r="T311">
        <v>61824</v>
      </c>
      <c r="U311">
        <v>7791</v>
      </c>
    </row>
    <row r="312" spans="2:21" x14ac:dyDescent="0.35">
      <c r="B312" s="8">
        <v>285</v>
      </c>
      <c r="C312" s="8">
        <v>19385.207899534427</v>
      </c>
      <c r="D312" s="8">
        <v>1961.7921004655727</v>
      </c>
      <c r="Q312" s="8">
        <v>306</v>
      </c>
      <c r="R312" s="2" t="s">
        <v>330</v>
      </c>
      <c r="S312">
        <v>21628</v>
      </c>
      <c r="T312">
        <v>61637</v>
      </c>
      <c r="U312">
        <v>7828</v>
      </c>
    </row>
    <row r="313" spans="2:21" x14ac:dyDescent="0.35">
      <c r="B313" s="8">
        <v>286</v>
      </c>
      <c r="C313" s="8">
        <v>19314.695273211313</v>
      </c>
      <c r="D313" s="8">
        <v>1850.3047267886868</v>
      </c>
      <c r="Q313" s="8">
        <v>307</v>
      </c>
      <c r="R313" s="2" t="s">
        <v>331</v>
      </c>
      <c r="S313">
        <v>21947</v>
      </c>
      <c r="T313">
        <v>61984</v>
      </c>
      <c r="U313">
        <v>7737</v>
      </c>
    </row>
    <row r="314" spans="2:21" x14ac:dyDescent="0.35">
      <c r="B314" s="8">
        <v>287</v>
      </c>
      <c r="C314" s="8">
        <v>19184.251571177025</v>
      </c>
      <c r="D314" s="8">
        <v>1742.7484288229753</v>
      </c>
      <c r="Q314" s="8">
        <v>308</v>
      </c>
      <c r="R314" s="2" t="s">
        <v>332</v>
      </c>
      <c r="S314">
        <v>21516</v>
      </c>
      <c r="T314">
        <v>61825</v>
      </c>
      <c r="U314">
        <v>7792</v>
      </c>
    </row>
    <row r="315" spans="2:21" x14ac:dyDescent="0.35">
      <c r="B315" s="8">
        <v>288</v>
      </c>
      <c r="C315" s="8">
        <v>19352.134863685209</v>
      </c>
      <c r="D315" s="8">
        <v>2021.865136314791</v>
      </c>
      <c r="Q315" s="8">
        <v>309</v>
      </c>
      <c r="R315" s="2" t="s">
        <v>333</v>
      </c>
      <c r="S315">
        <v>21405</v>
      </c>
      <c r="T315">
        <v>62220</v>
      </c>
      <c r="U315">
        <v>7649</v>
      </c>
    </row>
    <row r="316" spans="2:21" x14ac:dyDescent="0.35">
      <c r="B316" s="8">
        <v>289</v>
      </c>
      <c r="C316" s="8">
        <v>19519.550727121019</v>
      </c>
      <c r="D316" s="8">
        <v>1968.449272878981</v>
      </c>
      <c r="Q316" s="8">
        <v>310</v>
      </c>
      <c r="R316" s="2" t="s">
        <v>334</v>
      </c>
      <c r="S316">
        <v>21841</v>
      </c>
      <c r="T316">
        <v>62440</v>
      </c>
      <c r="U316">
        <v>7684</v>
      </c>
    </row>
    <row r="317" spans="2:21" x14ac:dyDescent="0.35">
      <c r="B317" s="8">
        <v>290</v>
      </c>
      <c r="C317" s="8">
        <v>19496.086376951163</v>
      </c>
      <c r="D317" s="8">
        <v>1604.9136230488366</v>
      </c>
      <c r="Q317" s="8">
        <v>311</v>
      </c>
      <c r="R317" s="2" t="s">
        <v>335</v>
      </c>
      <c r="S317">
        <v>21895</v>
      </c>
      <c r="T317">
        <v>62620</v>
      </c>
      <c r="U317">
        <v>7649</v>
      </c>
    </row>
    <row r="318" spans="2:21" x14ac:dyDescent="0.35">
      <c r="B318" s="8">
        <v>291</v>
      </c>
      <c r="C318" s="8">
        <v>19865.600278292979</v>
      </c>
      <c r="D318" s="8">
        <v>1380.3997217070209</v>
      </c>
      <c r="Q318" s="8">
        <v>312</v>
      </c>
      <c r="R318" s="2" t="s">
        <v>336</v>
      </c>
      <c r="S318">
        <v>21565</v>
      </c>
      <c r="T318">
        <v>62625</v>
      </c>
      <c r="U318">
        <v>7548</v>
      </c>
    </row>
    <row r="319" spans="2:21" x14ac:dyDescent="0.35">
      <c r="B319" s="8">
        <v>292</v>
      </c>
      <c r="C319" s="8">
        <v>20037.568509548735</v>
      </c>
      <c r="D319" s="8">
        <v>1254.4314904512648</v>
      </c>
      <c r="Q319" s="8">
        <v>313</v>
      </c>
      <c r="R319" s="2" t="s">
        <v>337</v>
      </c>
      <c r="S319">
        <v>21463</v>
      </c>
      <c r="T319">
        <v>63542</v>
      </c>
      <c r="U319">
        <v>7604</v>
      </c>
    </row>
    <row r="320" spans="2:21" x14ac:dyDescent="0.35">
      <c r="B320" s="8">
        <v>293</v>
      </c>
      <c r="C320" s="8">
        <v>19822.200950768616</v>
      </c>
      <c r="D320" s="8">
        <v>1234.7990492313838</v>
      </c>
      <c r="Q320" s="8">
        <v>314</v>
      </c>
      <c r="R320" s="2" t="s">
        <v>338</v>
      </c>
      <c r="S320">
        <v>21504</v>
      </c>
      <c r="T320">
        <v>62322</v>
      </c>
      <c r="U320">
        <v>7509</v>
      </c>
    </row>
    <row r="321" spans="2:21" x14ac:dyDescent="0.35">
      <c r="B321" s="8">
        <v>294</v>
      </c>
      <c r="C321" s="8">
        <v>19672.200077771628</v>
      </c>
      <c r="D321" s="8">
        <v>1528.7999222283725</v>
      </c>
      <c r="Q321" s="8">
        <v>315</v>
      </c>
      <c r="R321" s="2" t="s">
        <v>339</v>
      </c>
      <c r="S321">
        <v>21833</v>
      </c>
      <c r="T321">
        <v>63417</v>
      </c>
      <c r="U321">
        <v>7548</v>
      </c>
    </row>
    <row r="322" spans="2:21" x14ac:dyDescent="0.35">
      <c r="B322" s="8">
        <v>295</v>
      </c>
      <c r="C322" s="8">
        <v>19563.726705637564</v>
      </c>
      <c r="D322" s="8">
        <v>1509.273294362436</v>
      </c>
      <c r="Q322" s="8">
        <v>316</v>
      </c>
      <c r="R322" s="2" t="s">
        <v>340</v>
      </c>
      <c r="S322">
        <v>21771</v>
      </c>
      <c r="T322">
        <v>63689</v>
      </c>
      <c r="U322">
        <v>7353</v>
      </c>
    </row>
    <row r="323" spans="2:21" x14ac:dyDescent="0.35">
      <c r="B323" s="8">
        <v>296</v>
      </c>
      <c r="C323" s="8">
        <v>19640.52549622854</v>
      </c>
      <c r="D323" s="8">
        <v>1545.4745037714601</v>
      </c>
      <c r="Q323" s="8">
        <v>317</v>
      </c>
      <c r="R323" s="2" t="s">
        <v>341</v>
      </c>
      <c r="S323">
        <v>21580</v>
      </c>
      <c r="T323">
        <v>63678</v>
      </c>
      <c r="U323">
        <v>7517</v>
      </c>
    </row>
    <row r="324" spans="2:21" x14ac:dyDescent="0.35">
      <c r="B324" s="8">
        <v>297</v>
      </c>
      <c r="C324" s="8">
        <v>19886.647873332648</v>
      </c>
      <c r="D324" s="8">
        <v>1407.3521266673524</v>
      </c>
      <c r="Q324" s="8">
        <v>318</v>
      </c>
      <c r="R324" s="2" t="s">
        <v>342</v>
      </c>
      <c r="S324">
        <v>21582</v>
      </c>
      <c r="T324">
        <v>64087</v>
      </c>
      <c r="U324">
        <v>7477</v>
      </c>
    </row>
    <row r="325" spans="2:21" x14ac:dyDescent="0.35">
      <c r="B325" s="8">
        <v>298</v>
      </c>
      <c r="C325" s="8">
        <v>20022.512327231576</v>
      </c>
      <c r="D325" s="8">
        <v>1174.4876727684241</v>
      </c>
      <c r="Q325" s="8">
        <v>319</v>
      </c>
      <c r="R325" s="2" t="s">
        <v>343</v>
      </c>
      <c r="S325">
        <v>21862</v>
      </c>
      <c r="T325">
        <v>64700</v>
      </c>
      <c r="U325">
        <v>7487</v>
      </c>
    </row>
    <row r="326" spans="2:21" x14ac:dyDescent="0.35">
      <c r="B326" s="8">
        <v>299</v>
      </c>
      <c r="C326" s="8">
        <v>20313.222663120858</v>
      </c>
      <c r="D326" s="8">
        <v>1133.7773368791422</v>
      </c>
      <c r="Q326" s="8">
        <v>320</v>
      </c>
      <c r="R326" s="2" t="s">
        <v>344</v>
      </c>
      <c r="S326">
        <v>21882</v>
      </c>
      <c r="T326">
        <v>64829</v>
      </c>
      <c r="U326">
        <v>7455</v>
      </c>
    </row>
    <row r="327" spans="2:21" x14ac:dyDescent="0.35">
      <c r="B327" s="8">
        <v>300</v>
      </c>
      <c r="C327" s="8">
        <v>20332.532004250421</v>
      </c>
      <c r="D327" s="8">
        <v>880.46799574957913</v>
      </c>
      <c r="Q327" s="8">
        <v>321</v>
      </c>
      <c r="R327" s="2" t="s">
        <v>345</v>
      </c>
      <c r="S327">
        <v>21645</v>
      </c>
      <c r="T327">
        <v>64250</v>
      </c>
      <c r="U327">
        <v>7455</v>
      </c>
    </row>
    <row r="328" spans="2:21" x14ac:dyDescent="0.35">
      <c r="B328" s="8">
        <v>301</v>
      </c>
      <c r="C328" s="8">
        <v>20257.979875071222</v>
      </c>
      <c r="D328" s="8">
        <v>987.02012492877839</v>
      </c>
      <c r="Q328" s="8">
        <v>322</v>
      </c>
      <c r="R328" s="2" t="s">
        <v>346</v>
      </c>
      <c r="S328">
        <v>21693</v>
      </c>
      <c r="T328">
        <v>64094</v>
      </c>
      <c r="U328">
        <v>7392</v>
      </c>
    </row>
    <row r="329" spans="2:21" x14ac:dyDescent="0.35">
      <c r="B329" s="8">
        <v>302</v>
      </c>
      <c r="C329" s="8">
        <v>20480.088279356183</v>
      </c>
      <c r="D329" s="8">
        <v>1290.9117206438168</v>
      </c>
      <c r="Q329" s="8">
        <v>323</v>
      </c>
      <c r="R329" s="2" t="s">
        <v>347</v>
      </c>
      <c r="S329">
        <v>21674</v>
      </c>
      <c r="T329">
        <v>64286</v>
      </c>
      <c r="U329">
        <v>7420</v>
      </c>
    </row>
    <row r="330" spans="2:21" x14ac:dyDescent="0.35">
      <c r="B330" s="8">
        <v>303</v>
      </c>
      <c r="C330" s="8">
        <v>20411.134661582029</v>
      </c>
      <c r="D330" s="8">
        <v>732.86533841797063</v>
      </c>
      <c r="Q330" s="8">
        <v>324</v>
      </c>
      <c r="R330" s="2" t="s">
        <v>348</v>
      </c>
      <c r="S330">
        <v>22475</v>
      </c>
      <c r="T330">
        <v>64688</v>
      </c>
      <c r="U330">
        <v>7442</v>
      </c>
    </row>
    <row r="331" spans="2:21" x14ac:dyDescent="0.35">
      <c r="B331" s="8">
        <v>304</v>
      </c>
      <c r="C331" s="8">
        <v>20546.317405901071</v>
      </c>
      <c r="D331" s="8">
        <v>911.68259409892926</v>
      </c>
      <c r="Q331" s="8">
        <v>325</v>
      </c>
      <c r="R331" s="2" t="s">
        <v>349</v>
      </c>
      <c r="S331">
        <v>22198</v>
      </c>
      <c r="T331">
        <v>64016</v>
      </c>
      <c r="U331">
        <v>7309</v>
      </c>
    </row>
    <row r="332" spans="2:21" x14ac:dyDescent="0.35">
      <c r="B332" s="8">
        <v>305</v>
      </c>
      <c r="C332" s="8">
        <v>20519.131689719325</v>
      </c>
      <c r="D332" s="8">
        <v>1652.8683102806754</v>
      </c>
      <c r="Q332" s="8">
        <v>326</v>
      </c>
      <c r="R332" s="2" t="s">
        <v>350</v>
      </c>
      <c r="S332">
        <v>22039</v>
      </c>
      <c r="T332">
        <v>64173</v>
      </c>
      <c r="U332">
        <v>7215</v>
      </c>
    </row>
    <row r="333" spans="2:21" x14ac:dyDescent="0.35">
      <c r="B333" s="8">
        <v>306</v>
      </c>
      <c r="C333" s="8">
        <v>20530.014171877883</v>
      </c>
      <c r="D333" s="8">
        <v>1097.9858281221168</v>
      </c>
      <c r="Q333" s="8">
        <v>327</v>
      </c>
      <c r="R333" s="2" t="s">
        <v>351</v>
      </c>
      <c r="S333">
        <v>11074</v>
      </c>
      <c r="T333">
        <v>81129</v>
      </c>
      <c r="U333">
        <v>5915</v>
      </c>
    </row>
    <row r="334" spans="2:21" x14ac:dyDescent="0.35">
      <c r="B334" s="8">
        <v>307</v>
      </c>
      <c r="C334" s="8">
        <v>20476.606689522581</v>
      </c>
      <c r="D334" s="8">
        <v>1470.3933104774187</v>
      </c>
      <c r="Q334" s="8">
        <v>328</v>
      </c>
      <c r="R334" s="2" t="s">
        <v>352</v>
      </c>
      <c r="S334">
        <v>2733</v>
      </c>
      <c r="T334">
        <v>70473</v>
      </c>
      <c r="U334">
        <v>3297</v>
      </c>
    </row>
    <row r="335" spans="2:21" x14ac:dyDescent="0.35">
      <c r="B335" s="8">
        <v>308</v>
      </c>
      <c r="C335" s="8">
        <v>20520.854224152579</v>
      </c>
      <c r="D335" s="8">
        <v>995.14577584742074</v>
      </c>
      <c r="Q335" s="8">
        <v>329</v>
      </c>
      <c r="R335" s="2" t="s">
        <v>353</v>
      </c>
      <c r="S335">
        <v>8051</v>
      </c>
      <c r="T335">
        <v>71627</v>
      </c>
      <c r="U335">
        <v>4065</v>
      </c>
    </row>
    <row r="336" spans="2:21" x14ac:dyDescent="0.35">
      <c r="B336" s="8">
        <v>309</v>
      </c>
      <c r="C336" s="8">
        <v>20401.469277996526</v>
      </c>
      <c r="D336" s="8">
        <v>1003.5307220034738</v>
      </c>
      <c r="Q336" s="8">
        <v>330</v>
      </c>
      <c r="R336" s="2" t="s">
        <v>354</v>
      </c>
      <c r="S336">
        <v>16725</v>
      </c>
      <c r="T336">
        <v>70404</v>
      </c>
      <c r="U336">
        <v>5731</v>
      </c>
    </row>
    <row r="337" spans="2:21" x14ac:dyDescent="0.35">
      <c r="B337" s="8">
        <v>310</v>
      </c>
      <c r="C337" s="8">
        <v>20505.40748760823</v>
      </c>
      <c r="D337" s="8">
        <v>1335.5925123917696</v>
      </c>
      <c r="Q337" s="8">
        <v>331</v>
      </c>
      <c r="R337" s="2" t="s">
        <v>355</v>
      </c>
      <c r="S337">
        <v>17379</v>
      </c>
      <c r="T337">
        <v>70602</v>
      </c>
      <c r="U337">
        <v>6529</v>
      </c>
    </row>
    <row r="338" spans="2:21" x14ac:dyDescent="0.35">
      <c r="B338" s="8">
        <v>311</v>
      </c>
      <c r="C338" s="8">
        <v>20495.846584910614</v>
      </c>
      <c r="D338" s="8">
        <v>1399.1534150893858</v>
      </c>
      <c r="Q338" s="8">
        <v>332</v>
      </c>
      <c r="R338" s="2" t="s">
        <v>356</v>
      </c>
      <c r="S338">
        <v>17692</v>
      </c>
      <c r="T338">
        <v>69584</v>
      </c>
      <c r="U338">
        <v>6644</v>
      </c>
    </row>
    <row r="339" spans="2:21" x14ac:dyDescent="0.35">
      <c r="B339" s="8">
        <v>312</v>
      </c>
      <c r="C339" s="8">
        <v>20346.880593484071</v>
      </c>
      <c r="D339" s="8">
        <v>1218.1194065159289</v>
      </c>
      <c r="Q339" s="8">
        <v>333</v>
      </c>
      <c r="R339" s="2" t="s">
        <v>357</v>
      </c>
      <c r="S339">
        <v>20047</v>
      </c>
      <c r="T339">
        <v>69533</v>
      </c>
      <c r="U339">
        <v>6451</v>
      </c>
    </row>
    <row r="340" spans="2:21" x14ac:dyDescent="0.35">
      <c r="B340" s="8">
        <v>313</v>
      </c>
      <c r="C340" s="8">
        <v>20646.489674878932</v>
      </c>
      <c r="D340" s="8">
        <v>816.51032512106758</v>
      </c>
      <c r="Q340" s="8">
        <v>334</v>
      </c>
      <c r="R340" s="2" t="s">
        <v>358</v>
      </c>
      <c r="S340">
        <v>19565</v>
      </c>
      <c r="T340">
        <v>69109</v>
      </c>
      <c r="U340">
        <v>6870</v>
      </c>
    </row>
    <row r="341" spans="2:21" x14ac:dyDescent="0.35">
      <c r="B341" s="8">
        <v>314</v>
      </c>
      <c r="C341" s="8">
        <v>20217.412728023817</v>
      </c>
      <c r="D341" s="8">
        <v>1286.5872719761828</v>
      </c>
      <c r="Q341" s="8">
        <v>335</v>
      </c>
      <c r="R341" s="2" t="s">
        <v>359</v>
      </c>
      <c r="S341">
        <v>18596</v>
      </c>
      <c r="T341">
        <v>69946</v>
      </c>
      <c r="U341">
        <v>6598</v>
      </c>
    </row>
    <row r="342" spans="2:21" x14ac:dyDescent="0.35">
      <c r="B342" s="8">
        <v>315</v>
      </c>
      <c r="C342" s="8">
        <v>20533.747661173962</v>
      </c>
      <c r="D342" s="8">
        <v>1299.2523388260379</v>
      </c>
      <c r="Q342" s="8">
        <v>336</v>
      </c>
      <c r="R342" s="2" t="s">
        <v>360</v>
      </c>
      <c r="S342">
        <v>19382</v>
      </c>
      <c r="T342">
        <v>69704</v>
      </c>
      <c r="U342">
        <v>6315</v>
      </c>
    </row>
    <row r="343" spans="2:21" x14ac:dyDescent="0.35">
      <c r="B343" s="8">
        <v>316</v>
      </c>
      <c r="C343" s="8">
        <v>20308.03895251139</v>
      </c>
      <c r="D343" s="8">
        <v>1462.9610474886103</v>
      </c>
      <c r="Q343" s="8">
        <v>337</v>
      </c>
      <c r="R343" s="2" t="s">
        <v>361</v>
      </c>
      <c r="S343">
        <v>20099</v>
      </c>
      <c r="T343">
        <v>70898</v>
      </c>
      <c r="U343">
        <v>7143</v>
      </c>
    </row>
    <row r="344" spans="2:21" x14ac:dyDescent="0.35">
      <c r="B344" s="8">
        <v>317</v>
      </c>
      <c r="C344" s="8">
        <v>20549.244527790332</v>
      </c>
      <c r="D344" s="8">
        <v>1030.7554722096684</v>
      </c>
      <c r="Q344" s="8">
        <v>338</v>
      </c>
      <c r="R344" s="2" t="s">
        <v>362</v>
      </c>
      <c r="S344">
        <v>19154</v>
      </c>
      <c r="T344">
        <v>71138</v>
      </c>
      <c r="U344">
        <v>6869</v>
      </c>
    </row>
    <row r="345" spans="2:21" x14ac:dyDescent="0.35">
      <c r="B345" s="8">
        <v>318</v>
      </c>
      <c r="C345" s="8">
        <v>20586.281677471186</v>
      </c>
      <c r="D345" s="8">
        <v>995.71832252881359</v>
      </c>
      <c r="Q345" s="8">
        <v>339</v>
      </c>
      <c r="R345" s="2" t="s">
        <v>363</v>
      </c>
      <c r="S345">
        <v>23506</v>
      </c>
      <c r="T345">
        <v>71566</v>
      </c>
      <c r="U345">
        <v>8059</v>
      </c>
    </row>
    <row r="346" spans="2:21" x14ac:dyDescent="0.35">
      <c r="B346" s="8">
        <v>319</v>
      </c>
      <c r="C346" s="8">
        <v>20745.780811976721</v>
      </c>
      <c r="D346" s="8">
        <v>1116.2191880232785</v>
      </c>
      <c r="Q346" s="8">
        <v>340</v>
      </c>
      <c r="R346" s="2" t="s">
        <v>364</v>
      </c>
      <c r="S346">
        <v>23453</v>
      </c>
      <c r="T346">
        <v>72105</v>
      </c>
      <c r="U346">
        <v>8092</v>
      </c>
    </row>
    <row r="347" spans="2:21" x14ac:dyDescent="0.35">
      <c r="B347" s="8">
        <v>320</v>
      </c>
      <c r="C347" s="8">
        <v>20728.646576145475</v>
      </c>
      <c r="D347" s="8">
        <v>1153.3534238545253</v>
      </c>
      <c r="Q347" s="8">
        <v>341</v>
      </c>
      <c r="R347" s="2" t="s">
        <v>365</v>
      </c>
      <c r="S347">
        <v>24044</v>
      </c>
      <c r="T347">
        <v>72713</v>
      </c>
      <c r="U347">
        <v>7940</v>
      </c>
    </row>
    <row r="348" spans="2:21" x14ac:dyDescent="0.35">
      <c r="B348" s="8">
        <v>321</v>
      </c>
      <c r="C348" s="8">
        <v>20592.035424387337</v>
      </c>
      <c r="D348" s="8">
        <v>1052.9645756126629</v>
      </c>
      <c r="Q348" s="8">
        <v>342</v>
      </c>
      <c r="R348" s="2" t="s">
        <v>366</v>
      </c>
      <c r="S348">
        <v>24979</v>
      </c>
      <c r="T348">
        <v>73707</v>
      </c>
      <c r="U348">
        <v>8288</v>
      </c>
    </row>
    <row r="349" spans="2:21" x14ac:dyDescent="0.35">
      <c r="B349" s="8">
        <v>322</v>
      </c>
      <c r="C349" s="8">
        <v>20461.57303123473</v>
      </c>
      <c r="D349" s="8">
        <v>1231.4269687652704</v>
      </c>
      <c r="Q349" s="8">
        <v>343</v>
      </c>
      <c r="R349" s="2" t="s">
        <v>367</v>
      </c>
      <c r="S349">
        <v>24315</v>
      </c>
      <c r="T349">
        <v>73162</v>
      </c>
      <c r="U349">
        <v>8099</v>
      </c>
    </row>
    <row r="350" spans="2:21" x14ac:dyDescent="0.35">
      <c r="B350" s="8">
        <v>323</v>
      </c>
      <c r="C350" s="8">
        <v>20548.498691200653</v>
      </c>
      <c r="D350" s="8">
        <v>1125.5013087993466</v>
      </c>
      <c r="Q350" s="8">
        <v>344</v>
      </c>
      <c r="R350" s="2" t="s">
        <v>368</v>
      </c>
      <c r="S350">
        <v>23905</v>
      </c>
      <c r="T350">
        <v>74945</v>
      </c>
      <c r="U350">
        <v>7822</v>
      </c>
    </row>
    <row r="351" spans="2:21" x14ac:dyDescent="0.35">
      <c r="B351" s="8">
        <v>324</v>
      </c>
      <c r="C351" s="8">
        <v>20676.052890300649</v>
      </c>
      <c r="D351" s="8">
        <v>1798.9471096993511</v>
      </c>
      <c r="Q351" s="8">
        <v>345</v>
      </c>
      <c r="R351" s="2" t="s">
        <v>369</v>
      </c>
      <c r="S351">
        <v>24228</v>
      </c>
      <c r="T351">
        <v>75106</v>
      </c>
      <c r="U351">
        <v>7725</v>
      </c>
    </row>
    <row r="352" spans="2:21" x14ac:dyDescent="0.35">
      <c r="B352" s="8">
        <v>325</v>
      </c>
      <c r="C352" s="8">
        <v>20319.782389610973</v>
      </c>
      <c r="D352" s="8">
        <v>1878.217610389027</v>
      </c>
      <c r="Q352" s="8">
        <v>346</v>
      </c>
      <c r="R352" s="2" t="s">
        <v>370</v>
      </c>
      <c r="S352">
        <v>24412</v>
      </c>
      <c r="T352">
        <v>75494</v>
      </c>
      <c r="U352">
        <v>8195</v>
      </c>
    </row>
    <row r="353" spans="2:21" x14ac:dyDescent="0.35">
      <c r="B353" s="8">
        <v>326</v>
      </c>
      <c r="C353" s="8">
        <v>20217.085912973569</v>
      </c>
      <c r="D353" s="8">
        <v>1821.9140870264309</v>
      </c>
      <c r="Q353" s="8">
        <v>347</v>
      </c>
      <c r="R353" s="2" t="s">
        <v>371</v>
      </c>
      <c r="S353">
        <v>25012</v>
      </c>
      <c r="T353">
        <v>75718</v>
      </c>
      <c r="U353">
        <v>7309</v>
      </c>
    </row>
    <row r="354" spans="2:21" x14ac:dyDescent="0.35">
      <c r="B354" s="14">
        <v>327</v>
      </c>
      <c r="C354" s="14">
        <v>22285.171437300691</v>
      </c>
      <c r="D354" s="14">
        <v>-11211.171437300691</v>
      </c>
      <c r="E354" s="73" t="s">
        <v>491</v>
      </c>
      <c r="Q354" s="8">
        <v>348</v>
      </c>
      <c r="R354" s="2" t="s">
        <v>372</v>
      </c>
      <c r="S354">
        <v>23938</v>
      </c>
      <c r="T354">
        <v>76176</v>
      </c>
      <c r="U354">
        <v>7236</v>
      </c>
    </row>
    <row r="355" spans="2:21" x14ac:dyDescent="0.35">
      <c r="B355" s="14">
        <v>328</v>
      </c>
      <c r="C355" s="14">
        <v>15879.064308599925</v>
      </c>
      <c r="D355" s="14">
        <v>-13146.064308599925</v>
      </c>
      <c r="Q355" s="8">
        <v>349</v>
      </c>
      <c r="R355" s="2" t="s">
        <v>373</v>
      </c>
      <c r="S355">
        <v>23163</v>
      </c>
      <c r="T355">
        <v>76736</v>
      </c>
      <c r="U355">
        <v>7293</v>
      </c>
    </row>
    <row r="356" spans="2:21" x14ac:dyDescent="0.35">
      <c r="B356" s="14">
        <v>329</v>
      </c>
      <c r="C356" s="14">
        <v>17293.044854512038</v>
      </c>
      <c r="D356" s="14">
        <v>-9242.044854512038</v>
      </c>
      <c r="Q356" s="8">
        <v>350</v>
      </c>
      <c r="R356" s="2" t="s">
        <v>374</v>
      </c>
      <c r="S356">
        <v>23910</v>
      </c>
      <c r="T356">
        <v>76833</v>
      </c>
      <c r="U356">
        <v>7467</v>
      </c>
    </row>
    <row r="357" spans="2:21" x14ac:dyDescent="0.35">
      <c r="B357" s="8">
        <v>330</v>
      </c>
      <c r="C357" s="8">
        <v>19481.147121128255</v>
      </c>
      <c r="D357" s="8">
        <v>-2756.1471211282551</v>
      </c>
      <c r="Q357" s="8">
        <v>351</v>
      </c>
      <c r="R357" s="2" t="s">
        <v>375</v>
      </c>
      <c r="S357">
        <v>25056</v>
      </c>
      <c r="T357">
        <v>77639</v>
      </c>
      <c r="U357">
        <v>8118</v>
      </c>
    </row>
    <row r="358" spans="2:21" x14ac:dyDescent="0.35">
      <c r="B358" s="8">
        <v>331</v>
      </c>
      <c r="C358" s="8">
        <v>20714.1636384948</v>
      </c>
      <c r="D358" s="8">
        <v>-3335.1636384947997</v>
      </c>
      <c r="Q358" s="8">
        <v>352</v>
      </c>
      <c r="R358" s="2" t="s">
        <v>376</v>
      </c>
      <c r="S358">
        <v>25103</v>
      </c>
      <c r="T358">
        <v>77749</v>
      </c>
      <c r="U358">
        <v>8316</v>
      </c>
    </row>
    <row r="359" spans="2:21" x14ac:dyDescent="0.35">
      <c r="B359" s="8">
        <v>332</v>
      </c>
      <c r="C359" s="8">
        <v>20644.931376485001</v>
      </c>
      <c r="D359" s="8">
        <v>-2952.9313764850012</v>
      </c>
      <c r="Q359" s="8">
        <v>353</v>
      </c>
      <c r="R359" s="2" t="s">
        <v>377</v>
      </c>
      <c r="S359">
        <v>24530</v>
      </c>
      <c r="T359">
        <v>78595</v>
      </c>
      <c r="U359">
        <v>7881</v>
      </c>
    </row>
    <row r="360" spans="2:21" x14ac:dyDescent="0.35">
      <c r="B360" s="8">
        <v>333</v>
      </c>
      <c r="C360" s="8">
        <v>20345.986174821242</v>
      </c>
      <c r="D360" s="8">
        <v>-298.98617482124246</v>
      </c>
      <c r="Q360" s="8">
        <v>354</v>
      </c>
      <c r="R360" s="2" t="s">
        <v>378</v>
      </c>
      <c r="S360">
        <v>24674</v>
      </c>
      <c r="T360">
        <v>79558</v>
      </c>
      <c r="U360">
        <v>7760</v>
      </c>
    </row>
    <row r="361" spans="2:21" x14ac:dyDescent="0.35">
      <c r="B361" s="8">
        <v>334</v>
      </c>
      <c r="C361" s="8">
        <v>20868.827928033745</v>
      </c>
      <c r="D361" s="8">
        <v>-1303.8279280337447</v>
      </c>
      <c r="Q361" s="8">
        <v>355</v>
      </c>
      <c r="R361" s="2" t="s">
        <v>379</v>
      </c>
      <c r="S361">
        <v>24136</v>
      </c>
      <c r="T361">
        <v>79013</v>
      </c>
      <c r="U361">
        <v>7803</v>
      </c>
    </row>
    <row r="362" spans="2:21" x14ac:dyDescent="0.35">
      <c r="B362" s="8">
        <v>335</v>
      </c>
      <c r="C362" s="8">
        <v>20661.959645607629</v>
      </c>
      <c r="D362" s="8">
        <v>-2065.9596456076288</v>
      </c>
      <c r="Q362" s="8">
        <v>356</v>
      </c>
      <c r="R362" s="2" t="s">
        <v>380</v>
      </c>
      <c r="S362">
        <v>24499</v>
      </c>
      <c r="T362">
        <v>79571</v>
      </c>
      <c r="U362">
        <v>7764</v>
      </c>
    </row>
    <row r="363" spans="2:21" x14ac:dyDescent="0.35">
      <c r="B363" s="8">
        <v>336</v>
      </c>
      <c r="C363" s="8">
        <v>20184.156074955092</v>
      </c>
      <c r="D363" s="8">
        <v>-802.15607495509175</v>
      </c>
      <c r="Q363" s="8">
        <v>357</v>
      </c>
      <c r="R363" s="2" t="s">
        <v>381</v>
      </c>
      <c r="S363">
        <v>24693</v>
      </c>
      <c r="T363">
        <v>80001</v>
      </c>
      <c r="U363">
        <v>7722</v>
      </c>
    </row>
    <row r="364" spans="2:21" x14ac:dyDescent="0.35">
      <c r="B364" s="8">
        <v>337</v>
      </c>
      <c r="C364" s="8">
        <v>21696.769821516813</v>
      </c>
      <c r="D364" s="8">
        <v>-1597.769821516813</v>
      </c>
      <c r="Q364" s="8">
        <v>358</v>
      </c>
      <c r="R364" s="2" t="s">
        <v>382</v>
      </c>
      <c r="S364">
        <v>24713</v>
      </c>
      <c r="T364">
        <v>80825</v>
      </c>
      <c r="U364">
        <v>7639</v>
      </c>
    </row>
    <row r="365" spans="2:21" x14ac:dyDescent="0.35">
      <c r="B365" s="8">
        <v>338</v>
      </c>
      <c r="C365" s="8">
        <v>21346.070226189484</v>
      </c>
      <c r="D365" s="8">
        <v>-2192.0702261894839</v>
      </c>
      <c r="Q365" s="8">
        <v>359</v>
      </c>
      <c r="R365" s="2" t="s">
        <v>383</v>
      </c>
      <c r="S365">
        <v>24512</v>
      </c>
      <c r="T365">
        <v>81086</v>
      </c>
      <c r="U365">
        <v>7044</v>
      </c>
    </row>
    <row r="366" spans="2:21" x14ac:dyDescent="0.35">
      <c r="B366" s="8">
        <v>339</v>
      </c>
      <c r="C366" s="8">
        <v>23216.097432091869</v>
      </c>
      <c r="D366" s="8">
        <v>289.90256790813146</v>
      </c>
      <c r="Q366" s="8">
        <v>360</v>
      </c>
      <c r="R366" s="2" t="s">
        <v>384</v>
      </c>
      <c r="S366">
        <v>24019</v>
      </c>
      <c r="T366">
        <v>80756</v>
      </c>
      <c r="U366">
        <v>6890</v>
      </c>
    </row>
    <row r="367" spans="2:21" x14ac:dyDescent="0.35">
      <c r="B367" s="8">
        <v>340</v>
      </c>
      <c r="C367" s="8">
        <v>23392.328361635613</v>
      </c>
      <c r="D367" s="8">
        <v>60.671638364387036</v>
      </c>
      <c r="Q367" s="8">
        <v>361</v>
      </c>
      <c r="R367" s="2" t="s">
        <v>385</v>
      </c>
      <c r="S367">
        <v>24950</v>
      </c>
      <c r="T367">
        <v>80632</v>
      </c>
      <c r="U367">
        <v>7876</v>
      </c>
    </row>
    <row r="368" spans="2:21" x14ac:dyDescent="0.35">
      <c r="B368" s="8">
        <v>341</v>
      </c>
      <c r="C368" s="8">
        <v>23309.820010917581</v>
      </c>
      <c r="D368" s="8">
        <v>734.17998908241861</v>
      </c>
      <c r="Q368" s="8">
        <v>362</v>
      </c>
      <c r="R368" s="2" t="s">
        <v>386</v>
      </c>
      <c r="S368">
        <v>24660</v>
      </c>
      <c r="T368">
        <v>81271</v>
      </c>
      <c r="U368">
        <v>7641</v>
      </c>
    </row>
    <row r="369" spans="2:21" x14ac:dyDescent="0.35">
      <c r="B369" s="8">
        <v>342</v>
      </c>
      <c r="C369" s="8">
        <v>24061.68134435665</v>
      </c>
      <c r="D369" s="8">
        <v>917.31865564335021</v>
      </c>
      <c r="Q369" s="8">
        <v>363</v>
      </c>
      <c r="R369" s="2" t="s">
        <v>387</v>
      </c>
      <c r="S369">
        <v>24410</v>
      </c>
      <c r="T369">
        <v>80761</v>
      </c>
      <c r="U369">
        <v>7651</v>
      </c>
    </row>
    <row r="370" spans="2:21" x14ac:dyDescent="0.35">
      <c r="B370" s="8">
        <v>343</v>
      </c>
      <c r="C370" s="8">
        <v>23652.126533317874</v>
      </c>
      <c r="D370" s="8">
        <v>662.87346668212558</v>
      </c>
      <c r="Q370" s="8">
        <v>364</v>
      </c>
      <c r="R370" s="2" t="s">
        <v>388</v>
      </c>
      <c r="S370">
        <v>24368</v>
      </c>
      <c r="T370">
        <v>80500</v>
      </c>
      <c r="U370">
        <v>7533</v>
      </c>
    </row>
    <row r="371" spans="2:21" x14ac:dyDescent="0.35">
      <c r="B371" s="8">
        <v>344</v>
      </c>
      <c r="C371" s="8">
        <v>23661.027625913724</v>
      </c>
      <c r="D371" s="8">
        <v>243.97237408627552</v>
      </c>
      <c r="Q371" s="8">
        <v>365</v>
      </c>
      <c r="R371" s="2" t="s">
        <v>389</v>
      </c>
      <c r="S371">
        <v>24290</v>
      </c>
      <c r="T371">
        <v>80658</v>
      </c>
      <c r="U371">
        <v>7521</v>
      </c>
    </row>
    <row r="372" spans="2:21" x14ac:dyDescent="0.35">
      <c r="B372" s="8">
        <v>345</v>
      </c>
      <c r="C372" s="8">
        <v>23554.815148847556</v>
      </c>
      <c r="D372" s="8">
        <v>673.18485115244403</v>
      </c>
      <c r="Q372" s="8">
        <v>366</v>
      </c>
      <c r="R372" s="2" t="s">
        <v>390</v>
      </c>
      <c r="S372">
        <v>24402</v>
      </c>
      <c r="T372">
        <v>80470</v>
      </c>
      <c r="U372">
        <v>7610</v>
      </c>
    </row>
    <row r="373" spans="2:21" x14ac:dyDescent="0.35">
      <c r="B373" s="8">
        <v>346</v>
      </c>
      <c r="C373" s="8">
        <v>24345.058984560124</v>
      </c>
      <c r="D373" s="8">
        <v>66.941015439875628</v>
      </c>
      <c r="Q373" s="8">
        <v>367</v>
      </c>
      <c r="R373" s="2" t="s">
        <v>391</v>
      </c>
      <c r="S373">
        <v>24718</v>
      </c>
      <c r="T373">
        <v>80666</v>
      </c>
      <c r="U373">
        <v>7436</v>
      </c>
    </row>
    <row r="374" spans="2:21" x14ac:dyDescent="0.35">
      <c r="B374" s="8">
        <v>347</v>
      </c>
      <c r="C374" s="8">
        <v>23080.790503382581</v>
      </c>
      <c r="D374" s="8">
        <v>1931.2094966174191</v>
      </c>
      <c r="Q374" s="8">
        <v>368</v>
      </c>
      <c r="R374" s="2" t="s">
        <v>392</v>
      </c>
      <c r="S374">
        <v>25104</v>
      </c>
      <c r="T374">
        <v>81199</v>
      </c>
      <c r="U374">
        <v>7571</v>
      </c>
    </row>
    <row r="375" spans="2:21" x14ac:dyDescent="0.35">
      <c r="B375" s="8">
        <v>348</v>
      </c>
      <c r="C375" s="8">
        <v>23080.331364683399</v>
      </c>
      <c r="D375" s="8">
        <v>857.66863531660056</v>
      </c>
      <c r="Q375" s="8">
        <v>369</v>
      </c>
      <c r="R375" s="2" t="s">
        <v>393</v>
      </c>
      <c r="S375">
        <v>24811</v>
      </c>
      <c r="T375">
        <v>81235</v>
      </c>
      <c r="U375">
        <v>7661</v>
      </c>
    </row>
    <row r="376" spans="2:21" x14ac:dyDescent="0.35">
      <c r="B376" s="8">
        <v>349</v>
      </c>
      <c r="C376" s="8">
        <v>23297.195290823409</v>
      </c>
      <c r="D376" s="8">
        <v>-134.19529082340887</v>
      </c>
      <c r="Q376" s="8">
        <v>370</v>
      </c>
      <c r="R376" s="2" t="s">
        <v>394</v>
      </c>
      <c r="S376">
        <v>24683</v>
      </c>
      <c r="T376">
        <v>81323</v>
      </c>
      <c r="U376">
        <v>7629</v>
      </c>
    </row>
    <row r="377" spans="2:21" x14ac:dyDescent="0.35">
      <c r="B377" s="8">
        <v>350</v>
      </c>
      <c r="C377" s="8">
        <v>23578.748650628855</v>
      </c>
      <c r="D377" s="8">
        <v>331.2513493711449</v>
      </c>
      <c r="Q377" s="8">
        <v>371</v>
      </c>
      <c r="R377" s="2" t="s">
        <v>395</v>
      </c>
      <c r="S377">
        <v>24838</v>
      </c>
      <c r="T377">
        <v>81530</v>
      </c>
      <c r="U377">
        <v>7365</v>
      </c>
    </row>
    <row r="378" spans="2:21" x14ac:dyDescent="0.35">
      <c r="B378" s="8">
        <v>351</v>
      </c>
      <c r="C378" s="8">
        <v>24736.689773107224</v>
      </c>
      <c r="D378" s="8">
        <v>319.31022689277597</v>
      </c>
      <c r="Q378" s="8">
        <v>372</v>
      </c>
      <c r="R378" s="2" t="s">
        <v>396</v>
      </c>
      <c r="S378">
        <v>25141</v>
      </c>
      <c r="T378">
        <v>81272</v>
      </c>
      <c r="U378">
        <v>7136</v>
      </c>
    </row>
    <row r="379" spans="2:21" x14ac:dyDescent="0.35">
      <c r="B379" s="8">
        <v>352</v>
      </c>
      <c r="C379" s="8">
        <v>25056.988583370658</v>
      </c>
      <c r="D379" s="8">
        <v>46.01141662934242</v>
      </c>
      <c r="Q379" s="8">
        <v>373</v>
      </c>
      <c r="R379" s="2" t="s">
        <v>397</v>
      </c>
      <c r="S379">
        <v>24838</v>
      </c>
      <c r="T379">
        <v>81086</v>
      </c>
      <c r="U379">
        <v>7714</v>
      </c>
    </row>
    <row r="380" spans="2:21" x14ac:dyDescent="0.35">
      <c r="B380" s="8">
        <v>353</v>
      </c>
      <c r="C380" s="8">
        <v>24609.929430296994</v>
      </c>
      <c r="D380" s="8">
        <v>-79.929430296993814</v>
      </c>
      <c r="Q380" s="8">
        <v>374</v>
      </c>
      <c r="R380" s="2" t="s">
        <v>398</v>
      </c>
      <c r="S380">
        <v>25122</v>
      </c>
      <c r="T380">
        <v>81149</v>
      </c>
      <c r="U380">
        <v>7769</v>
      </c>
    </row>
    <row r="381" spans="2:21" x14ac:dyDescent="0.35">
      <c r="B381" s="8">
        <v>354</v>
      </c>
      <c r="C381" s="8">
        <v>24657.265265610287</v>
      </c>
      <c r="D381" s="8">
        <v>16.734734389712685</v>
      </c>
      <c r="Q381" s="8">
        <v>375</v>
      </c>
      <c r="R381" s="2" t="s">
        <v>399</v>
      </c>
      <c r="S381">
        <v>24241</v>
      </c>
      <c r="T381">
        <v>81569</v>
      </c>
      <c r="U381">
        <v>7455</v>
      </c>
    </row>
    <row r="382" spans="2:21" x14ac:dyDescent="0.35">
      <c r="B382" s="8">
        <v>355</v>
      </c>
      <c r="C382" s="8">
        <v>24592.599605076557</v>
      </c>
      <c r="D382" s="8">
        <v>-456.59960507655705</v>
      </c>
      <c r="Q382" s="8">
        <v>376</v>
      </c>
      <c r="R382" s="2" t="s">
        <v>400</v>
      </c>
      <c r="S382">
        <v>24923</v>
      </c>
      <c r="T382">
        <v>82119</v>
      </c>
      <c r="U382">
        <v>7667</v>
      </c>
    </row>
    <row r="383" spans="2:21" x14ac:dyDescent="0.35">
      <c r="B383" s="8">
        <v>356</v>
      </c>
      <c r="C383" s="8">
        <v>24666.278892748876</v>
      </c>
      <c r="D383" s="8">
        <v>-167.27889274887639</v>
      </c>
      <c r="Q383" s="8">
        <v>377</v>
      </c>
      <c r="R383" s="2" t="s">
        <v>401</v>
      </c>
      <c r="S383">
        <v>25212</v>
      </c>
      <c r="T383">
        <v>82078</v>
      </c>
      <c r="U383">
        <v>7752</v>
      </c>
    </row>
    <row r="384" spans="2:21" x14ac:dyDescent="0.35">
      <c r="B384" s="8">
        <v>357</v>
      </c>
      <c r="C384" s="8">
        <v>24705.29766871078</v>
      </c>
      <c r="D384" s="8">
        <v>-12.297668710780272</v>
      </c>
      <c r="Q384" s="8">
        <v>378</v>
      </c>
      <c r="R384" s="2" t="s">
        <v>402</v>
      </c>
      <c r="S384">
        <v>25247</v>
      </c>
      <c r="T384">
        <v>82336</v>
      </c>
      <c r="U384">
        <v>7636</v>
      </c>
    </row>
    <row r="385" spans="2:21" x14ac:dyDescent="0.35">
      <c r="B385" s="8">
        <v>358</v>
      </c>
      <c r="C385" s="8">
        <v>24776.327854178286</v>
      </c>
      <c r="D385" s="8">
        <v>-63.327854178285634</v>
      </c>
      <c r="Q385" s="8">
        <v>379</v>
      </c>
      <c r="R385" s="2" t="s">
        <v>403</v>
      </c>
      <c r="S385">
        <v>25279</v>
      </c>
      <c r="T385">
        <v>82951</v>
      </c>
      <c r="U385">
        <v>7666</v>
      </c>
    </row>
    <row r="386" spans="2:21" x14ac:dyDescent="0.35">
      <c r="B386" s="8">
        <v>359</v>
      </c>
      <c r="C386" s="8">
        <v>23953.38730318757</v>
      </c>
      <c r="D386" s="8">
        <v>558.61269681242993</v>
      </c>
      <c r="Q386" s="8">
        <v>380</v>
      </c>
      <c r="R386" s="2" t="s">
        <v>404</v>
      </c>
      <c r="S386">
        <v>25106</v>
      </c>
      <c r="T386">
        <v>82542</v>
      </c>
      <c r="U386">
        <v>7475</v>
      </c>
    </row>
    <row r="387" spans="2:21" x14ac:dyDescent="0.35">
      <c r="B387" s="8">
        <v>360</v>
      </c>
      <c r="C387" s="8">
        <v>23646.590985424067</v>
      </c>
      <c r="D387" s="8">
        <v>372.40901457593282</v>
      </c>
      <c r="Q387" s="8">
        <v>381</v>
      </c>
      <c r="R387" s="2" t="s">
        <v>405</v>
      </c>
      <c r="S387">
        <v>25392</v>
      </c>
      <c r="T387">
        <v>83321</v>
      </c>
      <c r="U387">
        <v>7284</v>
      </c>
    </row>
    <row r="388" spans="2:21" x14ac:dyDescent="0.35">
      <c r="B388" s="8">
        <v>361</v>
      </c>
      <c r="C388" s="8">
        <v>25083.112909927131</v>
      </c>
      <c r="D388" s="8">
        <v>-133.11290992713111</v>
      </c>
      <c r="Q388" s="8">
        <v>382</v>
      </c>
      <c r="R388" s="2" t="s">
        <v>406</v>
      </c>
      <c r="S388">
        <v>25594</v>
      </c>
      <c r="T388">
        <v>83526</v>
      </c>
      <c r="U388">
        <v>7471</v>
      </c>
    </row>
    <row r="389" spans="2:21" x14ac:dyDescent="0.35">
      <c r="B389" s="8">
        <v>362</v>
      </c>
      <c r="C389" s="8">
        <v>24884.531733719432</v>
      </c>
      <c r="D389" s="8">
        <v>-224.53173371943194</v>
      </c>
      <c r="Q389" s="8">
        <v>383</v>
      </c>
      <c r="R389" s="2" t="s">
        <v>407</v>
      </c>
      <c r="S389">
        <v>25553</v>
      </c>
      <c r="T389">
        <v>83322</v>
      </c>
      <c r="U389">
        <v>7504</v>
      </c>
    </row>
    <row r="390" spans="2:21" x14ac:dyDescent="0.35">
      <c r="B390" s="8">
        <v>363</v>
      </c>
      <c r="C390" s="8">
        <v>24779.06657906367</v>
      </c>
      <c r="D390" s="8">
        <v>-369.06657906367036</v>
      </c>
      <c r="Q390" s="8">
        <v>384</v>
      </c>
      <c r="R390" s="2" t="s">
        <v>408</v>
      </c>
      <c r="S390">
        <v>25836</v>
      </c>
      <c r="T390">
        <v>84099</v>
      </c>
      <c r="U390">
        <v>7524</v>
      </c>
    </row>
    <row r="391" spans="2:21" x14ac:dyDescent="0.35">
      <c r="B391" s="8">
        <v>364</v>
      </c>
      <c r="C391" s="8">
        <v>24542.06762871777</v>
      </c>
      <c r="D391" s="8">
        <v>-174.06762871777028</v>
      </c>
      <c r="Q391" s="29"/>
      <c r="R391" s="2"/>
    </row>
    <row r="392" spans="2:21" x14ac:dyDescent="0.35">
      <c r="B392" s="8">
        <v>365</v>
      </c>
      <c r="C392" s="8">
        <v>24561.50757095719</v>
      </c>
      <c r="D392" s="8">
        <v>-271.50757095719018</v>
      </c>
      <c r="R392" s="2"/>
    </row>
    <row r="393" spans="2:21" x14ac:dyDescent="0.35">
      <c r="B393" s="8">
        <v>366</v>
      </c>
      <c r="C393" s="8">
        <v>24649.456850478906</v>
      </c>
      <c r="D393" s="8">
        <v>-247.45685047890584</v>
      </c>
      <c r="R393" s="2"/>
    </row>
    <row r="394" spans="2:21" x14ac:dyDescent="0.35">
      <c r="B394" s="8">
        <v>367</v>
      </c>
      <c r="C394" s="8">
        <v>24437.034867988023</v>
      </c>
      <c r="D394" s="8">
        <v>280.9651320119774</v>
      </c>
      <c r="R394" s="2"/>
    </row>
    <row r="395" spans="2:21" x14ac:dyDescent="0.35">
      <c r="B395" s="8">
        <v>368</v>
      </c>
      <c r="C395" s="8">
        <v>24763.482436856997</v>
      </c>
      <c r="D395" s="8">
        <v>340.51756314300292</v>
      </c>
      <c r="R395" s="2"/>
    </row>
    <row r="396" spans="2:21" x14ac:dyDescent="0.35">
      <c r="B396" s="8">
        <v>369</v>
      </c>
      <c r="C396" s="8">
        <v>24905.769599416562</v>
      </c>
      <c r="D396" s="8">
        <v>-94.769599416562414</v>
      </c>
    </row>
    <row r="397" spans="2:21" x14ac:dyDescent="0.35">
      <c r="B397" s="8">
        <v>370</v>
      </c>
      <c r="C397" s="8">
        <v>24878.961689626623</v>
      </c>
      <c r="D397" s="8">
        <v>-195.96168962662341</v>
      </c>
    </row>
    <row r="398" spans="2:21" x14ac:dyDescent="0.35">
      <c r="B398" s="8">
        <v>371</v>
      </c>
      <c r="C398" s="8">
        <v>24535.341878138577</v>
      </c>
      <c r="D398" s="8">
        <v>302.65812186142284</v>
      </c>
    </row>
    <row r="399" spans="2:21" x14ac:dyDescent="0.35">
      <c r="B399" s="8">
        <v>372</v>
      </c>
      <c r="C399" s="8">
        <v>24134.039138171858</v>
      </c>
      <c r="D399" s="8">
        <v>1006.9608618281418</v>
      </c>
    </row>
    <row r="400" spans="2:21" x14ac:dyDescent="0.35">
      <c r="B400" s="8">
        <v>373</v>
      </c>
      <c r="C400" s="8">
        <v>24949.403384387479</v>
      </c>
      <c r="D400" s="8">
        <v>-111.40338438747858</v>
      </c>
    </row>
    <row r="401" spans="2:4" x14ac:dyDescent="0.35">
      <c r="B401" s="8">
        <v>374</v>
      </c>
      <c r="C401" s="8">
        <v>25046.030324354797</v>
      </c>
      <c r="D401" s="8">
        <v>75.969675645203097</v>
      </c>
    </row>
    <row r="402" spans="2:4" x14ac:dyDescent="0.35">
      <c r="B402" s="8">
        <v>375</v>
      </c>
      <c r="C402" s="8">
        <v>24678.336870500003</v>
      </c>
      <c r="D402" s="8">
        <v>-437.33687050000299</v>
      </c>
    </row>
    <row r="403" spans="2:4" x14ac:dyDescent="0.35">
      <c r="B403" s="8">
        <v>376</v>
      </c>
      <c r="C403" s="8">
        <v>25123.262994692515</v>
      </c>
      <c r="D403" s="8">
        <v>-200.26299469251535</v>
      </c>
    </row>
    <row r="404" spans="2:4" x14ac:dyDescent="0.35">
      <c r="B404" s="8">
        <v>377</v>
      </c>
      <c r="C404" s="8">
        <v>25239.949569841276</v>
      </c>
      <c r="D404" s="8">
        <v>-27.949569841275661</v>
      </c>
    </row>
    <row r="405" spans="2:4" x14ac:dyDescent="0.35">
      <c r="B405" s="8">
        <v>378</v>
      </c>
      <c r="C405" s="8">
        <v>25128.378357548339</v>
      </c>
      <c r="D405" s="8">
        <v>118.62164245166059</v>
      </c>
    </row>
    <row r="406" spans="2:4" x14ac:dyDescent="0.35">
      <c r="B406" s="8">
        <v>379</v>
      </c>
      <c r="C406" s="8">
        <v>25318.081201907848</v>
      </c>
      <c r="D406" s="8">
        <v>-39.081201907847571</v>
      </c>
    </row>
    <row r="407" spans="2:4" x14ac:dyDescent="0.35">
      <c r="B407" s="8">
        <v>380</v>
      </c>
      <c r="C407" s="8">
        <v>24937.64149288792</v>
      </c>
      <c r="D407" s="8">
        <v>168.35850711207968</v>
      </c>
    </row>
    <row r="408" spans="2:4" x14ac:dyDescent="0.35">
      <c r="B408" s="8">
        <v>381</v>
      </c>
      <c r="C408" s="8">
        <v>24837.502385402833</v>
      </c>
      <c r="D408" s="8">
        <v>554.49761459716683</v>
      </c>
    </row>
    <row r="409" spans="2:4" x14ac:dyDescent="0.35">
      <c r="B409" s="8">
        <v>382</v>
      </c>
      <c r="C409" s="8">
        <v>25163.863303232691</v>
      </c>
      <c r="D409" s="8">
        <v>430.13669676730933</v>
      </c>
    </row>
    <row r="410" spans="2:4" x14ac:dyDescent="0.35">
      <c r="B410" s="8">
        <v>383</v>
      </c>
      <c r="C410" s="8">
        <v>25164.788385183521</v>
      </c>
      <c r="D410" s="8">
        <v>388.21161481647869</v>
      </c>
    </row>
    <row r="411" spans="2:4" ht="15" thickBot="1" x14ac:dyDescent="0.4">
      <c r="B411" s="9">
        <v>384</v>
      </c>
      <c r="C411" s="9">
        <v>25377.848127183534</v>
      </c>
      <c r="D411" s="9">
        <v>458.15187281646649</v>
      </c>
    </row>
  </sheetData>
  <mergeCells count="1">
    <mergeCell ref="Q4:U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CEB00-3729-4403-BDE3-6A5BBBD6C2AA}">
  <dimension ref="A1:F409"/>
  <sheetViews>
    <sheetView workbookViewId="0">
      <pane ySplit="1" topLeftCell="A2" activePane="bottomLeft" state="frozen"/>
      <selection pane="bottomLeft" activeCell="F11" sqref="F11"/>
    </sheetView>
  </sheetViews>
  <sheetFormatPr defaultRowHeight="14.5" x14ac:dyDescent="0.35"/>
  <cols>
    <col min="2" max="2" width="19" bestFit="1" customWidth="1"/>
    <col min="3" max="3" width="31.7265625" customWidth="1"/>
    <col min="4" max="4" width="40.81640625" customWidth="1"/>
    <col min="5" max="6" width="55.7265625" customWidth="1"/>
  </cols>
  <sheetData>
    <row r="1" spans="1:6" x14ac:dyDescent="0.35">
      <c r="A1" s="16" t="s">
        <v>24</v>
      </c>
      <c r="B1" t="s">
        <v>0</v>
      </c>
      <c r="C1" t="s">
        <v>6</v>
      </c>
      <c r="D1" t="s">
        <v>454</v>
      </c>
      <c r="E1" t="s">
        <v>474</v>
      </c>
      <c r="F1" t="s">
        <v>475</v>
      </c>
    </row>
    <row r="2" spans="1:6" x14ac:dyDescent="0.35">
      <c r="A2" s="2" t="s">
        <v>25</v>
      </c>
      <c r="B2" s="2">
        <v>33970</v>
      </c>
      <c r="C2">
        <v>10278</v>
      </c>
    </row>
    <row r="3" spans="1:6" x14ac:dyDescent="0.35">
      <c r="A3" s="2" t="s">
        <v>26</v>
      </c>
      <c r="B3" s="2">
        <v>34001</v>
      </c>
      <c r="C3">
        <v>9889</v>
      </c>
    </row>
    <row r="4" spans="1:6" x14ac:dyDescent="0.35">
      <c r="A4" s="2" t="s">
        <v>27</v>
      </c>
      <c r="B4" s="2">
        <v>34029</v>
      </c>
      <c r="C4">
        <v>9601</v>
      </c>
    </row>
    <row r="5" spans="1:6" x14ac:dyDescent="0.35">
      <c r="A5" s="2" t="s">
        <v>28</v>
      </c>
      <c r="B5" s="2">
        <v>34060</v>
      </c>
      <c r="C5">
        <v>10017</v>
      </c>
    </row>
    <row r="6" spans="1:6" x14ac:dyDescent="0.35">
      <c r="A6" s="2" t="s">
        <v>29</v>
      </c>
      <c r="B6" s="2">
        <v>34090</v>
      </c>
      <c r="C6">
        <v>10089</v>
      </c>
    </row>
    <row r="7" spans="1:6" x14ac:dyDescent="0.35">
      <c r="A7" s="2" t="s">
        <v>30</v>
      </c>
      <c r="B7" s="2">
        <v>34121</v>
      </c>
      <c r="C7">
        <v>10071</v>
      </c>
    </row>
    <row r="8" spans="1:6" x14ac:dyDescent="0.35">
      <c r="A8" s="2" t="s">
        <v>31</v>
      </c>
      <c r="B8" s="2">
        <v>34151</v>
      </c>
      <c r="C8">
        <v>10290</v>
      </c>
    </row>
    <row r="9" spans="1:6" x14ac:dyDescent="0.35">
      <c r="A9" s="2" t="s">
        <v>32</v>
      </c>
      <c r="B9" s="2">
        <v>34182</v>
      </c>
      <c r="C9">
        <v>10094</v>
      </c>
    </row>
    <row r="10" spans="1:6" x14ac:dyDescent="0.35">
      <c r="A10" s="2" t="s">
        <v>33</v>
      </c>
      <c r="B10" s="2">
        <v>34213</v>
      </c>
      <c r="C10">
        <v>10263</v>
      </c>
    </row>
    <row r="11" spans="1:6" x14ac:dyDescent="0.35">
      <c r="A11" s="2" t="s">
        <v>34</v>
      </c>
      <c r="B11" s="2">
        <v>34243</v>
      </c>
      <c r="C11">
        <v>10162</v>
      </c>
    </row>
    <row r="12" spans="1:6" x14ac:dyDescent="0.35">
      <c r="A12" s="2" t="s">
        <v>35</v>
      </c>
      <c r="B12" s="2">
        <v>34274</v>
      </c>
      <c r="C12">
        <v>10174</v>
      </c>
    </row>
    <row r="13" spans="1:6" x14ac:dyDescent="0.35">
      <c r="A13" s="2" t="s">
        <v>36</v>
      </c>
      <c r="B13" s="2">
        <v>34304</v>
      </c>
      <c r="C13">
        <v>10208</v>
      </c>
    </row>
    <row r="14" spans="1:6" x14ac:dyDescent="0.35">
      <c r="A14" s="2" t="s">
        <v>37</v>
      </c>
      <c r="B14" s="2">
        <v>34335</v>
      </c>
      <c r="C14">
        <v>10165</v>
      </c>
    </row>
    <row r="15" spans="1:6" x14ac:dyDescent="0.35">
      <c r="A15" s="2" t="s">
        <v>38</v>
      </c>
      <c r="B15" s="2">
        <v>34366</v>
      </c>
      <c r="C15">
        <v>10314</v>
      </c>
    </row>
    <row r="16" spans="1:6" x14ac:dyDescent="0.35">
      <c r="A16" s="2" t="s">
        <v>39</v>
      </c>
      <c r="B16" s="2">
        <v>34394</v>
      </c>
      <c r="C16">
        <v>10502</v>
      </c>
    </row>
    <row r="17" spans="1:3" x14ac:dyDescent="0.35">
      <c r="A17" s="2" t="s">
        <v>40</v>
      </c>
      <c r="B17" s="2">
        <v>34425</v>
      </c>
      <c r="C17">
        <v>10215</v>
      </c>
    </row>
    <row r="18" spans="1:3" x14ac:dyDescent="0.35">
      <c r="A18" s="2" t="s">
        <v>41</v>
      </c>
      <c r="B18" s="2">
        <v>34455</v>
      </c>
      <c r="C18">
        <v>10111</v>
      </c>
    </row>
    <row r="19" spans="1:3" x14ac:dyDescent="0.35">
      <c r="A19" s="2" t="s">
        <v>42</v>
      </c>
      <c r="B19" s="2">
        <v>34486</v>
      </c>
      <c r="C19">
        <v>10324</v>
      </c>
    </row>
    <row r="20" spans="1:3" x14ac:dyDescent="0.35">
      <c r="A20" s="2" t="s">
        <v>43</v>
      </c>
      <c r="B20" s="2">
        <v>34516</v>
      </c>
      <c r="C20">
        <v>10377</v>
      </c>
    </row>
    <row r="21" spans="1:3" x14ac:dyDescent="0.35">
      <c r="A21" s="2" t="s">
        <v>44</v>
      </c>
      <c r="B21" s="2">
        <v>34547</v>
      </c>
      <c r="C21">
        <v>10545</v>
      </c>
    </row>
    <row r="22" spans="1:3" x14ac:dyDescent="0.35">
      <c r="A22" s="2" t="s">
        <v>45</v>
      </c>
      <c r="B22" s="2">
        <v>34578</v>
      </c>
      <c r="C22">
        <v>10403</v>
      </c>
    </row>
    <row r="23" spans="1:3" x14ac:dyDescent="0.35">
      <c r="A23" s="2" t="s">
        <v>46</v>
      </c>
      <c r="B23" s="2">
        <v>34608</v>
      </c>
      <c r="C23">
        <v>10701</v>
      </c>
    </row>
    <row r="24" spans="1:3" x14ac:dyDescent="0.35">
      <c r="A24" s="2" t="s">
        <v>47</v>
      </c>
      <c r="B24" s="2">
        <v>34639</v>
      </c>
      <c r="C24">
        <v>10641</v>
      </c>
    </row>
    <row r="25" spans="1:3" x14ac:dyDescent="0.35">
      <c r="A25" s="2" t="s">
        <v>48</v>
      </c>
      <c r="B25" s="2">
        <v>34669</v>
      </c>
      <c r="C25">
        <v>10662</v>
      </c>
    </row>
    <row r="26" spans="1:3" x14ac:dyDescent="0.35">
      <c r="A26" s="2" t="s">
        <v>49</v>
      </c>
      <c r="B26" s="2">
        <v>34700</v>
      </c>
      <c r="C26">
        <v>10601</v>
      </c>
    </row>
    <row r="27" spans="1:3" x14ac:dyDescent="0.35">
      <c r="A27" s="2" t="s">
        <v>50</v>
      </c>
      <c r="B27" s="2">
        <v>34731</v>
      </c>
      <c r="C27">
        <v>10320</v>
      </c>
    </row>
    <row r="28" spans="1:3" x14ac:dyDescent="0.35">
      <c r="A28" s="2" t="s">
        <v>51</v>
      </c>
      <c r="B28" s="2">
        <v>34759</v>
      </c>
      <c r="C28">
        <v>10558</v>
      </c>
    </row>
    <row r="29" spans="1:3" x14ac:dyDescent="0.35">
      <c r="A29" s="2" t="s">
        <v>52</v>
      </c>
      <c r="B29" s="2">
        <v>34790</v>
      </c>
      <c r="C29">
        <v>10476</v>
      </c>
    </row>
    <row r="30" spans="1:3" x14ac:dyDescent="0.35">
      <c r="A30" s="2" t="s">
        <v>53</v>
      </c>
      <c r="B30" s="2">
        <v>34820</v>
      </c>
      <c r="C30">
        <v>10646</v>
      </c>
    </row>
    <row r="31" spans="1:3" x14ac:dyDescent="0.35">
      <c r="A31" s="2" t="s">
        <v>54</v>
      </c>
      <c r="B31" s="2">
        <v>34851</v>
      </c>
      <c r="C31">
        <v>10654</v>
      </c>
    </row>
    <row r="32" spans="1:3" x14ac:dyDescent="0.35">
      <c r="A32" s="2" t="s">
        <v>55</v>
      </c>
      <c r="B32" s="2">
        <v>34881</v>
      </c>
      <c r="C32">
        <v>10527</v>
      </c>
    </row>
    <row r="33" spans="1:3" x14ac:dyDescent="0.35">
      <c r="A33" s="2" t="s">
        <v>56</v>
      </c>
      <c r="B33" s="2">
        <v>34912</v>
      </c>
      <c r="C33">
        <v>10483</v>
      </c>
    </row>
    <row r="34" spans="1:3" x14ac:dyDescent="0.35">
      <c r="A34" s="2" t="s">
        <v>57</v>
      </c>
      <c r="B34" s="2">
        <v>34943</v>
      </c>
      <c r="C34">
        <v>10902</v>
      </c>
    </row>
    <row r="35" spans="1:3" x14ac:dyDescent="0.35">
      <c r="A35" s="2" t="s">
        <v>58</v>
      </c>
      <c r="B35" s="2">
        <v>34973</v>
      </c>
      <c r="C35">
        <v>10541</v>
      </c>
    </row>
    <row r="36" spans="1:3" x14ac:dyDescent="0.35">
      <c r="A36" s="2" t="s">
        <v>59</v>
      </c>
      <c r="B36" s="2">
        <v>35004</v>
      </c>
      <c r="C36">
        <v>10980</v>
      </c>
    </row>
    <row r="37" spans="1:3" x14ac:dyDescent="0.35">
      <c r="A37" s="2" t="s">
        <v>60</v>
      </c>
      <c r="B37" s="2">
        <v>35034</v>
      </c>
      <c r="C37">
        <v>10839</v>
      </c>
    </row>
    <row r="38" spans="1:3" x14ac:dyDescent="0.35">
      <c r="A38" s="2" t="s">
        <v>61</v>
      </c>
      <c r="B38" s="2">
        <v>35065</v>
      </c>
      <c r="C38">
        <v>10790</v>
      </c>
    </row>
    <row r="39" spans="1:3" x14ac:dyDescent="0.35">
      <c r="A39" s="2" t="s">
        <v>62</v>
      </c>
      <c r="B39" s="2">
        <v>35096</v>
      </c>
      <c r="C39">
        <v>11045</v>
      </c>
    </row>
    <row r="40" spans="1:3" x14ac:dyDescent="0.35">
      <c r="A40" s="2" t="s">
        <v>63</v>
      </c>
      <c r="B40" s="2">
        <v>35125</v>
      </c>
      <c r="C40">
        <v>11035</v>
      </c>
    </row>
    <row r="41" spans="1:3" x14ac:dyDescent="0.35">
      <c r="A41" s="2" t="s">
        <v>64</v>
      </c>
      <c r="B41" s="2">
        <v>35156</v>
      </c>
      <c r="C41">
        <v>11056</v>
      </c>
    </row>
    <row r="42" spans="1:3" x14ac:dyDescent="0.35">
      <c r="A42" s="2" t="s">
        <v>65</v>
      </c>
      <c r="B42" s="2">
        <v>35186</v>
      </c>
      <c r="C42">
        <v>11213</v>
      </c>
    </row>
    <row r="43" spans="1:3" x14ac:dyDescent="0.35">
      <c r="A43" s="2" t="s">
        <v>66</v>
      </c>
      <c r="B43" s="2">
        <v>35217</v>
      </c>
      <c r="C43">
        <v>10980</v>
      </c>
    </row>
    <row r="44" spans="1:3" x14ac:dyDescent="0.35">
      <c r="A44" s="2" t="s">
        <v>67</v>
      </c>
      <c r="B44" s="2">
        <v>35247</v>
      </c>
      <c r="C44">
        <v>10990</v>
      </c>
    </row>
    <row r="45" spans="1:3" x14ac:dyDescent="0.35">
      <c r="A45" s="2" t="s">
        <v>68</v>
      </c>
      <c r="B45" s="2">
        <v>35278</v>
      </c>
      <c r="C45">
        <v>11077</v>
      </c>
    </row>
    <row r="46" spans="1:3" x14ac:dyDescent="0.35">
      <c r="A46" s="2" t="s">
        <v>69</v>
      </c>
      <c r="B46" s="2">
        <v>35309</v>
      </c>
      <c r="C46">
        <v>11238</v>
      </c>
    </row>
    <row r="47" spans="1:3" x14ac:dyDescent="0.35">
      <c r="A47" s="2" t="s">
        <v>70</v>
      </c>
      <c r="B47" s="2">
        <v>35339</v>
      </c>
      <c r="C47">
        <v>11206</v>
      </c>
    </row>
    <row r="48" spans="1:3" x14ac:dyDescent="0.35">
      <c r="A48" s="2" t="s">
        <v>71</v>
      </c>
      <c r="B48" s="2">
        <v>35370</v>
      </c>
      <c r="C48">
        <v>11036</v>
      </c>
    </row>
    <row r="49" spans="1:3" x14ac:dyDescent="0.35">
      <c r="A49" s="2" t="s">
        <v>72</v>
      </c>
      <c r="B49" s="2">
        <v>35400</v>
      </c>
      <c r="C49">
        <v>11081</v>
      </c>
    </row>
    <row r="50" spans="1:3" x14ac:dyDescent="0.35">
      <c r="A50" s="2" t="s">
        <v>73</v>
      </c>
      <c r="B50" s="2">
        <v>35431</v>
      </c>
      <c r="C50">
        <v>11243</v>
      </c>
    </row>
    <row r="51" spans="1:3" x14ac:dyDescent="0.35">
      <c r="A51" s="2" t="s">
        <v>74</v>
      </c>
      <c r="B51" s="2">
        <v>35462</v>
      </c>
      <c r="C51">
        <v>11164</v>
      </c>
    </row>
    <row r="52" spans="1:3" x14ac:dyDescent="0.35">
      <c r="A52" s="2" t="s">
        <v>75</v>
      </c>
      <c r="B52" s="2">
        <v>35490</v>
      </c>
      <c r="C52">
        <v>11380</v>
      </c>
    </row>
    <row r="53" spans="1:3" x14ac:dyDescent="0.35">
      <c r="A53" s="2" t="s">
        <v>76</v>
      </c>
      <c r="B53" s="2">
        <v>35521</v>
      </c>
      <c r="C53">
        <v>10715</v>
      </c>
    </row>
    <row r="54" spans="1:3" x14ac:dyDescent="0.35">
      <c r="A54" s="2" t="s">
        <v>77</v>
      </c>
      <c r="B54" s="2">
        <v>35551</v>
      </c>
      <c r="C54">
        <v>11088</v>
      </c>
    </row>
    <row r="55" spans="1:3" x14ac:dyDescent="0.35">
      <c r="A55" s="2" t="s">
        <v>78</v>
      </c>
      <c r="B55" s="2">
        <v>35582</v>
      </c>
      <c r="C55">
        <v>11310</v>
      </c>
    </row>
    <row r="56" spans="1:3" x14ac:dyDescent="0.35">
      <c r="A56" s="2" t="s">
        <v>79</v>
      </c>
      <c r="B56" s="2">
        <v>35612</v>
      </c>
      <c r="C56">
        <v>11365</v>
      </c>
    </row>
    <row r="57" spans="1:3" x14ac:dyDescent="0.35">
      <c r="A57" s="2" t="s">
        <v>80</v>
      </c>
      <c r="B57" s="2">
        <v>35643</v>
      </c>
      <c r="C57">
        <v>11527</v>
      </c>
    </row>
    <row r="58" spans="1:3" x14ac:dyDescent="0.35">
      <c r="A58" s="2" t="s">
        <v>81</v>
      </c>
      <c r="B58" s="2">
        <v>35674</v>
      </c>
      <c r="C58">
        <v>11507</v>
      </c>
    </row>
    <row r="59" spans="1:3" x14ac:dyDescent="0.35">
      <c r="A59" s="2" t="s">
        <v>82</v>
      </c>
      <c r="B59" s="2">
        <v>35704</v>
      </c>
      <c r="C59">
        <v>11628</v>
      </c>
    </row>
    <row r="60" spans="1:3" x14ac:dyDescent="0.35">
      <c r="A60" s="2" t="s">
        <v>83</v>
      </c>
      <c r="B60" s="2">
        <v>35735</v>
      </c>
      <c r="C60">
        <v>11594</v>
      </c>
    </row>
    <row r="61" spans="1:3" x14ac:dyDescent="0.35">
      <c r="A61" s="2" t="s">
        <v>84</v>
      </c>
      <c r="B61" s="2">
        <v>35765</v>
      </c>
      <c r="C61">
        <v>11789</v>
      </c>
    </row>
    <row r="62" spans="1:3" x14ac:dyDescent="0.35">
      <c r="A62" s="2" t="s">
        <v>85</v>
      </c>
      <c r="B62" s="2">
        <v>35796</v>
      </c>
      <c r="C62">
        <v>11823</v>
      </c>
    </row>
    <row r="63" spans="1:3" x14ac:dyDescent="0.35">
      <c r="A63" s="2" t="s">
        <v>86</v>
      </c>
      <c r="B63" s="2">
        <v>35827</v>
      </c>
      <c r="C63">
        <v>11884</v>
      </c>
    </row>
    <row r="64" spans="1:3" x14ac:dyDescent="0.35">
      <c r="A64" s="2" t="s">
        <v>87</v>
      </c>
      <c r="B64" s="2">
        <v>35855</v>
      </c>
      <c r="C64">
        <v>11739</v>
      </c>
    </row>
    <row r="65" spans="1:3" x14ac:dyDescent="0.35">
      <c r="A65" s="2" t="s">
        <v>88</v>
      </c>
      <c r="B65" s="2">
        <v>35886</v>
      </c>
      <c r="C65">
        <v>12136</v>
      </c>
    </row>
    <row r="66" spans="1:3" x14ac:dyDescent="0.35">
      <c r="A66" s="2" t="s">
        <v>89</v>
      </c>
      <c r="B66" s="2">
        <v>35916</v>
      </c>
      <c r="C66">
        <v>11953</v>
      </c>
    </row>
    <row r="67" spans="1:3" x14ac:dyDescent="0.35">
      <c r="A67" s="2" t="s">
        <v>90</v>
      </c>
      <c r="B67" s="2">
        <v>35947</v>
      </c>
      <c r="C67">
        <v>12069</v>
      </c>
    </row>
    <row r="68" spans="1:3" x14ac:dyDescent="0.35">
      <c r="A68" s="2" t="s">
        <v>91</v>
      </c>
      <c r="B68" s="2">
        <v>35977</v>
      </c>
      <c r="C68">
        <v>12289</v>
      </c>
    </row>
    <row r="69" spans="1:3" x14ac:dyDescent="0.35">
      <c r="A69" s="2" t="s">
        <v>92</v>
      </c>
      <c r="B69" s="2">
        <v>36008</v>
      </c>
      <c r="C69">
        <v>12160</v>
      </c>
    </row>
    <row r="70" spans="1:3" x14ac:dyDescent="0.35">
      <c r="A70" s="2" t="s">
        <v>93</v>
      </c>
      <c r="B70" s="2">
        <v>36039</v>
      </c>
      <c r="C70">
        <v>11847</v>
      </c>
    </row>
    <row r="71" spans="1:3" x14ac:dyDescent="0.35">
      <c r="A71" s="2" t="s">
        <v>94</v>
      </c>
      <c r="B71" s="2">
        <v>36069</v>
      </c>
      <c r="C71">
        <v>12242</v>
      </c>
    </row>
    <row r="72" spans="1:3" x14ac:dyDescent="0.35">
      <c r="A72" s="2" t="s">
        <v>95</v>
      </c>
      <c r="B72" s="2">
        <v>36100</v>
      </c>
      <c r="C72">
        <v>12443</v>
      </c>
    </row>
    <row r="73" spans="1:3" x14ac:dyDescent="0.35">
      <c r="A73" s="2" t="s">
        <v>96</v>
      </c>
      <c r="B73" s="2">
        <v>36130</v>
      </c>
      <c r="C73">
        <v>12375</v>
      </c>
    </row>
    <row r="74" spans="1:3" x14ac:dyDescent="0.35">
      <c r="A74" s="2" t="s">
        <v>97</v>
      </c>
      <c r="B74" s="2">
        <v>36161</v>
      </c>
      <c r="C74">
        <v>12565</v>
      </c>
    </row>
    <row r="75" spans="1:3" x14ac:dyDescent="0.35">
      <c r="A75" s="2" t="s">
        <v>98</v>
      </c>
      <c r="B75" s="2">
        <v>36192</v>
      </c>
      <c r="C75">
        <v>12613</v>
      </c>
    </row>
    <row r="76" spans="1:3" x14ac:dyDescent="0.35">
      <c r="A76" s="2" t="s">
        <v>99</v>
      </c>
      <c r="B76" s="2">
        <v>36220</v>
      </c>
      <c r="C76">
        <v>12757</v>
      </c>
    </row>
    <row r="77" spans="1:3" x14ac:dyDescent="0.35">
      <c r="A77" s="2" t="s">
        <v>100</v>
      </c>
      <c r="B77" s="2">
        <v>36251</v>
      </c>
      <c r="C77">
        <v>12765</v>
      </c>
    </row>
    <row r="78" spans="1:3" x14ac:dyDescent="0.35">
      <c r="A78" s="2" t="s">
        <v>101</v>
      </c>
      <c r="B78" s="2">
        <v>36281</v>
      </c>
      <c r="C78">
        <v>13016</v>
      </c>
    </row>
    <row r="79" spans="1:3" x14ac:dyDescent="0.35">
      <c r="A79" s="2" t="s">
        <v>102</v>
      </c>
      <c r="B79" s="2">
        <v>36312</v>
      </c>
      <c r="C79">
        <v>12960</v>
      </c>
    </row>
    <row r="80" spans="1:3" x14ac:dyDescent="0.35">
      <c r="A80" s="2" t="s">
        <v>103</v>
      </c>
      <c r="B80" s="2">
        <v>36342</v>
      </c>
      <c r="C80">
        <v>12945</v>
      </c>
    </row>
    <row r="81" spans="1:3" x14ac:dyDescent="0.35">
      <c r="A81" s="2" t="s">
        <v>104</v>
      </c>
      <c r="B81" s="2">
        <v>36373</v>
      </c>
      <c r="C81">
        <v>13029</v>
      </c>
    </row>
    <row r="82" spans="1:3" x14ac:dyDescent="0.35">
      <c r="A82" s="2" t="s">
        <v>105</v>
      </c>
      <c r="B82" s="2">
        <v>36404</v>
      </c>
      <c r="C82">
        <v>13128</v>
      </c>
    </row>
    <row r="83" spans="1:3" x14ac:dyDescent="0.35">
      <c r="A83" s="2" t="s">
        <v>106</v>
      </c>
      <c r="B83" s="2">
        <v>36434</v>
      </c>
      <c r="C83">
        <v>13054</v>
      </c>
    </row>
    <row r="84" spans="1:3" x14ac:dyDescent="0.35">
      <c r="A84" s="2" t="s">
        <v>107</v>
      </c>
      <c r="B84" s="2">
        <v>36465</v>
      </c>
      <c r="C84">
        <v>13061</v>
      </c>
    </row>
    <row r="85" spans="1:3" x14ac:dyDescent="0.35">
      <c r="A85" s="2" t="s">
        <v>108</v>
      </c>
      <c r="B85" s="2">
        <v>36495</v>
      </c>
      <c r="C85">
        <v>13303</v>
      </c>
    </row>
    <row r="86" spans="1:3" x14ac:dyDescent="0.35">
      <c r="A86" s="2" t="s">
        <v>109</v>
      </c>
      <c r="B86" s="2">
        <v>36526</v>
      </c>
      <c r="C86">
        <v>12986</v>
      </c>
    </row>
    <row r="87" spans="1:3" x14ac:dyDescent="0.35">
      <c r="A87" s="2" t="s">
        <v>110</v>
      </c>
      <c r="B87" s="2">
        <v>36557</v>
      </c>
      <c r="C87">
        <v>13152</v>
      </c>
    </row>
    <row r="88" spans="1:3" x14ac:dyDescent="0.35">
      <c r="A88" s="2" t="s">
        <v>111</v>
      </c>
      <c r="B88" s="2">
        <v>36586</v>
      </c>
      <c r="C88">
        <v>13477</v>
      </c>
    </row>
    <row r="89" spans="1:3" x14ac:dyDescent="0.35">
      <c r="A89" s="2" t="s">
        <v>112</v>
      </c>
      <c r="B89" s="2">
        <v>36617</v>
      </c>
      <c r="C89">
        <v>13428</v>
      </c>
    </row>
    <row r="90" spans="1:3" x14ac:dyDescent="0.35">
      <c r="A90" s="2" t="s">
        <v>113</v>
      </c>
      <c r="B90" s="2">
        <v>36647</v>
      </c>
      <c r="C90">
        <v>13644</v>
      </c>
    </row>
    <row r="91" spans="1:3" x14ac:dyDescent="0.35">
      <c r="A91" s="2" t="s">
        <v>114</v>
      </c>
      <c r="B91" s="2">
        <v>36678</v>
      </c>
      <c r="C91">
        <v>13557</v>
      </c>
    </row>
    <row r="92" spans="1:3" x14ac:dyDescent="0.35">
      <c r="A92" s="2" t="s">
        <v>115</v>
      </c>
      <c r="B92" s="2">
        <v>36708</v>
      </c>
      <c r="C92">
        <v>13379</v>
      </c>
    </row>
    <row r="93" spans="1:3" x14ac:dyDescent="0.35">
      <c r="A93" s="2" t="s">
        <v>116</v>
      </c>
      <c r="B93" s="2">
        <v>36739</v>
      </c>
      <c r="C93">
        <v>13690</v>
      </c>
    </row>
    <row r="94" spans="1:3" x14ac:dyDescent="0.35">
      <c r="A94" s="2" t="s">
        <v>117</v>
      </c>
      <c r="B94" s="2">
        <v>36770</v>
      </c>
      <c r="C94">
        <v>14120</v>
      </c>
    </row>
    <row r="95" spans="1:3" x14ac:dyDescent="0.35">
      <c r="A95" s="2" t="s">
        <v>118</v>
      </c>
      <c r="B95" s="2">
        <v>36800</v>
      </c>
      <c r="C95">
        <v>13807</v>
      </c>
    </row>
    <row r="96" spans="1:3" x14ac:dyDescent="0.35">
      <c r="A96" s="2" t="s">
        <v>119</v>
      </c>
      <c r="B96" s="2">
        <v>36831</v>
      </c>
      <c r="C96">
        <v>13947</v>
      </c>
    </row>
    <row r="97" spans="1:3" x14ac:dyDescent="0.35">
      <c r="A97" s="2" t="s">
        <v>120</v>
      </c>
      <c r="B97" s="2">
        <v>36861</v>
      </c>
      <c r="C97">
        <v>13750</v>
      </c>
    </row>
    <row r="98" spans="1:3" x14ac:dyDescent="0.35">
      <c r="A98" s="2" t="s">
        <v>121</v>
      </c>
      <c r="B98" s="2">
        <v>36892</v>
      </c>
      <c r="C98">
        <v>13772</v>
      </c>
    </row>
    <row r="99" spans="1:3" x14ac:dyDescent="0.35">
      <c r="A99" s="2" t="s">
        <v>122</v>
      </c>
      <c r="B99" s="2">
        <v>36923</v>
      </c>
      <c r="C99">
        <v>13840</v>
      </c>
    </row>
    <row r="100" spans="1:3" x14ac:dyDescent="0.35">
      <c r="A100" s="2" t="s">
        <v>123</v>
      </c>
      <c r="B100" s="2">
        <v>36951</v>
      </c>
      <c r="C100">
        <v>13392</v>
      </c>
    </row>
    <row r="101" spans="1:3" x14ac:dyDescent="0.35">
      <c r="A101" s="2" t="s">
        <v>124</v>
      </c>
      <c r="B101" s="2">
        <v>36982</v>
      </c>
      <c r="C101">
        <v>13920</v>
      </c>
    </row>
    <row r="102" spans="1:3" x14ac:dyDescent="0.35">
      <c r="A102" s="2" t="s">
        <v>125</v>
      </c>
      <c r="B102" s="2">
        <v>37012</v>
      </c>
      <c r="C102">
        <v>13524</v>
      </c>
    </row>
    <row r="103" spans="1:3" x14ac:dyDescent="0.35">
      <c r="A103" s="2" t="s">
        <v>126</v>
      </c>
      <c r="B103" s="2">
        <v>37043</v>
      </c>
      <c r="C103">
        <v>13476</v>
      </c>
    </row>
    <row r="104" spans="1:3" x14ac:dyDescent="0.35">
      <c r="A104" s="2" t="s">
        <v>127</v>
      </c>
      <c r="B104" s="2">
        <v>37073</v>
      </c>
      <c r="C104">
        <v>13590</v>
      </c>
    </row>
    <row r="105" spans="1:3" x14ac:dyDescent="0.35">
      <c r="A105" s="2" t="s">
        <v>128</v>
      </c>
      <c r="B105" s="2">
        <v>37104</v>
      </c>
      <c r="C105">
        <v>13913</v>
      </c>
    </row>
    <row r="106" spans="1:3" x14ac:dyDescent="0.35">
      <c r="A106" s="2" t="s">
        <v>129</v>
      </c>
      <c r="B106" s="2">
        <v>37135</v>
      </c>
      <c r="C106">
        <v>12992</v>
      </c>
    </row>
    <row r="107" spans="1:3" x14ac:dyDescent="0.35">
      <c r="A107" s="2" t="s">
        <v>130</v>
      </c>
      <c r="B107" s="2">
        <v>37165</v>
      </c>
      <c r="C107">
        <v>13593</v>
      </c>
    </row>
    <row r="108" spans="1:3" x14ac:dyDescent="0.35">
      <c r="A108" s="2" t="s">
        <v>131</v>
      </c>
      <c r="B108" s="2">
        <v>37196</v>
      </c>
      <c r="C108">
        <v>13636</v>
      </c>
    </row>
    <row r="109" spans="1:3" x14ac:dyDescent="0.35">
      <c r="A109" s="2" t="s">
        <v>132</v>
      </c>
      <c r="B109" s="2">
        <v>37226</v>
      </c>
      <c r="C109">
        <v>13795</v>
      </c>
    </row>
    <row r="110" spans="1:3" x14ac:dyDescent="0.35">
      <c r="A110" s="2" t="s">
        <v>133</v>
      </c>
      <c r="B110" s="2">
        <v>37257</v>
      </c>
      <c r="C110">
        <v>13795</v>
      </c>
    </row>
    <row r="111" spans="1:3" x14ac:dyDescent="0.35">
      <c r="A111" s="2" t="s">
        <v>134</v>
      </c>
      <c r="B111" s="2">
        <v>37288</v>
      </c>
      <c r="C111">
        <v>14003</v>
      </c>
    </row>
    <row r="112" spans="1:3" x14ac:dyDescent="0.35">
      <c r="A112" s="2" t="s">
        <v>135</v>
      </c>
      <c r="B112" s="2">
        <v>37316</v>
      </c>
      <c r="C112">
        <v>14109</v>
      </c>
    </row>
    <row r="113" spans="1:3" x14ac:dyDescent="0.35">
      <c r="A113" s="2" t="s">
        <v>136</v>
      </c>
      <c r="B113" s="2">
        <v>37347</v>
      </c>
      <c r="C113">
        <v>13925</v>
      </c>
    </row>
    <row r="114" spans="1:3" x14ac:dyDescent="0.35">
      <c r="A114" s="2" t="s">
        <v>137</v>
      </c>
      <c r="B114" s="2">
        <v>37377</v>
      </c>
      <c r="C114">
        <v>13900</v>
      </c>
    </row>
    <row r="115" spans="1:3" x14ac:dyDescent="0.35">
      <c r="A115" s="2" t="s">
        <v>138</v>
      </c>
      <c r="B115" s="2">
        <v>37408</v>
      </c>
      <c r="C115">
        <v>13951</v>
      </c>
    </row>
    <row r="116" spans="1:3" x14ac:dyDescent="0.35">
      <c r="A116" s="2" t="s">
        <v>139</v>
      </c>
      <c r="B116" s="2">
        <v>37438</v>
      </c>
      <c r="C116">
        <v>13852</v>
      </c>
    </row>
    <row r="117" spans="1:3" x14ac:dyDescent="0.35">
      <c r="A117" s="2" t="s">
        <v>140</v>
      </c>
      <c r="B117" s="2">
        <v>37469</v>
      </c>
      <c r="C117">
        <v>14026</v>
      </c>
    </row>
    <row r="118" spans="1:3" x14ac:dyDescent="0.35">
      <c r="A118" s="2" t="s">
        <v>141</v>
      </c>
      <c r="B118" s="2">
        <v>37500</v>
      </c>
      <c r="C118">
        <v>13721</v>
      </c>
    </row>
    <row r="119" spans="1:3" x14ac:dyDescent="0.35">
      <c r="A119" s="2" t="s">
        <v>142</v>
      </c>
      <c r="B119" s="2">
        <v>37530</v>
      </c>
      <c r="C119">
        <v>14164</v>
      </c>
    </row>
    <row r="120" spans="1:3" x14ac:dyDescent="0.35">
      <c r="A120" s="2" t="s">
        <v>143</v>
      </c>
      <c r="B120" s="2">
        <v>37561</v>
      </c>
      <c r="C120">
        <v>14126</v>
      </c>
    </row>
    <row r="121" spans="1:3" x14ac:dyDescent="0.35">
      <c r="A121" s="2" t="s">
        <v>144</v>
      </c>
      <c r="B121" s="2">
        <v>37591</v>
      </c>
      <c r="C121">
        <v>14282</v>
      </c>
    </row>
    <row r="122" spans="1:3" x14ac:dyDescent="0.35">
      <c r="A122" s="2" t="s">
        <v>145</v>
      </c>
      <c r="B122" s="2">
        <v>37622</v>
      </c>
      <c r="C122">
        <v>14245</v>
      </c>
    </row>
    <row r="123" spans="1:3" x14ac:dyDescent="0.35">
      <c r="A123" s="2" t="s">
        <v>146</v>
      </c>
      <c r="B123" s="2">
        <v>37653</v>
      </c>
      <c r="C123">
        <v>13788</v>
      </c>
    </row>
    <row r="124" spans="1:3" x14ac:dyDescent="0.35">
      <c r="A124" s="2" t="s">
        <v>147</v>
      </c>
      <c r="B124" s="2">
        <v>37681</v>
      </c>
      <c r="C124">
        <v>14026</v>
      </c>
    </row>
    <row r="125" spans="1:3" x14ac:dyDescent="0.35">
      <c r="A125" s="2" t="s">
        <v>148</v>
      </c>
      <c r="B125" s="2">
        <v>37712</v>
      </c>
      <c r="C125">
        <v>14066</v>
      </c>
    </row>
    <row r="126" spans="1:3" x14ac:dyDescent="0.35">
      <c r="A126" s="2" t="s">
        <v>149</v>
      </c>
      <c r="B126" s="2">
        <v>37742</v>
      </c>
      <c r="C126">
        <v>14294</v>
      </c>
    </row>
    <row r="127" spans="1:3" x14ac:dyDescent="0.35">
      <c r="A127" s="2" t="s">
        <v>150</v>
      </c>
      <c r="B127" s="2">
        <v>37773</v>
      </c>
      <c r="C127">
        <v>14548</v>
      </c>
    </row>
    <row r="128" spans="1:3" x14ac:dyDescent="0.35">
      <c r="A128" s="2" t="s">
        <v>151</v>
      </c>
      <c r="B128" s="2">
        <v>37803</v>
      </c>
      <c r="C128">
        <v>14715</v>
      </c>
    </row>
    <row r="129" spans="1:3" x14ac:dyDescent="0.35">
      <c r="A129" s="2" t="s">
        <v>152</v>
      </c>
      <c r="B129" s="2">
        <v>37834</v>
      </c>
      <c r="C129">
        <v>14737</v>
      </c>
    </row>
    <row r="130" spans="1:3" x14ac:dyDescent="0.35">
      <c r="A130" s="2" t="s">
        <v>153</v>
      </c>
      <c r="B130" s="2">
        <v>37865</v>
      </c>
      <c r="C130">
        <v>14813</v>
      </c>
    </row>
    <row r="131" spans="1:3" x14ac:dyDescent="0.35">
      <c r="A131" s="2" t="s">
        <v>154</v>
      </c>
      <c r="B131" s="2">
        <v>37895</v>
      </c>
      <c r="C131">
        <v>14729</v>
      </c>
    </row>
    <row r="132" spans="1:3" x14ac:dyDescent="0.35">
      <c r="A132" s="2" t="s">
        <v>155</v>
      </c>
      <c r="B132" s="2">
        <v>37926</v>
      </c>
      <c r="C132">
        <v>14927</v>
      </c>
    </row>
    <row r="133" spans="1:3" x14ac:dyDescent="0.35">
      <c r="A133" s="2" t="s">
        <v>156</v>
      </c>
      <c r="B133" s="2">
        <v>37956</v>
      </c>
      <c r="C133">
        <v>15051</v>
      </c>
    </row>
    <row r="134" spans="1:3" x14ac:dyDescent="0.35">
      <c r="A134" s="2" t="s">
        <v>157</v>
      </c>
      <c r="B134" s="2">
        <v>37987</v>
      </c>
      <c r="C134">
        <v>15142</v>
      </c>
    </row>
    <row r="135" spans="1:3" x14ac:dyDescent="0.35">
      <c r="A135" s="2" t="s">
        <v>158</v>
      </c>
      <c r="B135" s="2">
        <v>38018</v>
      </c>
      <c r="C135">
        <v>15284</v>
      </c>
    </row>
    <row r="136" spans="1:3" x14ac:dyDescent="0.35">
      <c r="A136" s="2" t="s">
        <v>159</v>
      </c>
      <c r="B136" s="2">
        <v>38047</v>
      </c>
      <c r="C136">
        <v>15509</v>
      </c>
    </row>
    <row r="137" spans="1:3" x14ac:dyDescent="0.35">
      <c r="A137" s="2" t="s">
        <v>160</v>
      </c>
      <c r="B137" s="2">
        <v>38078</v>
      </c>
      <c r="C137">
        <v>15294</v>
      </c>
    </row>
    <row r="138" spans="1:3" x14ac:dyDescent="0.35">
      <c r="A138" s="2" t="s">
        <v>161</v>
      </c>
      <c r="B138" s="2">
        <v>38108</v>
      </c>
      <c r="C138">
        <v>15351</v>
      </c>
    </row>
    <row r="139" spans="1:3" x14ac:dyDescent="0.35">
      <c r="A139" s="2" t="s">
        <v>162</v>
      </c>
      <c r="B139" s="2">
        <v>38139</v>
      </c>
      <c r="C139">
        <v>15110</v>
      </c>
    </row>
    <row r="140" spans="1:3" x14ac:dyDescent="0.35">
      <c r="A140" s="2" t="s">
        <v>163</v>
      </c>
      <c r="B140" s="2">
        <v>38169</v>
      </c>
      <c r="C140">
        <v>15294</v>
      </c>
    </row>
    <row r="141" spans="1:3" x14ac:dyDescent="0.35">
      <c r="A141" s="2" t="s">
        <v>164</v>
      </c>
      <c r="B141" s="2">
        <v>38200</v>
      </c>
      <c r="C141">
        <v>15233</v>
      </c>
    </row>
    <row r="142" spans="1:3" x14ac:dyDescent="0.35">
      <c r="A142" s="2" t="s">
        <v>165</v>
      </c>
      <c r="B142" s="2">
        <v>38231</v>
      </c>
      <c r="C142">
        <v>15448</v>
      </c>
    </row>
    <row r="143" spans="1:3" x14ac:dyDescent="0.35">
      <c r="A143" s="2" t="s">
        <v>166</v>
      </c>
      <c r="B143" s="2">
        <v>38261</v>
      </c>
      <c r="C143">
        <v>15638</v>
      </c>
    </row>
    <row r="144" spans="1:3" x14ac:dyDescent="0.35">
      <c r="A144" s="2" t="s">
        <v>167</v>
      </c>
      <c r="B144" s="2">
        <v>38292</v>
      </c>
      <c r="C144">
        <v>15675</v>
      </c>
    </row>
    <row r="145" spans="1:3" x14ac:dyDescent="0.35">
      <c r="A145" s="2" t="s">
        <v>168</v>
      </c>
      <c r="B145" s="2">
        <v>38322</v>
      </c>
      <c r="C145">
        <v>15832</v>
      </c>
    </row>
    <row r="146" spans="1:3" x14ac:dyDescent="0.35">
      <c r="A146" s="2" t="s">
        <v>169</v>
      </c>
      <c r="B146" s="2">
        <v>38353</v>
      </c>
      <c r="C146">
        <v>15762</v>
      </c>
    </row>
    <row r="147" spans="1:3" x14ac:dyDescent="0.35">
      <c r="A147" s="2" t="s">
        <v>170</v>
      </c>
      <c r="B147" s="2">
        <v>38384</v>
      </c>
      <c r="C147">
        <v>16279</v>
      </c>
    </row>
    <row r="148" spans="1:3" x14ac:dyDescent="0.35">
      <c r="A148" s="2" t="s">
        <v>171</v>
      </c>
      <c r="B148" s="2">
        <v>38412</v>
      </c>
      <c r="C148">
        <v>15869</v>
      </c>
    </row>
    <row r="149" spans="1:3" x14ac:dyDescent="0.35">
      <c r="A149" s="2" t="s">
        <v>172</v>
      </c>
      <c r="B149" s="2">
        <v>38443</v>
      </c>
      <c r="C149">
        <v>16248</v>
      </c>
    </row>
    <row r="150" spans="1:3" x14ac:dyDescent="0.35">
      <c r="A150" s="2" t="s">
        <v>173</v>
      </c>
      <c r="B150" s="2">
        <v>38473</v>
      </c>
      <c r="C150">
        <v>16071</v>
      </c>
    </row>
    <row r="151" spans="1:3" x14ac:dyDescent="0.35">
      <c r="A151" s="2" t="s">
        <v>174</v>
      </c>
      <c r="B151" s="2">
        <v>38504</v>
      </c>
      <c r="C151">
        <v>16424</v>
      </c>
    </row>
    <row r="152" spans="1:3" x14ac:dyDescent="0.35">
      <c r="A152" s="2" t="s">
        <v>175</v>
      </c>
      <c r="B152" s="2">
        <v>38534</v>
      </c>
      <c r="C152">
        <v>16072</v>
      </c>
    </row>
    <row r="153" spans="1:3" x14ac:dyDescent="0.35">
      <c r="A153" s="2" t="s">
        <v>176</v>
      </c>
      <c r="B153" s="2">
        <v>38565</v>
      </c>
      <c r="C153">
        <v>16346</v>
      </c>
    </row>
    <row r="154" spans="1:3" x14ac:dyDescent="0.35">
      <c r="A154" s="2" t="s">
        <v>177</v>
      </c>
      <c r="B154" s="2">
        <v>38596</v>
      </c>
      <c r="C154">
        <v>16042</v>
      </c>
    </row>
    <row r="155" spans="1:3" x14ac:dyDescent="0.35">
      <c r="A155" s="2" t="s">
        <v>178</v>
      </c>
      <c r="B155" s="2">
        <v>38626</v>
      </c>
      <c r="C155">
        <v>16744</v>
      </c>
    </row>
    <row r="156" spans="1:3" x14ac:dyDescent="0.35">
      <c r="A156" s="2" t="s">
        <v>179</v>
      </c>
      <c r="B156" s="2">
        <v>38657</v>
      </c>
      <c r="C156">
        <v>16700</v>
      </c>
    </row>
    <row r="157" spans="1:3" x14ac:dyDescent="0.35">
      <c r="A157" s="2" t="s">
        <v>180</v>
      </c>
      <c r="B157" s="2">
        <v>38687</v>
      </c>
      <c r="C157">
        <v>16799</v>
      </c>
    </row>
    <row r="158" spans="1:3" x14ac:dyDescent="0.35">
      <c r="A158" s="2" t="s">
        <v>181</v>
      </c>
      <c r="B158" s="2">
        <v>38718</v>
      </c>
      <c r="C158">
        <v>16902</v>
      </c>
    </row>
    <row r="159" spans="1:3" x14ac:dyDescent="0.35">
      <c r="A159" s="2" t="s">
        <v>182</v>
      </c>
      <c r="B159" s="2">
        <v>38749</v>
      </c>
      <c r="C159">
        <v>16984</v>
      </c>
    </row>
    <row r="160" spans="1:3" x14ac:dyDescent="0.35">
      <c r="A160" s="2" t="s">
        <v>183</v>
      </c>
      <c r="B160" s="2">
        <v>38777</v>
      </c>
      <c r="C160">
        <v>16947</v>
      </c>
    </row>
    <row r="161" spans="1:3" x14ac:dyDescent="0.35">
      <c r="A161" s="2" t="s">
        <v>184</v>
      </c>
      <c r="B161" s="2">
        <v>38808</v>
      </c>
      <c r="C161">
        <v>17196</v>
      </c>
    </row>
    <row r="162" spans="1:3" x14ac:dyDescent="0.35">
      <c r="A162" s="2" t="s">
        <v>185</v>
      </c>
      <c r="B162" s="2">
        <v>38838</v>
      </c>
      <c r="C162">
        <v>17069</v>
      </c>
    </row>
    <row r="163" spans="1:3" x14ac:dyDescent="0.35">
      <c r="A163" s="2" t="s">
        <v>186</v>
      </c>
      <c r="B163" s="2">
        <v>38869</v>
      </c>
      <c r="C163">
        <v>17284</v>
      </c>
    </row>
    <row r="164" spans="1:3" x14ac:dyDescent="0.35">
      <c r="A164" s="2" t="s">
        <v>187</v>
      </c>
      <c r="B164" s="2">
        <v>38899</v>
      </c>
      <c r="C164">
        <v>17320</v>
      </c>
    </row>
    <row r="165" spans="1:3" x14ac:dyDescent="0.35">
      <c r="A165" s="2" t="s">
        <v>188</v>
      </c>
      <c r="B165" s="2">
        <v>38930</v>
      </c>
      <c r="C165">
        <v>17178</v>
      </c>
    </row>
    <row r="166" spans="1:3" x14ac:dyDescent="0.35">
      <c r="A166" s="2" t="s">
        <v>189</v>
      </c>
      <c r="B166" s="2">
        <v>38961</v>
      </c>
      <c r="C166">
        <v>17858</v>
      </c>
    </row>
    <row r="167" spans="1:3" x14ac:dyDescent="0.35">
      <c r="A167" s="2" t="s">
        <v>190</v>
      </c>
      <c r="B167" s="2">
        <v>38991</v>
      </c>
      <c r="C167">
        <v>17676</v>
      </c>
    </row>
    <row r="168" spans="1:3" x14ac:dyDescent="0.35">
      <c r="A168" s="2" t="s">
        <v>191</v>
      </c>
      <c r="B168" s="2">
        <v>39022</v>
      </c>
      <c r="C168">
        <v>17505</v>
      </c>
    </row>
    <row r="169" spans="1:3" x14ac:dyDescent="0.35">
      <c r="A169" s="2" t="s">
        <v>192</v>
      </c>
      <c r="B169" s="2">
        <v>39052</v>
      </c>
      <c r="C169">
        <v>18077</v>
      </c>
    </row>
    <row r="170" spans="1:3" x14ac:dyDescent="0.35">
      <c r="A170" s="2" t="s">
        <v>193</v>
      </c>
      <c r="B170" s="2">
        <v>39083</v>
      </c>
      <c r="C170">
        <v>18053</v>
      </c>
    </row>
    <row r="171" spans="1:3" x14ac:dyDescent="0.35">
      <c r="A171" s="2" t="s">
        <v>194</v>
      </c>
      <c r="B171" s="2">
        <v>39114</v>
      </c>
      <c r="C171">
        <v>17697</v>
      </c>
    </row>
    <row r="172" spans="1:3" x14ac:dyDescent="0.35">
      <c r="A172" s="2" t="s">
        <v>195</v>
      </c>
      <c r="B172" s="2">
        <v>39142</v>
      </c>
      <c r="C172">
        <v>18174</v>
      </c>
    </row>
    <row r="173" spans="1:3" x14ac:dyDescent="0.35">
      <c r="A173" s="2" t="s">
        <v>196</v>
      </c>
      <c r="B173" s="2">
        <v>39173</v>
      </c>
      <c r="C173">
        <v>17789</v>
      </c>
    </row>
    <row r="174" spans="1:3" x14ac:dyDescent="0.35">
      <c r="A174" s="2" t="s">
        <v>197</v>
      </c>
      <c r="B174" s="2">
        <v>39203</v>
      </c>
      <c r="C174">
        <v>18037</v>
      </c>
    </row>
    <row r="175" spans="1:3" x14ac:dyDescent="0.35">
      <c r="A175" s="2" t="s">
        <v>198</v>
      </c>
      <c r="B175" s="2">
        <v>39234</v>
      </c>
      <c r="C175">
        <v>17970</v>
      </c>
    </row>
    <row r="176" spans="1:3" x14ac:dyDescent="0.35">
      <c r="A176" s="2" t="s">
        <v>199</v>
      </c>
      <c r="B176" s="2">
        <v>39264</v>
      </c>
      <c r="C176">
        <v>17980</v>
      </c>
    </row>
    <row r="177" spans="1:3" x14ac:dyDescent="0.35">
      <c r="A177" s="2" t="s">
        <v>200</v>
      </c>
      <c r="B177" s="2">
        <v>39295</v>
      </c>
      <c r="C177">
        <v>18059</v>
      </c>
    </row>
    <row r="178" spans="1:3" x14ac:dyDescent="0.35">
      <c r="A178" s="2" t="s">
        <v>201</v>
      </c>
      <c r="B178" s="2">
        <v>39326</v>
      </c>
      <c r="C178">
        <v>17964</v>
      </c>
    </row>
    <row r="179" spans="1:3" x14ac:dyDescent="0.35">
      <c r="A179" s="2" t="s">
        <v>202</v>
      </c>
      <c r="B179" s="2">
        <v>39356</v>
      </c>
      <c r="C179">
        <v>17964</v>
      </c>
    </row>
    <row r="180" spans="1:3" x14ac:dyDescent="0.35">
      <c r="A180" s="2" t="s">
        <v>203</v>
      </c>
      <c r="B180" s="2">
        <v>39387</v>
      </c>
      <c r="C180">
        <v>18256</v>
      </c>
    </row>
    <row r="181" spans="1:3" x14ac:dyDescent="0.35">
      <c r="A181" s="2" t="s">
        <v>204</v>
      </c>
      <c r="B181" s="2">
        <v>39417</v>
      </c>
      <c r="C181">
        <v>18120</v>
      </c>
    </row>
    <row r="182" spans="1:3" x14ac:dyDescent="0.35">
      <c r="A182" s="2" t="s">
        <v>205</v>
      </c>
      <c r="B182" s="2">
        <v>39448</v>
      </c>
      <c r="C182">
        <v>18065</v>
      </c>
    </row>
    <row r="183" spans="1:3" x14ac:dyDescent="0.35">
      <c r="A183" s="2" t="s">
        <v>206</v>
      </c>
      <c r="B183" s="2">
        <v>39479</v>
      </c>
      <c r="C183">
        <v>17834</v>
      </c>
    </row>
    <row r="184" spans="1:3" x14ac:dyDescent="0.35">
      <c r="A184" s="2" t="s">
        <v>207</v>
      </c>
      <c r="B184" s="2">
        <v>39508</v>
      </c>
      <c r="C184">
        <v>17937</v>
      </c>
    </row>
    <row r="185" spans="1:3" x14ac:dyDescent="0.35">
      <c r="A185" s="2" t="s">
        <v>208</v>
      </c>
      <c r="B185" s="2">
        <v>39539</v>
      </c>
      <c r="C185">
        <v>17865</v>
      </c>
    </row>
    <row r="186" spans="1:3" x14ac:dyDescent="0.35">
      <c r="A186" s="2" t="s">
        <v>209</v>
      </c>
      <c r="B186" s="2">
        <v>39569</v>
      </c>
      <c r="C186">
        <v>18200</v>
      </c>
    </row>
    <row r="187" spans="1:3" x14ac:dyDescent="0.35">
      <c r="A187" s="2" t="s">
        <v>210</v>
      </c>
      <c r="B187" s="2">
        <v>39600</v>
      </c>
      <c r="C187">
        <v>18278</v>
      </c>
    </row>
    <row r="188" spans="1:3" x14ac:dyDescent="0.35">
      <c r="A188" s="2" t="s">
        <v>211</v>
      </c>
      <c r="B188" s="2">
        <v>39630</v>
      </c>
      <c r="C188">
        <v>18129</v>
      </c>
    </row>
    <row r="189" spans="1:3" x14ac:dyDescent="0.35">
      <c r="A189" s="2" t="s">
        <v>212</v>
      </c>
      <c r="B189" s="2">
        <v>39661</v>
      </c>
      <c r="C189">
        <v>18121</v>
      </c>
    </row>
    <row r="190" spans="1:3" x14ac:dyDescent="0.35">
      <c r="A190" s="2" t="s">
        <v>213</v>
      </c>
      <c r="B190" s="2">
        <v>39692</v>
      </c>
      <c r="C190">
        <v>17119</v>
      </c>
    </row>
    <row r="191" spans="1:3" x14ac:dyDescent="0.35">
      <c r="A191" s="2" t="s">
        <v>214</v>
      </c>
      <c r="B191" s="2">
        <v>39722</v>
      </c>
      <c r="C191">
        <v>16929</v>
      </c>
    </row>
    <row r="192" spans="1:3" x14ac:dyDescent="0.35">
      <c r="A192" s="2" t="s">
        <v>215</v>
      </c>
      <c r="B192" s="2">
        <v>39753</v>
      </c>
      <c r="C192">
        <v>16765</v>
      </c>
    </row>
    <row r="193" spans="1:3" x14ac:dyDescent="0.35">
      <c r="A193" s="2" t="s">
        <v>216</v>
      </c>
      <c r="B193" s="2">
        <v>39783</v>
      </c>
      <c r="C193">
        <v>16427</v>
      </c>
    </row>
    <row r="194" spans="1:3" x14ac:dyDescent="0.35">
      <c r="A194" s="2" t="s">
        <v>217</v>
      </c>
      <c r="B194" s="2">
        <v>39814</v>
      </c>
      <c r="C194">
        <v>16774</v>
      </c>
    </row>
    <row r="195" spans="1:3" x14ac:dyDescent="0.35">
      <c r="A195" s="2" t="s">
        <v>218</v>
      </c>
      <c r="B195" s="2">
        <v>39845</v>
      </c>
      <c r="C195">
        <v>16996</v>
      </c>
    </row>
    <row r="196" spans="1:3" x14ac:dyDescent="0.35">
      <c r="A196" s="2" t="s">
        <v>219</v>
      </c>
      <c r="B196" s="2">
        <v>39873</v>
      </c>
      <c r="C196">
        <v>16043</v>
      </c>
    </row>
    <row r="197" spans="1:3" x14ac:dyDescent="0.35">
      <c r="A197" s="2" t="s">
        <v>220</v>
      </c>
      <c r="B197" s="2">
        <v>39904</v>
      </c>
      <c r="C197">
        <v>16527</v>
      </c>
    </row>
    <row r="198" spans="1:3" x14ac:dyDescent="0.35">
      <c r="A198" s="2" t="s">
        <v>221</v>
      </c>
      <c r="B198" s="2">
        <v>39934</v>
      </c>
      <c r="C198">
        <v>16632</v>
      </c>
    </row>
    <row r="199" spans="1:3" x14ac:dyDescent="0.35">
      <c r="A199" s="2" t="s">
        <v>222</v>
      </c>
      <c r="B199" s="2">
        <v>39965</v>
      </c>
      <c r="C199">
        <v>16382</v>
      </c>
    </row>
    <row r="200" spans="1:3" x14ac:dyDescent="0.35">
      <c r="A200" s="2" t="s">
        <v>223</v>
      </c>
      <c r="B200" s="2">
        <v>39995</v>
      </c>
      <c r="C200">
        <v>16617</v>
      </c>
    </row>
    <row r="201" spans="1:3" x14ac:dyDescent="0.35">
      <c r="A201" s="2" t="s">
        <v>224</v>
      </c>
      <c r="B201" s="2">
        <v>40026</v>
      </c>
      <c r="C201">
        <v>16863</v>
      </c>
    </row>
    <row r="202" spans="1:3" x14ac:dyDescent="0.35">
      <c r="A202" s="2" t="s">
        <v>225</v>
      </c>
      <c r="B202" s="2">
        <v>40057</v>
      </c>
      <c r="C202">
        <v>16729</v>
      </c>
    </row>
    <row r="203" spans="1:3" x14ac:dyDescent="0.35">
      <c r="A203" s="2" t="s">
        <v>226</v>
      </c>
      <c r="B203" s="2">
        <v>40087</v>
      </c>
      <c r="C203">
        <v>16899</v>
      </c>
    </row>
    <row r="204" spans="1:3" x14ac:dyDescent="0.35">
      <c r="A204" s="2" t="s">
        <v>227</v>
      </c>
      <c r="B204" s="2">
        <v>40118</v>
      </c>
      <c r="C204">
        <v>16662</v>
      </c>
    </row>
    <row r="205" spans="1:3" x14ac:dyDescent="0.35">
      <c r="A205" s="2" t="s">
        <v>228</v>
      </c>
      <c r="B205" s="2">
        <v>40148</v>
      </c>
      <c r="C205">
        <v>16615</v>
      </c>
    </row>
    <row r="206" spans="1:3" x14ac:dyDescent="0.35">
      <c r="A206" s="2" t="s">
        <v>229</v>
      </c>
      <c r="B206" s="2">
        <v>40179</v>
      </c>
      <c r="C206">
        <v>16917</v>
      </c>
    </row>
    <row r="207" spans="1:3" x14ac:dyDescent="0.35">
      <c r="A207" s="2" t="s">
        <v>230</v>
      </c>
      <c r="B207" s="2">
        <v>40210</v>
      </c>
      <c r="C207">
        <v>16956</v>
      </c>
    </row>
    <row r="208" spans="1:3" x14ac:dyDescent="0.35">
      <c r="A208" s="2" t="s">
        <v>231</v>
      </c>
      <c r="B208" s="2">
        <v>40238</v>
      </c>
      <c r="C208">
        <v>17446</v>
      </c>
    </row>
    <row r="209" spans="1:3" x14ac:dyDescent="0.35">
      <c r="A209" s="2" t="s">
        <v>232</v>
      </c>
      <c r="B209" s="2">
        <v>40269</v>
      </c>
      <c r="C209">
        <v>17286</v>
      </c>
    </row>
    <row r="210" spans="1:3" x14ac:dyDescent="0.35">
      <c r="A210" s="2" t="s">
        <v>233</v>
      </c>
      <c r="B210" s="2">
        <v>40299</v>
      </c>
      <c r="C210">
        <v>17229</v>
      </c>
    </row>
    <row r="211" spans="1:3" x14ac:dyDescent="0.35">
      <c r="A211" s="2" t="s">
        <v>234</v>
      </c>
      <c r="B211" s="2">
        <v>40330</v>
      </c>
      <c r="C211">
        <v>17070</v>
      </c>
    </row>
    <row r="212" spans="1:3" x14ac:dyDescent="0.35">
      <c r="A212" s="2" t="s">
        <v>235</v>
      </c>
      <c r="B212" s="2">
        <v>40360</v>
      </c>
      <c r="C212">
        <v>17154</v>
      </c>
    </row>
    <row r="213" spans="1:3" x14ac:dyDescent="0.35">
      <c r="A213" s="2" t="s">
        <v>236</v>
      </c>
      <c r="B213" s="2">
        <v>40391</v>
      </c>
      <c r="C213">
        <v>17218</v>
      </c>
    </row>
    <row r="214" spans="1:3" x14ac:dyDescent="0.35">
      <c r="A214" s="2" t="s">
        <v>237</v>
      </c>
      <c r="B214" s="2">
        <v>40422</v>
      </c>
      <c r="C214">
        <v>17289</v>
      </c>
    </row>
    <row r="215" spans="1:3" x14ac:dyDescent="0.35">
      <c r="A215" s="2" t="s">
        <v>238</v>
      </c>
      <c r="B215" s="2">
        <v>40452</v>
      </c>
      <c r="C215">
        <v>17599</v>
      </c>
    </row>
    <row r="216" spans="1:3" x14ac:dyDescent="0.35">
      <c r="A216" s="2" t="s">
        <v>239</v>
      </c>
      <c r="B216" s="2">
        <v>40483</v>
      </c>
      <c r="C216">
        <v>17987</v>
      </c>
    </row>
    <row r="217" spans="1:3" x14ac:dyDescent="0.35">
      <c r="A217" s="2" t="s">
        <v>240</v>
      </c>
      <c r="B217" s="2">
        <v>40513</v>
      </c>
      <c r="C217">
        <v>17760</v>
      </c>
    </row>
    <row r="218" spans="1:3" x14ac:dyDescent="0.35">
      <c r="A218" s="2" t="s">
        <v>241</v>
      </c>
      <c r="B218" s="2">
        <v>40544</v>
      </c>
      <c r="C218">
        <v>17928</v>
      </c>
    </row>
    <row r="219" spans="1:3" x14ac:dyDescent="0.35">
      <c r="A219" s="2" t="s">
        <v>242</v>
      </c>
      <c r="B219" s="2">
        <v>40575</v>
      </c>
      <c r="C219">
        <v>18147</v>
      </c>
    </row>
    <row r="220" spans="1:3" x14ac:dyDescent="0.35">
      <c r="A220" s="2" t="s">
        <v>243</v>
      </c>
      <c r="B220" s="2">
        <v>40603</v>
      </c>
      <c r="C220">
        <v>18203</v>
      </c>
    </row>
    <row r="221" spans="1:3" x14ac:dyDescent="0.35">
      <c r="A221" s="2" t="s">
        <v>244</v>
      </c>
      <c r="B221" s="2">
        <v>40634</v>
      </c>
      <c r="C221">
        <v>18533</v>
      </c>
    </row>
    <row r="222" spans="1:3" x14ac:dyDescent="0.35">
      <c r="A222" s="2" t="s">
        <v>245</v>
      </c>
      <c r="B222" s="2">
        <v>40664</v>
      </c>
      <c r="C222">
        <v>18372</v>
      </c>
    </row>
    <row r="223" spans="1:3" x14ac:dyDescent="0.35">
      <c r="A223" s="2" t="s">
        <v>246</v>
      </c>
      <c r="B223" s="2">
        <v>40695</v>
      </c>
      <c r="C223">
        <v>18735</v>
      </c>
    </row>
    <row r="224" spans="1:3" x14ac:dyDescent="0.35">
      <c r="A224" s="2" t="s">
        <v>247</v>
      </c>
      <c r="B224" s="2">
        <v>40725</v>
      </c>
      <c r="C224">
        <v>18564</v>
      </c>
    </row>
    <row r="225" spans="1:3" x14ac:dyDescent="0.35">
      <c r="A225" s="2" t="s">
        <v>248</v>
      </c>
      <c r="B225" s="2">
        <v>40756</v>
      </c>
      <c r="C225">
        <v>18448</v>
      </c>
    </row>
    <row r="226" spans="1:3" x14ac:dyDescent="0.35">
      <c r="A226" s="2" t="s">
        <v>249</v>
      </c>
      <c r="B226" s="2">
        <v>40787</v>
      </c>
      <c r="C226">
        <v>19039</v>
      </c>
    </row>
    <row r="227" spans="1:3" x14ac:dyDescent="0.35">
      <c r="A227" s="2" t="s">
        <v>250</v>
      </c>
      <c r="B227" s="2">
        <v>40817</v>
      </c>
      <c r="C227">
        <v>18697</v>
      </c>
    </row>
    <row r="228" spans="1:3" x14ac:dyDescent="0.35">
      <c r="A228" s="2" t="s">
        <v>251</v>
      </c>
      <c r="B228" s="2">
        <v>40848</v>
      </c>
      <c r="C228">
        <v>18832</v>
      </c>
    </row>
    <row r="229" spans="1:3" x14ac:dyDescent="0.35">
      <c r="A229" s="2" t="s">
        <v>252</v>
      </c>
      <c r="B229" s="2">
        <v>40878</v>
      </c>
      <c r="C229">
        <v>19041</v>
      </c>
    </row>
    <row r="230" spans="1:3" x14ac:dyDescent="0.35">
      <c r="A230" s="2" t="s">
        <v>253</v>
      </c>
      <c r="B230" s="2">
        <v>40909</v>
      </c>
      <c r="C230">
        <v>19119</v>
      </c>
    </row>
    <row r="231" spans="1:3" x14ac:dyDescent="0.35">
      <c r="A231" s="2" t="s">
        <v>254</v>
      </c>
      <c r="B231" s="2">
        <v>40940</v>
      </c>
      <c r="C231">
        <v>19817</v>
      </c>
    </row>
    <row r="232" spans="1:3" x14ac:dyDescent="0.35">
      <c r="A232" s="2" t="s">
        <v>255</v>
      </c>
      <c r="B232" s="2">
        <v>40969</v>
      </c>
      <c r="C232">
        <v>19593</v>
      </c>
    </row>
    <row r="233" spans="1:3" x14ac:dyDescent="0.35">
      <c r="A233" s="2" t="s">
        <v>256</v>
      </c>
      <c r="B233" s="2">
        <v>41000</v>
      </c>
      <c r="C233">
        <v>19109</v>
      </c>
    </row>
    <row r="234" spans="1:3" x14ac:dyDescent="0.35">
      <c r="A234" s="2" t="s">
        <v>257</v>
      </c>
      <c r="B234" s="2">
        <v>41030</v>
      </c>
      <c r="C234">
        <v>19160</v>
      </c>
    </row>
    <row r="235" spans="1:3" x14ac:dyDescent="0.35">
      <c r="A235" s="2" t="s">
        <v>258</v>
      </c>
      <c r="B235" s="2">
        <v>41061</v>
      </c>
      <c r="C235">
        <v>19432</v>
      </c>
    </row>
    <row r="236" spans="1:3" x14ac:dyDescent="0.35">
      <c r="A236" s="2" t="s">
        <v>259</v>
      </c>
      <c r="B236" s="2">
        <v>41091</v>
      </c>
      <c r="C236">
        <v>19238</v>
      </c>
    </row>
    <row r="237" spans="1:3" x14ac:dyDescent="0.35">
      <c r="A237" s="2" t="s">
        <v>260</v>
      </c>
      <c r="B237" s="2">
        <v>41122</v>
      </c>
      <c r="C237">
        <v>19493</v>
      </c>
    </row>
    <row r="238" spans="1:3" x14ac:dyDescent="0.35">
      <c r="A238" s="2" t="s">
        <v>261</v>
      </c>
      <c r="B238" s="2">
        <v>41153</v>
      </c>
      <c r="C238">
        <v>19636</v>
      </c>
    </row>
    <row r="239" spans="1:3" x14ac:dyDescent="0.35">
      <c r="A239" s="2" t="s">
        <v>262</v>
      </c>
      <c r="B239" s="2">
        <v>41183</v>
      </c>
      <c r="C239">
        <v>19427</v>
      </c>
    </row>
    <row r="240" spans="1:3" x14ac:dyDescent="0.35">
      <c r="A240" s="2" t="s">
        <v>263</v>
      </c>
      <c r="B240" s="2">
        <v>41214</v>
      </c>
      <c r="C240">
        <v>19498</v>
      </c>
    </row>
    <row r="241" spans="1:3" x14ac:dyDescent="0.35">
      <c r="A241" s="2" t="s">
        <v>264</v>
      </c>
      <c r="B241" s="2">
        <v>41244</v>
      </c>
      <c r="C241">
        <v>19707</v>
      </c>
    </row>
    <row r="242" spans="1:3" x14ac:dyDescent="0.35">
      <c r="A242" s="2" t="s">
        <v>265</v>
      </c>
      <c r="B242" s="2">
        <v>41275</v>
      </c>
      <c r="C242">
        <v>19971</v>
      </c>
    </row>
    <row r="243" spans="1:3" x14ac:dyDescent="0.35">
      <c r="A243" s="2" t="s">
        <v>266</v>
      </c>
      <c r="B243" s="2">
        <v>41306</v>
      </c>
      <c r="C243">
        <v>19843</v>
      </c>
    </row>
    <row r="244" spans="1:3" x14ac:dyDescent="0.35">
      <c r="A244" s="2" t="s">
        <v>267</v>
      </c>
      <c r="B244" s="2">
        <v>41334</v>
      </c>
      <c r="C244">
        <v>19878</v>
      </c>
    </row>
    <row r="245" spans="1:3" x14ac:dyDescent="0.35">
      <c r="A245" s="2" t="s">
        <v>268</v>
      </c>
      <c r="B245" s="2">
        <v>41365</v>
      </c>
      <c r="C245">
        <v>19979</v>
      </c>
    </row>
    <row r="246" spans="1:3" x14ac:dyDescent="0.35">
      <c r="A246" s="2" t="s">
        <v>269</v>
      </c>
      <c r="B246" s="2">
        <v>41395</v>
      </c>
      <c r="C246">
        <v>19932</v>
      </c>
    </row>
    <row r="247" spans="1:3" x14ac:dyDescent="0.35">
      <c r="A247" s="2" t="s">
        <v>270</v>
      </c>
      <c r="B247" s="2">
        <v>41426</v>
      </c>
      <c r="C247">
        <v>19890</v>
      </c>
    </row>
    <row r="248" spans="1:3" x14ac:dyDescent="0.35">
      <c r="A248" s="2" t="s">
        <v>271</v>
      </c>
      <c r="B248" s="2">
        <v>41456</v>
      </c>
      <c r="C248">
        <v>20084</v>
      </c>
    </row>
    <row r="249" spans="1:3" x14ac:dyDescent="0.35">
      <c r="A249" s="2" t="s">
        <v>272</v>
      </c>
      <c r="B249" s="2">
        <v>41487</v>
      </c>
      <c r="C249">
        <v>19857</v>
      </c>
    </row>
    <row r="250" spans="1:3" x14ac:dyDescent="0.35">
      <c r="A250" s="2" t="s">
        <v>273</v>
      </c>
      <c r="B250" s="2">
        <v>41518</v>
      </c>
      <c r="C250">
        <v>19833</v>
      </c>
    </row>
    <row r="251" spans="1:3" x14ac:dyDescent="0.35">
      <c r="A251" s="2" t="s">
        <v>274</v>
      </c>
      <c r="B251" s="2">
        <v>41548</v>
      </c>
      <c r="C251">
        <v>20250</v>
      </c>
    </row>
    <row r="252" spans="1:3" x14ac:dyDescent="0.35">
      <c r="A252" s="2" t="s">
        <v>275</v>
      </c>
      <c r="B252" s="2">
        <v>41579</v>
      </c>
      <c r="C252">
        <v>19813</v>
      </c>
    </row>
    <row r="253" spans="1:3" x14ac:dyDescent="0.35">
      <c r="A253" s="2" t="s">
        <v>276</v>
      </c>
      <c r="B253" s="2">
        <v>41609</v>
      </c>
      <c r="C253">
        <v>20016</v>
      </c>
    </row>
    <row r="254" spans="1:3" x14ac:dyDescent="0.35">
      <c r="A254" s="2" t="s">
        <v>277</v>
      </c>
      <c r="B254" s="2">
        <v>41640</v>
      </c>
      <c r="C254">
        <v>20093</v>
      </c>
    </row>
    <row r="255" spans="1:3" x14ac:dyDescent="0.35">
      <c r="A255" s="2" t="s">
        <v>278</v>
      </c>
      <c r="B255" s="2">
        <v>41671</v>
      </c>
      <c r="C255">
        <v>20044</v>
      </c>
    </row>
    <row r="256" spans="1:3" x14ac:dyDescent="0.35">
      <c r="A256" s="2" t="s">
        <v>279</v>
      </c>
      <c r="B256" s="2">
        <v>41699</v>
      </c>
      <c r="C256">
        <v>20152</v>
      </c>
    </row>
    <row r="257" spans="1:3" x14ac:dyDescent="0.35">
      <c r="A257" s="2" t="s">
        <v>280</v>
      </c>
      <c r="B257" s="2">
        <v>41730</v>
      </c>
      <c r="C257">
        <v>20650</v>
      </c>
    </row>
    <row r="258" spans="1:3" x14ac:dyDescent="0.35">
      <c r="A258" s="2" t="s">
        <v>281</v>
      </c>
      <c r="B258" s="2">
        <v>41760</v>
      </c>
      <c r="C258">
        <v>20270</v>
      </c>
    </row>
    <row r="259" spans="1:3" x14ac:dyDescent="0.35">
      <c r="A259" s="2" t="s">
        <v>282</v>
      </c>
      <c r="B259" s="2">
        <v>41791</v>
      </c>
      <c r="C259">
        <v>20308</v>
      </c>
    </row>
    <row r="260" spans="1:3" x14ac:dyDescent="0.35">
      <c r="A260" s="2" t="s">
        <v>283</v>
      </c>
      <c r="B260" s="2">
        <v>41821</v>
      </c>
      <c r="C260">
        <v>20380</v>
      </c>
    </row>
    <row r="261" spans="1:3" x14ac:dyDescent="0.35">
      <c r="A261" s="2" t="s">
        <v>284</v>
      </c>
      <c r="B261" s="2">
        <v>41852</v>
      </c>
      <c r="C261">
        <v>20544</v>
      </c>
    </row>
    <row r="262" spans="1:3" x14ac:dyDescent="0.35">
      <c r="A262" s="2" t="s">
        <v>285</v>
      </c>
      <c r="B262" s="2">
        <v>41883</v>
      </c>
      <c r="C262">
        <v>20279</v>
      </c>
    </row>
    <row r="263" spans="1:3" x14ac:dyDescent="0.35">
      <c r="A263" s="2" t="s">
        <v>286</v>
      </c>
      <c r="B263" s="2">
        <v>41913</v>
      </c>
      <c r="C263">
        <v>20629</v>
      </c>
    </row>
    <row r="264" spans="1:3" x14ac:dyDescent="0.35">
      <c r="A264" s="2" t="s">
        <v>287</v>
      </c>
      <c r="B264" s="2">
        <v>41944</v>
      </c>
      <c r="C264">
        <v>20827</v>
      </c>
    </row>
    <row r="265" spans="1:3" x14ac:dyDescent="0.35">
      <c r="A265" s="2" t="s">
        <v>288</v>
      </c>
      <c r="B265" s="2">
        <v>41974</v>
      </c>
      <c r="C265">
        <v>20722</v>
      </c>
    </row>
    <row r="266" spans="1:3" x14ac:dyDescent="0.35">
      <c r="A266" s="2" t="s">
        <v>289</v>
      </c>
      <c r="B266" s="2">
        <v>42005</v>
      </c>
      <c r="C266">
        <v>20607</v>
      </c>
    </row>
    <row r="267" spans="1:3" x14ac:dyDescent="0.35">
      <c r="A267" s="2" t="s">
        <v>290</v>
      </c>
      <c r="B267" s="2">
        <v>42036</v>
      </c>
      <c r="C267">
        <v>20769</v>
      </c>
    </row>
    <row r="268" spans="1:3" x14ac:dyDescent="0.35">
      <c r="A268" s="2" t="s">
        <v>291</v>
      </c>
      <c r="B268" s="2">
        <v>42064</v>
      </c>
      <c r="C268">
        <v>20812</v>
      </c>
    </row>
    <row r="269" spans="1:3" x14ac:dyDescent="0.35">
      <c r="A269" s="2" t="s">
        <v>292</v>
      </c>
      <c r="B269" s="2">
        <v>42095</v>
      </c>
      <c r="C269">
        <v>20917</v>
      </c>
    </row>
    <row r="270" spans="1:3" x14ac:dyDescent="0.35">
      <c r="A270" s="2" t="s">
        <v>293</v>
      </c>
      <c r="B270" s="2">
        <v>42125</v>
      </c>
      <c r="C270">
        <v>21080</v>
      </c>
    </row>
    <row r="271" spans="1:3" x14ac:dyDescent="0.35">
      <c r="A271" s="2" t="s">
        <v>294</v>
      </c>
      <c r="B271" s="2">
        <v>42156</v>
      </c>
      <c r="C271">
        <v>20809</v>
      </c>
    </row>
    <row r="272" spans="1:3" x14ac:dyDescent="0.35">
      <c r="A272" s="2" t="s">
        <v>295</v>
      </c>
      <c r="B272" s="2">
        <v>42186</v>
      </c>
      <c r="C272">
        <v>21033</v>
      </c>
    </row>
    <row r="273" spans="1:3" x14ac:dyDescent="0.35">
      <c r="A273" s="2" t="s">
        <v>296</v>
      </c>
      <c r="B273" s="2">
        <v>42217</v>
      </c>
      <c r="C273">
        <v>21077</v>
      </c>
    </row>
    <row r="274" spans="1:3" x14ac:dyDescent="0.35">
      <c r="A274" s="2" t="s">
        <v>297</v>
      </c>
      <c r="B274" s="2">
        <v>42248</v>
      </c>
      <c r="C274">
        <v>20877</v>
      </c>
    </row>
    <row r="275" spans="1:3" x14ac:dyDescent="0.35">
      <c r="A275" s="2" t="s">
        <v>298</v>
      </c>
      <c r="B275" s="2">
        <v>42278</v>
      </c>
      <c r="C275">
        <v>20749</v>
      </c>
    </row>
    <row r="276" spans="1:3" x14ac:dyDescent="0.35">
      <c r="A276" s="2" t="s">
        <v>299</v>
      </c>
      <c r="B276" s="2">
        <v>42309</v>
      </c>
      <c r="C276">
        <v>20779</v>
      </c>
    </row>
    <row r="277" spans="1:3" x14ac:dyDescent="0.35">
      <c r="A277" s="2" t="s">
        <v>300</v>
      </c>
      <c r="B277" s="2">
        <v>42339</v>
      </c>
      <c r="C277">
        <v>20918</v>
      </c>
    </row>
    <row r="278" spans="1:3" x14ac:dyDescent="0.35">
      <c r="A278" s="2" t="s">
        <v>301</v>
      </c>
      <c r="B278" s="2">
        <v>42370</v>
      </c>
      <c r="C278">
        <v>20830</v>
      </c>
    </row>
    <row r="279" spans="1:3" x14ac:dyDescent="0.35">
      <c r="A279" s="2" t="s">
        <v>302</v>
      </c>
      <c r="B279" s="2">
        <v>42401</v>
      </c>
      <c r="C279">
        <v>21387</v>
      </c>
    </row>
    <row r="280" spans="1:3" x14ac:dyDescent="0.35">
      <c r="A280" s="2" t="s">
        <v>303</v>
      </c>
      <c r="B280" s="2">
        <v>42430</v>
      </c>
      <c r="C280">
        <v>20918</v>
      </c>
    </row>
    <row r="281" spans="1:3" x14ac:dyDescent="0.35">
      <c r="A281" s="2" t="s">
        <v>304</v>
      </c>
      <c r="B281" s="2">
        <v>42461</v>
      </c>
      <c r="C281">
        <v>20855</v>
      </c>
    </row>
    <row r="282" spans="1:3" x14ac:dyDescent="0.35">
      <c r="A282" s="2" t="s">
        <v>305</v>
      </c>
      <c r="B282" s="2">
        <v>42491</v>
      </c>
      <c r="C282">
        <v>20965</v>
      </c>
    </row>
    <row r="283" spans="1:3" x14ac:dyDescent="0.35">
      <c r="A283" s="2" t="s">
        <v>306</v>
      </c>
      <c r="B283" s="2">
        <v>42522</v>
      </c>
      <c r="C283">
        <v>21099</v>
      </c>
    </row>
    <row r="284" spans="1:3" x14ac:dyDescent="0.35">
      <c r="A284" s="2" t="s">
        <v>307</v>
      </c>
      <c r="B284" s="2">
        <v>42552</v>
      </c>
      <c r="C284">
        <v>20903</v>
      </c>
    </row>
    <row r="285" spans="1:3" x14ac:dyDescent="0.35">
      <c r="A285" s="2" t="s">
        <v>308</v>
      </c>
      <c r="B285" s="2">
        <v>42583</v>
      </c>
      <c r="C285">
        <v>21215</v>
      </c>
    </row>
    <row r="286" spans="1:3" x14ac:dyDescent="0.35">
      <c r="A286" s="2" t="s">
        <v>309</v>
      </c>
      <c r="B286" s="2">
        <v>42614</v>
      </c>
      <c r="C286">
        <v>21347</v>
      </c>
    </row>
    <row r="287" spans="1:3" x14ac:dyDescent="0.35">
      <c r="A287" s="2" t="s">
        <v>310</v>
      </c>
      <c r="B287" s="2">
        <v>42644</v>
      </c>
      <c r="C287">
        <v>21165</v>
      </c>
    </row>
    <row r="288" spans="1:3" x14ac:dyDescent="0.35">
      <c r="A288" s="2" t="s">
        <v>311</v>
      </c>
      <c r="B288" s="2">
        <v>42675</v>
      </c>
      <c r="C288">
        <v>20927</v>
      </c>
    </row>
    <row r="289" spans="1:3" x14ac:dyDescent="0.35">
      <c r="A289" s="2" t="s">
        <v>312</v>
      </c>
      <c r="B289" s="2">
        <v>42705</v>
      </c>
      <c r="C289">
        <v>21374</v>
      </c>
    </row>
    <row r="290" spans="1:3" x14ac:dyDescent="0.35">
      <c r="A290" s="2" t="s">
        <v>313</v>
      </c>
      <c r="B290" s="2">
        <v>42736</v>
      </c>
      <c r="C290">
        <v>21488</v>
      </c>
    </row>
    <row r="291" spans="1:3" x14ac:dyDescent="0.35">
      <c r="A291" s="2" t="s">
        <v>314</v>
      </c>
      <c r="B291" s="2">
        <v>42767</v>
      </c>
      <c r="C291">
        <v>21101</v>
      </c>
    </row>
    <row r="292" spans="1:3" x14ac:dyDescent="0.35">
      <c r="A292" s="2" t="s">
        <v>315</v>
      </c>
      <c r="B292" s="2">
        <v>42795</v>
      </c>
      <c r="C292">
        <v>21246</v>
      </c>
    </row>
    <row r="293" spans="1:3" x14ac:dyDescent="0.35">
      <c r="A293" s="2" t="s">
        <v>316</v>
      </c>
      <c r="B293" s="2">
        <v>42826</v>
      </c>
      <c r="C293">
        <v>21292</v>
      </c>
    </row>
    <row r="294" spans="1:3" x14ac:dyDescent="0.35">
      <c r="A294" s="2" t="s">
        <v>317</v>
      </c>
      <c r="B294" s="2">
        <v>42856</v>
      </c>
      <c r="C294">
        <v>21057</v>
      </c>
    </row>
    <row r="295" spans="1:3" x14ac:dyDescent="0.35">
      <c r="A295" s="2" t="s">
        <v>318</v>
      </c>
      <c r="B295" s="2">
        <v>42887</v>
      </c>
      <c r="C295">
        <v>21201</v>
      </c>
    </row>
    <row r="296" spans="1:3" x14ac:dyDescent="0.35">
      <c r="A296" s="2" t="s">
        <v>319</v>
      </c>
      <c r="B296" s="2">
        <v>42917</v>
      </c>
      <c r="C296">
        <v>21073</v>
      </c>
    </row>
    <row r="297" spans="1:3" x14ac:dyDescent="0.35">
      <c r="A297" s="2" t="s">
        <v>320</v>
      </c>
      <c r="B297" s="2">
        <v>42948</v>
      </c>
      <c r="C297">
        <v>21186</v>
      </c>
    </row>
    <row r="298" spans="1:3" x14ac:dyDescent="0.35">
      <c r="A298" s="2" t="s">
        <v>321</v>
      </c>
      <c r="B298" s="2">
        <v>42979</v>
      </c>
      <c r="C298">
        <v>21294</v>
      </c>
    </row>
    <row r="299" spans="1:3" x14ac:dyDescent="0.35">
      <c r="A299" s="2" t="s">
        <v>322</v>
      </c>
      <c r="B299" s="2">
        <v>43009</v>
      </c>
      <c r="C299">
        <v>21197</v>
      </c>
    </row>
    <row r="300" spans="1:3" x14ac:dyDescent="0.35">
      <c r="A300" s="2" t="s">
        <v>323</v>
      </c>
      <c r="B300" s="2">
        <v>43040</v>
      </c>
      <c r="C300">
        <v>21447</v>
      </c>
    </row>
    <row r="301" spans="1:3" x14ac:dyDescent="0.35">
      <c r="A301" s="2" t="s">
        <v>324</v>
      </c>
      <c r="B301" s="2">
        <v>43070</v>
      </c>
      <c r="C301">
        <v>21213</v>
      </c>
    </row>
    <row r="302" spans="1:3" x14ac:dyDescent="0.35">
      <c r="A302" s="2" t="s">
        <v>325</v>
      </c>
      <c r="B302" s="2">
        <v>43101</v>
      </c>
      <c r="C302">
        <v>21245</v>
      </c>
    </row>
    <row r="303" spans="1:3" x14ac:dyDescent="0.35">
      <c r="A303" s="2" t="s">
        <v>326</v>
      </c>
      <c r="B303" s="2">
        <v>43132</v>
      </c>
      <c r="C303">
        <v>21771</v>
      </c>
    </row>
    <row r="304" spans="1:3" x14ac:dyDescent="0.35">
      <c r="A304" s="2" t="s">
        <v>327</v>
      </c>
      <c r="B304" s="2">
        <v>43160</v>
      </c>
      <c r="C304">
        <v>21144</v>
      </c>
    </row>
    <row r="305" spans="1:3" x14ac:dyDescent="0.35">
      <c r="A305" s="2" t="s">
        <v>328</v>
      </c>
      <c r="B305" s="2">
        <v>43191</v>
      </c>
      <c r="C305">
        <v>21458</v>
      </c>
    </row>
    <row r="306" spans="1:3" x14ac:dyDescent="0.35">
      <c r="A306" s="2" t="s">
        <v>329</v>
      </c>
      <c r="B306" s="2">
        <v>43221</v>
      </c>
      <c r="C306">
        <v>22172</v>
      </c>
    </row>
    <row r="307" spans="1:3" x14ac:dyDescent="0.35">
      <c r="A307" s="2" t="s">
        <v>330</v>
      </c>
      <c r="B307" s="2">
        <v>43252</v>
      </c>
      <c r="C307">
        <v>21628</v>
      </c>
    </row>
    <row r="308" spans="1:3" x14ac:dyDescent="0.35">
      <c r="A308" s="2" t="s">
        <v>331</v>
      </c>
      <c r="B308" s="2">
        <v>43282</v>
      </c>
      <c r="C308">
        <v>21947</v>
      </c>
    </row>
    <row r="309" spans="1:3" x14ac:dyDescent="0.35">
      <c r="A309" s="2" t="s">
        <v>332</v>
      </c>
      <c r="B309" s="2">
        <v>43313</v>
      </c>
      <c r="C309">
        <v>21516</v>
      </c>
    </row>
    <row r="310" spans="1:3" x14ac:dyDescent="0.35">
      <c r="A310" s="2" t="s">
        <v>333</v>
      </c>
      <c r="B310" s="2">
        <v>43344</v>
      </c>
      <c r="C310">
        <v>21405</v>
      </c>
    </row>
    <row r="311" spans="1:3" x14ac:dyDescent="0.35">
      <c r="A311" s="2" t="s">
        <v>334</v>
      </c>
      <c r="B311" s="2">
        <v>43374</v>
      </c>
      <c r="C311">
        <v>21841</v>
      </c>
    </row>
    <row r="312" spans="1:3" x14ac:dyDescent="0.35">
      <c r="A312" s="2" t="s">
        <v>335</v>
      </c>
      <c r="B312" s="2">
        <v>43405</v>
      </c>
      <c r="C312">
        <v>21895</v>
      </c>
    </row>
    <row r="313" spans="1:3" x14ac:dyDescent="0.35">
      <c r="A313" s="2" t="s">
        <v>336</v>
      </c>
      <c r="B313" s="2">
        <v>43435</v>
      </c>
      <c r="C313">
        <v>21565</v>
      </c>
    </row>
    <row r="314" spans="1:3" x14ac:dyDescent="0.35">
      <c r="A314" s="2" t="s">
        <v>337</v>
      </c>
      <c r="B314" s="2">
        <v>43466</v>
      </c>
      <c r="C314">
        <v>21463</v>
      </c>
    </row>
    <row r="315" spans="1:3" x14ac:dyDescent="0.35">
      <c r="A315" s="2" t="s">
        <v>338</v>
      </c>
      <c r="B315" s="2">
        <v>43497</v>
      </c>
      <c r="C315">
        <v>21504</v>
      </c>
    </row>
    <row r="316" spans="1:3" x14ac:dyDescent="0.35">
      <c r="A316" s="2" t="s">
        <v>339</v>
      </c>
      <c r="B316" s="2">
        <v>43525</v>
      </c>
      <c r="C316">
        <v>21833</v>
      </c>
    </row>
    <row r="317" spans="1:3" x14ac:dyDescent="0.35">
      <c r="A317" s="2" t="s">
        <v>340</v>
      </c>
      <c r="B317" s="2">
        <v>43556</v>
      </c>
      <c r="C317">
        <v>21771</v>
      </c>
    </row>
    <row r="318" spans="1:3" x14ac:dyDescent="0.35">
      <c r="A318" s="2" t="s">
        <v>341</v>
      </c>
      <c r="B318" s="2">
        <v>43586</v>
      </c>
      <c r="C318">
        <v>21580</v>
      </c>
    </row>
    <row r="319" spans="1:3" x14ac:dyDescent="0.35">
      <c r="A319" s="2" t="s">
        <v>342</v>
      </c>
      <c r="B319" s="2">
        <v>43617</v>
      </c>
      <c r="C319">
        <v>21582</v>
      </c>
    </row>
    <row r="320" spans="1:3" x14ac:dyDescent="0.35">
      <c r="A320" s="2" t="s">
        <v>343</v>
      </c>
      <c r="B320" s="2">
        <v>43647</v>
      </c>
      <c r="C320">
        <v>21862</v>
      </c>
    </row>
    <row r="321" spans="1:3" x14ac:dyDescent="0.35">
      <c r="A321" s="2" t="s">
        <v>344</v>
      </c>
      <c r="B321" s="2">
        <v>43678</v>
      </c>
      <c r="C321">
        <v>21882</v>
      </c>
    </row>
    <row r="322" spans="1:3" x14ac:dyDescent="0.35">
      <c r="A322" s="2" t="s">
        <v>345</v>
      </c>
      <c r="B322" s="2">
        <v>43709</v>
      </c>
      <c r="C322">
        <v>21645</v>
      </c>
    </row>
    <row r="323" spans="1:3" x14ac:dyDescent="0.35">
      <c r="A323" s="2" t="s">
        <v>346</v>
      </c>
      <c r="B323" s="2">
        <v>43739</v>
      </c>
      <c r="C323">
        <v>21693</v>
      </c>
    </row>
    <row r="324" spans="1:3" x14ac:dyDescent="0.35">
      <c r="A324" s="2" t="s">
        <v>347</v>
      </c>
      <c r="B324" s="2">
        <v>43770</v>
      </c>
      <c r="C324">
        <v>21674</v>
      </c>
    </row>
    <row r="325" spans="1:3" x14ac:dyDescent="0.35">
      <c r="A325" s="2" t="s">
        <v>348</v>
      </c>
      <c r="B325" s="2">
        <v>43800</v>
      </c>
      <c r="C325">
        <v>22475</v>
      </c>
    </row>
    <row r="326" spans="1:3" x14ac:dyDescent="0.35">
      <c r="A326" s="2" t="s">
        <v>349</v>
      </c>
      <c r="B326" s="2">
        <v>43831</v>
      </c>
      <c r="C326">
        <v>22198</v>
      </c>
    </row>
    <row r="327" spans="1:3" x14ac:dyDescent="0.35">
      <c r="A327" s="2" t="s">
        <v>350</v>
      </c>
      <c r="B327" s="2">
        <v>43862</v>
      </c>
      <c r="C327">
        <v>22039</v>
      </c>
    </row>
    <row r="328" spans="1:3" x14ac:dyDescent="0.35">
      <c r="A328" s="2" t="s">
        <v>351</v>
      </c>
      <c r="B328" s="2">
        <v>43891</v>
      </c>
      <c r="C328">
        <v>11074</v>
      </c>
    </row>
    <row r="329" spans="1:3" x14ac:dyDescent="0.35">
      <c r="A329" s="2" t="s">
        <v>352</v>
      </c>
      <c r="B329" s="2">
        <v>43922</v>
      </c>
      <c r="C329">
        <v>2733</v>
      </c>
    </row>
    <row r="330" spans="1:3" x14ac:dyDescent="0.35">
      <c r="A330" s="2" t="s">
        <v>353</v>
      </c>
      <c r="B330" s="2">
        <v>43952</v>
      </c>
      <c r="C330">
        <v>8051</v>
      </c>
    </row>
    <row r="331" spans="1:3" x14ac:dyDescent="0.35">
      <c r="A331" s="2" t="s">
        <v>354</v>
      </c>
      <c r="B331" s="2">
        <v>43983</v>
      </c>
      <c r="C331">
        <v>16725</v>
      </c>
    </row>
    <row r="332" spans="1:3" x14ac:dyDescent="0.35">
      <c r="A332" s="2" t="s">
        <v>355</v>
      </c>
      <c r="B332" s="2">
        <v>44013</v>
      </c>
      <c r="C332">
        <v>17379</v>
      </c>
    </row>
    <row r="333" spans="1:3" x14ac:dyDescent="0.35">
      <c r="A333" s="2" t="s">
        <v>356</v>
      </c>
      <c r="B333" s="2">
        <v>44044</v>
      </c>
      <c r="C333">
        <v>17692</v>
      </c>
    </row>
    <row r="334" spans="1:3" x14ac:dyDescent="0.35">
      <c r="A334" s="2" t="s">
        <v>357</v>
      </c>
      <c r="B334" s="2">
        <v>44075</v>
      </c>
      <c r="C334">
        <v>20047</v>
      </c>
    </row>
    <row r="335" spans="1:3" x14ac:dyDescent="0.35">
      <c r="A335" s="2" t="s">
        <v>358</v>
      </c>
      <c r="B335" s="2">
        <v>44105</v>
      </c>
      <c r="C335">
        <v>19565</v>
      </c>
    </row>
    <row r="336" spans="1:3" x14ac:dyDescent="0.35">
      <c r="A336" s="2" t="s">
        <v>359</v>
      </c>
      <c r="B336" s="2">
        <v>44136</v>
      </c>
      <c r="C336">
        <v>18596</v>
      </c>
    </row>
    <row r="337" spans="1:3" x14ac:dyDescent="0.35">
      <c r="A337" s="2" t="s">
        <v>360</v>
      </c>
      <c r="B337" s="2">
        <v>44166</v>
      </c>
      <c r="C337">
        <v>19382</v>
      </c>
    </row>
    <row r="338" spans="1:3" x14ac:dyDescent="0.35">
      <c r="A338" s="2" t="s">
        <v>361</v>
      </c>
      <c r="B338" s="2">
        <v>44197</v>
      </c>
      <c r="C338">
        <v>20099</v>
      </c>
    </row>
    <row r="339" spans="1:3" x14ac:dyDescent="0.35">
      <c r="A339" s="2" t="s">
        <v>362</v>
      </c>
      <c r="B339" s="2">
        <v>44228</v>
      </c>
      <c r="C339">
        <v>19154</v>
      </c>
    </row>
    <row r="340" spans="1:3" x14ac:dyDescent="0.35">
      <c r="A340" s="2" t="s">
        <v>363</v>
      </c>
      <c r="B340" s="2">
        <v>44256</v>
      </c>
      <c r="C340">
        <v>23506</v>
      </c>
    </row>
    <row r="341" spans="1:3" x14ac:dyDescent="0.35">
      <c r="A341" s="2" t="s">
        <v>364</v>
      </c>
      <c r="B341" s="2">
        <v>44287</v>
      </c>
      <c r="C341">
        <v>23453</v>
      </c>
    </row>
    <row r="342" spans="1:3" x14ac:dyDescent="0.35">
      <c r="A342" s="2" t="s">
        <v>365</v>
      </c>
      <c r="B342" s="2">
        <v>44317</v>
      </c>
      <c r="C342">
        <v>24044</v>
      </c>
    </row>
    <row r="343" spans="1:3" x14ac:dyDescent="0.35">
      <c r="A343" s="2" t="s">
        <v>366</v>
      </c>
      <c r="B343" s="2">
        <v>44348</v>
      </c>
      <c r="C343">
        <v>24979</v>
      </c>
    </row>
    <row r="344" spans="1:3" x14ac:dyDescent="0.35">
      <c r="A344" s="2" t="s">
        <v>367</v>
      </c>
      <c r="B344" s="2">
        <v>44378</v>
      </c>
      <c r="C344">
        <v>24315</v>
      </c>
    </row>
    <row r="345" spans="1:3" x14ac:dyDescent="0.35">
      <c r="A345" s="2" t="s">
        <v>368</v>
      </c>
      <c r="B345" s="2">
        <v>44409</v>
      </c>
      <c r="C345">
        <v>23905</v>
      </c>
    </row>
    <row r="346" spans="1:3" x14ac:dyDescent="0.35">
      <c r="A346" s="2" t="s">
        <v>369</v>
      </c>
      <c r="B346" s="2">
        <v>44440</v>
      </c>
      <c r="C346">
        <v>24228</v>
      </c>
    </row>
    <row r="347" spans="1:3" x14ac:dyDescent="0.35">
      <c r="A347" s="2" t="s">
        <v>370</v>
      </c>
      <c r="B347" s="2">
        <v>44470</v>
      </c>
      <c r="C347">
        <v>24412</v>
      </c>
    </row>
    <row r="348" spans="1:3" x14ac:dyDescent="0.35">
      <c r="A348" s="2" t="s">
        <v>371</v>
      </c>
      <c r="B348" s="2">
        <v>44501</v>
      </c>
      <c r="C348">
        <v>25012</v>
      </c>
    </row>
    <row r="349" spans="1:3" x14ac:dyDescent="0.35">
      <c r="A349" s="2" t="s">
        <v>372</v>
      </c>
      <c r="B349" s="2">
        <v>44531</v>
      </c>
      <c r="C349">
        <v>23938</v>
      </c>
    </row>
    <row r="350" spans="1:3" x14ac:dyDescent="0.35">
      <c r="A350" s="2" t="s">
        <v>373</v>
      </c>
      <c r="B350" s="2">
        <v>44562</v>
      </c>
      <c r="C350">
        <v>23163</v>
      </c>
    </row>
    <row r="351" spans="1:3" x14ac:dyDescent="0.35">
      <c r="A351" s="2" t="s">
        <v>374</v>
      </c>
      <c r="B351" s="2">
        <v>44593</v>
      </c>
      <c r="C351">
        <v>23910</v>
      </c>
    </row>
    <row r="352" spans="1:3" x14ac:dyDescent="0.35">
      <c r="A352" s="2" t="s">
        <v>375</v>
      </c>
      <c r="B352" s="2">
        <v>44621</v>
      </c>
      <c r="C352">
        <v>25056</v>
      </c>
    </row>
    <row r="353" spans="1:3" x14ac:dyDescent="0.35">
      <c r="A353" s="2" t="s">
        <v>376</v>
      </c>
      <c r="B353" s="2">
        <v>44652</v>
      </c>
      <c r="C353">
        <v>25103</v>
      </c>
    </row>
    <row r="354" spans="1:3" x14ac:dyDescent="0.35">
      <c r="A354" s="2" t="s">
        <v>377</v>
      </c>
      <c r="B354" s="2">
        <v>44682</v>
      </c>
      <c r="C354">
        <v>24530</v>
      </c>
    </row>
    <row r="355" spans="1:3" x14ac:dyDescent="0.35">
      <c r="A355" s="2" t="s">
        <v>378</v>
      </c>
      <c r="B355" s="2">
        <v>44713</v>
      </c>
      <c r="C355">
        <v>24674</v>
      </c>
    </row>
    <row r="356" spans="1:3" x14ac:dyDescent="0.35">
      <c r="A356" s="2" t="s">
        <v>379</v>
      </c>
      <c r="B356" s="2">
        <v>44743</v>
      </c>
      <c r="C356">
        <v>24136</v>
      </c>
    </row>
    <row r="357" spans="1:3" x14ac:dyDescent="0.35">
      <c r="A357" s="2" t="s">
        <v>380</v>
      </c>
      <c r="B357" s="2">
        <v>44774</v>
      </c>
      <c r="C357">
        <v>24499</v>
      </c>
    </row>
    <row r="358" spans="1:3" x14ac:dyDescent="0.35">
      <c r="A358" s="2" t="s">
        <v>381</v>
      </c>
      <c r="B358" s="2">
        <v>44805</v>
      </c>
      <c r="C358">
        <v>24693</v>
      </c>
    </row>
    <row r="359" spans="1:3" x14ac:dyDescent="0.35">
      <c r="A359" s="2" t="s">
        <v>382</v>
      </c>
      <c r="B359" s="2">
        <v>44835</v>
      </c>
      <c r="C359">
        <v>24713</v>
      </c>
    </row>
    <row r="360" spans="1:3" x14ac:dyDescent="0.35">
      <c r="A360" s="2" t="s">
        <v>383</v>
      </c>
      <c r="B360" s="2">
        <v>44866</v>
      </c>
      <c r="C360">
        <v>24512</v>
      </c>
    </row>
    <row r="361" spans="1:3" x14ac:dyDescent="0.35">
      <c r="A361" s="2" t="s">
        <v>384</v>
      </c>
      <c r="B361" s="2">
        <v>44896</v>
      </c>
      <c r="C361">
        <v>24019</v>
      </c>
    </row>
    <row r="362" spans="1:3" x14ac:dyDescent="0.35">
      <c r="A362" s="2" t="s">
        <v>385</v>
      </c>
      <c r="B362" s="2">
        <v>44927</v>
      </c>
      <c r="C362">
        <v>24950</v>
      </c>
    </row>
    <row r="363" spans="1:3" x14ac:dyDescent="0.35">
      <c r="A363" s="2" t="s">
        <v>386</v>
      </c>
      <c r="B363" s="2">
        <v>44958</v>
      </c>
      <c r="C363">
        <v>24660</v>
      </c>
    </row>
    <row r="364" spans="1:3" x14ac:dyDescent="0.35">
      <c r="A364" s="2" t="s">
        <v>387</v>
      </c>
      <c r="B364" s="2">
        <v>44986</v>
      </c>
      <c r="C364">
        <v>24410</v>
      </c>
    </row>
    <row r="365" spans="1:3" x14ac:dyDescent="0.35">
      <c r="A365" s="2" t="s">
        <v>388</v>
      </c>
      <c r="B365" s="2">
        <v>45017</v>
      </c>
      <c r="C365">
        <v>24368</v>
      </c>
    </row>
    <row r="366" spans="1:3" x14ac:dyDescent="0.35">
      <c r="A366" s="2" t="s">
        <v>389</v>
      </c>
      <c r="B366" s="2">
        <v>45047</v>
      </c>
      <c r="C366">
        <v>24290</v>
      </c>
    </row>
    <row r="367" spans="1:3" x14ac:dyDescent="0.35">
      <c r="A367" s="2" t="s">
        <v>390</v>
      </c>
      <c r="B367" s="2">
        <v>45078</v>
      </c>
      <c r="C367">
        <v>24402</v>
      </c>
    </row>
    <row r="368" spans="1:3" x14ac:dyDescent="0.35">
      <c r="A368" s="2" t="s">
        <v>391</v>
      </c>
      <c r="B368" s="2">
        <v>45108</v>
      </c>
      <c r="C368">
        <v>24718</v>
      </c>
    </row>
    <row r="369" spans="1:3" x14ac:dyDescent="0.35">
      <c r="A369" s="2" t="s">
        <v>392</v>
      </c>
      <c r="B369" s="2">
        <v>45139</v>
      </c>
      <c r="C369">
        <v>25104</v>
      </c>
    </row>
    <row r="370" spans="1:3" x14ac:dyDescent="0.35">
      <c r="A370" s="2" t="s">
        <v>393</v>
      </c>
      <c r="B370" s="2">
        <v>45170</v>
      </c>
      <c r="C370">
        <v>24811</v>
      </c>
    </row>
    <row r="371" spans="1:3" x14ac:dyDescent="0.35">
      <c r="A371" s="2" t="s">
        <v>394</v>
      </c>
      <c r="B371" s="2">
        <v>45200</v>
      </c>
      <c r="C371">
        <v>24683</v>
      </c>
    </row>
    <row r="372" spans="1:3" x14ac:dyDescent="0.35">
      <c r="A372" s="2" t="s">
        <v>395</v>
      </c>
      <c r="B372" s="2">
        <v>45231</v>
      </c>
      <c r="C372">
        <v>24838</v>
      </c>
    </row>
    <row r="373" spans="1:3" x14ac:dyDescent="0.35">
      <c r="A373" s="2" t="s">
        <v>396</v>
      </c>
      <c r="B373" s="2">
        <v>45261</v>
      </c>
      <c r="C373">
        <v>25141</v>
      </c>
    </row>
    <row r="374" spans="1:3" x14ac:dyDescent="0.35">
      <c r="A374" s="2" t="s">
        <v>397</v>
      </c>
      <c r="B374" s="2">
        <v>45292</v>
      </c>
      <c r="C374">
        <v>24838</v>
      </c>
    </row>
    <row r="375" spans="1:3" x14ac:dyDescent="0.35">
      <c r="A375" s="2" t="s">
        <v>398</v>
      </c>
      <c r="B375" s="2">
        <v>45323</v>
      </c>
      <c r="C375">
        <v>25122</v>
      </c>
    </row>
    <row r="376" spans="1:3" x14ac:dyDescent="0.35">
      <c r="A376" s="2" t="s">
        <v>399</v>
      </c>
      <c r="B376" s="2">
        <v>45352</v>
      </c>
      <c r="C376">
        <v>24241</v>
      </c>
    </row>
    <row r="377" spans="1:3" x14ac:dyDescent="0.35">
      <c r="A377" s="2" t="s">
        <v>400</v>
      </c>
      <c r="B377" s="2">
        <v>45383</v>
      </c>
      <c r="C377">
        <v>24923</v>
      </c>
    </row>
    <row r="378" spans="1:3" x14ac:dyDescent="0.35">
      <c r="A378" s="2" t="s">
        <v>401</v>
      </c>
      <c r="B378" s="2">
        <v>45413</v>
      </c>
      <c r="C378">
        <v>25212</v>
      </c>
    </row>
    <row r="379" spans="1:3" x14ac:dyDescent="0.35">
      <c r="A379" s="2" t="s">
        <v>402</v>
      </c>
      <c r="B379" s="2">
        <v>45444</v>
      </c>
      <c r="C379">
        <v>25247</v>
      </c>
    </row>
    <row r="380" spans="1:3" x14ac:dyDescent="0.35">
      <c r="A380" s="2" t="s">
        <v>403</v>
      </c>
      <c r="B380" s="2">
        <v>45474</v>
      </c>
      <c r="C380">
        <v>25279</v>
      </c>
    </row>
    <row r="381" spans="1:3" x14ac:dyDescent="0.35">
      <c r="A381" s="2" t="s">
        <v>404</v>
      </c>
      <c r="B381" s="2">
        <v>45505</v>
      </c>
      <c r="C381">
        <v>25106</v>
      </c>
    </row>
    <row r="382" spans="1:3" x14ac:dyDescent="0.35">
      <c r="A382" s="2" t="s">
        <v>405</v>
      </c>
      <c r="B382" s="2">
        <v>45536</v>
      </c>
      <c r="C382">
        <v>25392</v>
      </c>
    </row>
    <row r="383" spans="1:3" x14ac:dyDescent="0.35">
      <c r="A383" s="2" t="s">
        <v>406</v>
      </c>
      <c r="B383" s="2">
        <v>45566</v>
      </c>
      <c r="C383">
        <v>25594</v>
      </c>
    </row>
    <row r="384" spans="1:3" x14ac:dyDescent="0.35">
      <c r="A384" s="2" t="s">
        <v>407</v>
      </c>
      <c r="B384" s="2">
        <v>45597</v>
      </c>
      <c r="C384">
        <v>25553</v>
      </c>
    </row>
    <row r="385" spans="1:6" x14ac:dyDescent="0.35">
      <c r="A385" s="2" t="s">
        <v>408</v>
      </c>
      <c r="B385" s="2">
        <v>45627</v>
      </c>
      <c r="C385">
        <v>25836</v>
      </c>
      <c r="D385">
        <v>25836</v>
      </c>
      <c r="E385" s="6">
        <v>25836</v>
      </c>
      <c r="F385" s="6">
        <v>25836</v>
      </c>
    </row>
    <row r="386" spans="1:6" x14ac:dyDescent="0.35">
      <c r="A386" s="2" t="s">
        <v>451</v>
      </c>
      <c r="B386" s="2">
        <v>45658</v>
      </c>
      <c r="D386">
        <f t="shared" ref="D386:D409" si="0">_xlfn.FORECAST.ETS(B386,$C$2:$C$385,$B$2:$B$385,1,1)</f>
        <v>26022.699057267062</v>
      </c>
      <c r="E386" s="6">
        <f t="shared" ref="E386:E409" si="1">D386-_xlfn.FORECAST.ETS.CONFINT(B386,$C$2:$C$385,$B$2:$B$385,0.95,1,1)</f>
        <v>23983.977864572262</v>
      </c>
      <c r="F386" s="6">
        <f t="shared" ref="F386:F409" si="2">D386+_xlfn.FORECAST.ETS.CONFINT(B386,$C$2:$C$385,$B$2:$B$385,0.95,1,1)</f>
        <v>28061.420249961862</v>
      </c>
    </row>
    <row r="387" spans="1:6" x14ac:dyDescent="0.35">
      <c r="A387" s="2" t="s">
        <v>452</v>
      </c>
      <c r="B387" s="2">
        <v>45689</v>
      </c>
      <c r="D387">
        <f t="shared" si="0"/>
        <v>26174.236704807168</v>
      </c>
      <c r="E387" s="6">
        <f t="shared" si="1"/>
        <v>23292.490777202369</v>
      </c>
      <c r="F387" s="6">
        <f t="shared" si="2"/>
        <v>29055.982632411968</v>
      </c>
    </row>
    <row r="388" spans="1:6" x14ac:dyDescent="0.35">
      <c r="A388" s="2" t="s">
        <v>453</v>
      </c>
      <c r="B388" s="2">
        <v>45717</v>
      </c>
      <c r="D388">
        <f t="shared" si="0"/>
        <v>25471.962141913347</v>
      </c>
      <c r="E388" s="6">
        <f t="shared" si="1"/>
        <v>21941.970117445053</v>
      </c>
      <c r="F388" s="6">
        <f t="shared" si="2"/>
        <v>29001.954166381642</v>
      </c>
    </row>
    <row r="389" spans="1:6" x14ac:dyDescent="0.35">
      <c r="A389" s="2" t="s">
        <v>442</v>
      </c>
      <c r="B389" s="2">
        <v>45748</v>
      </c>
      <c r="D389">
        <f t="shared" si="0"/>
        <v>25970.496439405306</v>
      </c>
      <c r="E389" s="6">
        <f t="shared" si="1"/>
        <v>21893.053034655233</v>
      </c>
      <c r="F389" s="6">
        <f t="shared" si="2"/>
        <v>30047.939844155379</v>
      </c>
    </row>
    <row r="390" spans="1:6" x14ac:dyDescent="0.35">
      <c r="A390" s="2" t="s">
        <v>443</v>
      </c>
      <c r="B390" s="2">
        <v>45778</v>
      </c>
      <c r="D390">
        <f t="shared" si="0"/>
        <v>25819.629364724384</v>
      </c>
      <c r="E390" s="6">
        <f t="shared" si="1"/>
        <v>21259.084333434228</v>
      </c>
      <c r="F390" s="6">
        <f t="shared" si="2"/>
        <v>30380.17439601454</v>
      </c>
    </row>
    <row r="391" spans="1:6" x14ac:dyDescent="0.35">
      <c r="A391" s="2" t="s">
        <v>444</v>
      </c>
      <c r="B391" s="2">
        <v>45809</v>
      </c>
      <c r="D391">
        <f t="shared" si="0"/>
        <v>25663.850445235337</v>
      </c>
      <c r="E391" s="6">
        <f t="shared" si="1"/>
        <v>20665.857768566588</v>
      </c>
      <c r="F391" s="6">
        <f t="shared" si="2"/>
        <v>30661.843121904087</v>
      </c>
    </row>
    <row r="392" spans="1:6" x14ac:dyDescent="0.35">
      <c r="A392" s="2" t="s">
        <v>445</v>
      </c>
      <c r="B392" s="2">
        <v>45839</v>
      </c>
      <c r="D392">
        <f t="shared" si="0"/>
        <v>25830.97184339643</v>
      </c>
      <c r="E392" s="6">
        <f t="shared" si="1"/>
        <v>20430.080021434496</v>
      </c>
      <c r="F392" s="6">
        <f t="shared" si="2"/>
        <v>31231.863665358364</v>
      </c>
    </row>
    <row r="393" spans="1:6" x14ac:dyDescent="0.35">
      <c r="A393" s="2" t="s">
        <v>446</v>
      </c>
      <c r="B393" s="2">
        <v>45870</v>
      </c>
      <c r="D393">
        <f t="shared" si="0"/>
        <v>26111.360242167306</v>
      </c>
      <c r="E393" s="6">
        <f t="shared" si="1"/>
        <v>20334.883433186231</v>
      </c>
      <c r="F393" s="6">
        <f t="shared" si="2"/>
        <v>31887.837051148381</v>
      </c>
    </row>
    <row r="394" spans="1:6" x14ac:dyDescent="0.35">
      <c r="A394" s="2" t="s">
        <v>447</v>
      </c>
      <c r="B394" s="2">
        <v>45901</v>
      </c>
      <c r="D394">
        <f t="shared" si="0"/>
        <v>25580.595037874449</v>
      </c>
      <c r="E394" s="6">
        <f t="shared" si="1"/>
        <v>19450.823862268848</v>
      </c>
      <c r="F394" s="6">
        <f t="shared" si="2"/>
        <v>31710.366213480051</v>
      </c>
    </row>
    <row r="395" spans="1:6" x14ac:dyDescent="0.35">
      <c r="A395" s="2" t="s">
        <v>448</v>
      </c>
      <c r="B395" s="2">
        <v>45931</v>
      </c>
      <c r="D395">
        <f t="shared" si="0"/>
        <v>25958.594301257675</v>
      </c>
      <c r="E395" s="6">
        <f t="shared" si="1"/>
        <v>19494.163018687585</v>
      </c>
      <c r="F395" s="6">
        <f t="shared" si="2"/>
        <v>32423.025583827766</v>
      </c>
    </row>
    <row r="396" spans="1:6" x14ac:dyDescent="0.35">
      <c r="A396" s="2" t="s">
        <v>449</v>
      </c>
      <c r="B396" s="2">
        <v>45962</v>
      </c>
      <c r="D396">
        <f t="shared" si="0"/>
        <v>25857.836724391072</v>
      </c>
      <c r="E396" s="6">
        <f t="shared" si="1"/>
        <v>19074.620373512909</v>
      </c>
      <c r="F396" s="6">
        <f t="shared" si="2"/>
        <v>32641.053075269236</v>
      </c>
    </row>
    <row r="397" spans="1:6" x14ac:dyDescent="0.35">
      <c r="A397" s="2" t="s">
        <v>455</v>
      </c>
      <c r="B397" s="2">
        <v>45992</v>
      </c>
      <c r="D397">
        <f t="shared" si="0"/>
        <v>25910.495866622106</v>
      </c>
      <c r="E397" s="6">
        <f t="shared" si="1"/>
        <v>18822.226702340617</v>
      </c>
      <c r="F397" s="6">
        <f t="shared" si="2"/>
        <v>32998.765030903596</v>
      </c>
    </row>
    <row r="398" spans="1:6" x14ac:dyDescent="0.35">
      <c r="A398" s="2" t="s">
        <v>456</v>
      </c>
      <c r="B398" s="2">
        <v>46023</v>
      </c>
      <c r="D398">
        <f t="shared" si="0"/>
        <v>26061.317522963822</v>
      </c>
      <c r="E398" s="6">
        <f t="shared" si="1"/>
        <v>18680.024467726977</v>
      </c>
      <c r="F398" s="6">
        <f t="shared" si="2"/>
        <v>33442.610578200671</v>
      </c>
    </row>
    <row r="399" spans="1:6" x14ac:dyDescent="0.35">
      <c r="A399" s="2" t="s">
        <v>457</v>
      </c>
      <c r="B399" s="2">
        <v>46054</v>
      </c>
      <c r="D399">
        <f t="shared" si="0"/>
        <v>26183.929521837988</v>
      </c>
      <c r="E399" s="6">
        <f t="shared" si="1"/>
        <v>18520.261037258242</v>
      </c>
      <c r="F399" s="6">
        <f t="shared" si="2"/>
        <v>33847.598006417735</v>
      </c>
    </row>
    <row r="400" spans="1:6" x14ac:dyDescent="0.35">
      <c r="A400" s="2" t="s">
        <v>458</v>
      </c>
      <c r="B400" s="2">
        <v>46082</v>
      </c>
      <c r="D400">
        <f t="shared" si="0"/>
        <v>26474.908388991393</v>
      </c>
      <c r="E400" s="6">
        <f t="shared" si="1"/>
        <v>18538.37574048352</v>
      </c>
      <c r="F400" s="6">
        <f t="shared" si="2"/>
        <v>34411.441037499266</v>
      </c>
    </row>
    <row r="401" spans="1:6" x14ac:dyDescent="0.35">
      <c r="A401" s="2" t="s">
        <v>450</v>
      </c>
      <c r="B401" s="2">
        <v>46113</v>
      </c>
      <c r="D401">
        <f t="shared" si="0"/>
        <v>26299.387740973641</v>
      </c>
      <c r="E401" s="6">
        <f t="shared" si="1"/>
        <v>18098.552234884788</v>
      </c>
      <c r="F401" s="6">
        <f t="shared" si="2"/>
        <v>34500.223247062495</v>
      </c>
    </row>
    <row r="402" spans="1:6" x14ac:dyDescent="0.35">
      <c r="A402" s="2" t="s">
        <v>459</v>
      </c>
      <c r="B402" s="2">
        <v>46143</v>
      </c>
      <c r="D402">
        <f t="shared" si="0"/>
        <v>26255.044415623455</v>
      </c>
      <c r="E402" s="6">
        <f t="shared" si="1"/>
        <v>17797.664176708</v>
      </c>
      <c r="F402" s="6">
        <f t="shared" si="2"/>
        <v>34712.424654538911</v>
      </c>
    </row>
    <row r="403" spans="1:6" x14ac:dyDescent="0.35">
      <c r="A403" s="2" t="s">
        <v>460</v>
      </c>
      <c r="B403" s="2">
        <v>46174</v>
      </c>
      <c r="D403">
        <f t="shared" si="0"/>
        <v>26196.813114819073</v>
      </c>
      <c r="E403" s="6">
        <f t="shared" si="1"/>
        <v>17489.959991180796</v>
      </c>
      <c r="F403" s="6">
        <f t="shared" si="2"/>
        <v>34903.66623845735</v>
      </c>
    </row>
    <row r="404" spans="1:6" x14ac:dyDescent="0.35">
      <c r="A404" s="2" t="s">
        <v>461</v>
      </c>
      <c r="B404" s="2">
        <v>46204</v>
      </c>
      <c r="D404">
        <f t="shared" si="0"/>
        <v>26188.757990369402</v>
      </c>
      <c r="E404" s="6">
        <f t="shared" si="1"/>
        <v>17238.911972491107</v>
      </c>
      <c r="F404" s="6">
        <f t="shared" si="2"/>
        <v>35138.604008247697</v>
      </c>
    </row>
    <row r="405" spans="1:6" x14ac:dyDescent="0.35">
      <c r="A405" s="2" t="s">
        <v>462</v>
      </c>
      <c r="B405" s="2">
        <v>46235</v>
      </c>
      <c r="D405">
        <f t="shared" si="0"/>
        <v>26303.472064610381</v>
      </c>
      <c r="E405" s="6">
        <f t="shared" si="1"/>
        <v>17116.598488701507</v>
      </c>
      <c r="F405" s="6">
        <f t="shared" si="2"/>
        <v>35490.345640519256</v>
      </c>
    </row>
    <row r="406" spans="1:6" x14ac:dyDescent="0.35">
      <c r="A406" s="2" t="s">
        <v>463</v>
      </c>
      <c r="B406" s="2">
        <v>46266</v>
      </c>
      <c r="D406">
        <f t="shared" si="0"/>
        <v>26184.923219844644</v>
      </c>
      <c r="E406" s="6">
        <f t="shared" si="1"/>
        <v>16766.536590629425</v>
      </c>
      <c r="F406" s="6">
        <f t="shared" si="2"/>
        <v>35603.309849059864</v>
      </c>
    </row>
    <row r="407" spans="1:6" x14ac:dyDescent="0.35">
      <c r="A407" s="2" t="s">
        <v>464</v>
      </c>
      <c r="B407" s="2">
        <v>46296</v>
      </c>
      <c r="D407">
        <f t="shared" si="0"/>
        <v>26558.83487862565</v>
      </c>
      <c r="E407" s="6">
        <f t="shared" si="1"/>
        <v>16914.052151708354</v>
      </c>
      <c r="F407" s="6">
        <f t="shared" si="2"/>
        <v>36203.617605542946</v>
      </c>
    </row>
    <row r="408" spans="1:6" x14ac:dyDescent="0.35">
      <c r="A408" s="2" t="s">
        <v>465</v>
      </c>
      <c r="B408" s="2">
        <v>46327</v>
      </c>
      <c r="D408">
        <f t="shared" si="0"/>
        <v>26730.994124628538</v>
      </c>
      <c r="E408" s="6">
        <f t="shared" si="1"/>
        <v>16864.579584954692</v>
      </c>
      <c r="F408" s="6">
        <f t="shared" si="2"/>
        <v>36597.408664302384</v>
      </c>
    </row>
    <row r="409" spans="1:6" x14ac:dyDescent="0.35">
      <c r="A409" s="2" t="s">
        <v>466</v>
      </c>
      <c r="B409" s="2">
        <v>46357</v>
      </c>
      <c r="D409">
        <f t="shared" si="0"/>
        <v>26696.047837726528</v>
      </c>
      <c r="E409" s="6">
        <f t="shared" si="1"/>
        <v>16612.451204189267</v>
      </c>
      <c r="F409" s="6">
        <f t="shared" si="2"/>
        <v>36779.644471263789</v>
      </c>
    </row>
  </sheetData>
  <phoneticPr fontId="7" type="noConversion"/>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3B7B5-90E9-4D48-ACAC-101ED1364398}">
  <dimension ref="A1:E409"/>
  <sheetViews>
    <sheetView workbookViewId="0">
      <selection activeCell="C7" sqref="C7"/>
    </sheetView>
  </sheetViews>
  <sheetFormatPr defaultRowHeight="14.5" x14ac:dyDescent="0.35"/>
  <cols>
    <col min="1" max="1" width="9.453125" bestFit="1" customWidth="1"/>
    <col min="2" max="2" width="31.7265625" customWidth="1"/>
    <col min="3" max="3" width="40.81640625" customWidth="1"/>
    <col min="4" max="5" width="55.7265625" customWidth="1"/>
  </cols>
  <sheetData>
    <row r="1" spans="1:5" x14ac:dyDescent="0.35">
      <c r="A1" t="s">
        <v>24</v>
      </c>
      <c r="B1" t="s">
        <v>6</v>
      </c>
      <c r="C1" t="s">
        <v>454</v>
      </c>
      <c r="D1" t="s">
        <v>474</v>
      </c>
      <c r="E1" t="s">
        <v>475</v>
      </c>
    </row>
    <row r="2" spans="1:5" x14ac:dyDescent="0.35">
      <c r="A2" s="1">
        <v>33970</v>
      </c>
      <c r="B2">
        <v>10278</v>
      </c>
    </row>
    <row r="3" spans="1:5" x14ac:dyDescent="0.35">
      <c r="A3" s="1">
        <v>34001</v>
      </c>
      <c r="B3">
        <v>9889</v>
      </c>
    </row>
    <row r="4" spans="1:5" x14ac:dyDescent="0.35">
      <c r="A4" s="1">
        <v>34029</v>
      </c>
      <c r="B4">
        <v>9601</v>
      </c>
    </row>
    <row r="5" spans="1:5" x14ac:dyDescent="0.35">
      <c r="A5" s="1">
        <v>34060</v>
      </c>
      <c r="B5">
        <v>10017</v>
      </c>
    </row>
    <row r="6" spans="1:5" x14ac:dyDescent="0.35">
      <c r="A6" s="1">
        <v>34090</v>
      </c>
      <c r="B6">
        <v>10089</v>
      </c>
    </row>
    <row r="7" spans="1:5" x14ac:dyDescent="0.35">
      <c r="A7" s="1">
        <v>34121</v>
      </c>
      <c r="B7">
        <v>10071</v>
      </c>
    </row>
    <row r="8" spans="1:5" x14ac:dyDescent="0.35">
      <c r="A8" s="1">
        <v>34151</v>
      </c>
      <c r="B8">
        <v>10290</v>
      </c>
    </row>
    <row r="9" spans="1:5" x14ac:dyDescent="0.35">
      <c r="A9" s="1">
        <v>34182</v>
      </c>
      <c r="B9">
        <v>10094</v>
      </c>
    </row>
    <row r="10" spans="1:5" x14ac:dyDescent="0.35">
      <c r="A10" s="1">
        <v>34213</v>
      </c>
      <c r="B10">
        <v>10263</v>
      </c>
    </row>
    <row r="11" spans="1:5" x14ac:dyDescent="0.35">
      <c r="A11" s="1">
        <v>34243</v>
      </c>
      <c r="B11">
        <v>10162</v>
      </c>
    </row>
    <row r="12" spans="1:5" x14ac:dyDescent="0.35">
      <c r="A12" s="1">
        <v>34274</v>
      </c>
      <c r="B12">
        <v>10174</v>
      </c>
    </row>
    <row r="13" spans="1:5" x14ac:dyDescent="0.35">
      <c r="A13" s="1">
        <v>34304</v>
      </c>
      <c r="B13">
        <v>10208</v>
      </c>
    </row>
    <row r="14" spans="1:5" x14ac:dyDescent="0.35">
      <c r="A14" s="1">
        <v>34335</v>
      </c>
      <c r="B14">
        <v>10165</v>
      </c>
    </row>
    <row r="15" spans="1:5" x14ac:dyDescent="0.35">
      <c r="A15" s="1">
        <v>34366</v>
      </c>
      <c r="B15">
        <v>10314</v>
      </c>
    </row>
    <row r="16" spans="1:5" x14ac:dyDescent="0.35">
      <c r="A16" s="1">
        <v>34394</v>
      </c>
      <c r="B16">
        <v>10502</v>
      </c>
    </row>
    <row r="17" spans="1:2" x14ac:dyDescent="0.35">
      <c r="A17" s="1">
        <v>34425</v>
      </c>
      <c r="B17">
        <v>10215</v>
      </c>
    </row>
    <row r="18" spans="1:2" x14ac:dyDescent="0.35">
      <c r="A18" s="1">
        <v>34455</v>
      </c>
      <c r="B18">
        <v>10111</v>
      </c>
    </row>
    <row r="19" spans="1:2" x14ac:dyDescent="0.35">
      <c r="A19" s="1">
        <v>34486</v>
      </c>
      <c r="B19">
        <v>10324</v>
      </c>
    </row>
    <row r="20" spans="1:2" x14ac:dyDescent="0.35">
      <c r="A20" s="1">
        <v>34516</v>
      </c>
      <c r="B20">
        <v>10377</v>
      </c>
    </row>
    <row r="21" spans="1:2" x14ac:dyDescent="0.35">
      <c r="A21" s="1">
        <v>34547</v>
      </c>
      <c r="B21">
        <v>10545</v>
      </c>
    </row>
    <row r="22" spans="1:2" x14ac:dyDescent="0.35">
      <c r="A22" s="1">
        <v>34578</v>
      </c>
      <c r="B22">
        <v>10403</v>
      </c>
    </row>
    <row r="23" spans="1:2" x14ac:dyDescent="0.35">
      <c r="A23" s="1">
        <v>34608</v>
      </c>
      <c r="B23">
        <v>10701</v>
      </c>
    </row>
    <row r="24" spans="1:2" x14ac:dyDescent="0.35">
      <c r="A24" s="1">
        <v>34639</v>
      </c>
      <c r="B24">
        <v>10641</v>
      </c>
    </row>
    <row r="25" spans="1:2" x14ac:dyDescent="0.35">
      <c r="A25" s="1">
        <v>34669</v>
      </c>
      <c r="B25">
        <v>10662</v>
      </c>
    </row>
    <row r="26" spans="1:2" x14ac:dyDescent="0.35">
      <c r="A26" s="1">
        <v>34700</v>
      </c>
      <c r="B26">
        <v>10601</v>
      </c>
    </row>
    <row r="27" spans="1:2" x14ac:dyDescent="0.35">
      <c r="A27" s="1">
        <v>34731</v>
      </c>
      <c r="B27">
        <v>10320</v>
      </c>
    </row>
    <row r="28" spans="1:2" x14ac:dyDescent="0.35">
      <c r="A28" s="1">
        <v>34759</v>
      </c>
      <c r="B28">
        <v>10558</v>
      </c>
    </row>
    <row r="29" spans="1:2" x14ac:dyDescent="0.35">
      <c r="A29" s="1">
        <v>34790</v>
      </c>
      <c r="B29">
        <v>10476</v>
      </c>
    </row>
    <row r="30" spans="1:2" x14ac:dyDescent="0.35">
      <c r="A30" s="1">
        <v>34820</v>
      </c>
      <c r="B30">
        <v>10646</v>
      </c>
    </row>
    <row r="31" spans="1:2" x14ac:dyDescent="0.35">
      <c r="A31" s="1">
        <v>34851</v>
      </c>
      <c r="B31">
        <v>10654</v>
      </c>
    </row>
    <row r="32" spans="1:2" x14ac:dyDescent="0.35">
      <c r="A32" s="1">
        <v>34881</v>
      </c>
      <c r="B32">
        <v>10527</v>
      </c>
    </row>
    <row r="33" spans="1:2" x14ac:dyDescent="0.35">
      <c r="A33" s="1">
        <v>34912</v>
      </c>
      <c r="B33">
        <v>10483</v>
      </c>
    </row>
    <row r="34" spans="1:2" x14ac:dyDescent="0.35">
      <c r="A34" s="1">
        <v>34943</v>
      </c>
      <c r="B34">
        <v>10902</v>
      </c>
    </row>
    <row r="35" spans="1:2" x14ac:dyDescent="0.35">
      <c r="A35" s="1">
        <v>34973</v>
      </c>
      <c r="B35">
        <v>10541</v>
      </c>
    </row>
    <row r="36" spans="1:2" x14ac:dyDescent="0.35">
      <c r="A36" s="1">
        <v>35004</v>
      </c>
      <c r="B36">
        <v>10980</v>
      </c>
    </row>
    <row r="37" spans="1:2" x14ac:dyDescent="0.35">
      <c r="A37" s="1">
        <v>35034</v>
      </c>
      <c r="B37">
        <v>10839</v>
      </c>
    </row>
    <row r="38" spans="1:2" x14ac:dyDescent="0.35">
      <c r="A38" s="1">
        <v>35065</v>
      </c>
      <c r="B38">
        <v>10790</v>
      </c>
    </row>
    <row r="39" spans="1:2" x14ac:dyDescent="0.35">
      <c r="A39" s="1">
        <v>35096</v>
      </c>
      <c r="B39">
        <v>11045</v>
      </c>
    </row>
    <row r="40" spans="1:2" x14ac:dyDescent="0.35">
      <c r="A40" s="1">
        <v>35125</v>
      </c>
      <c r="B40">
        <v>11035</v>
      </c>
    </row>
    <row r="41" spans="1:2" x14ac:dyDescent="0.35">
      <c r="A41" s="1">
        <v>35156</v>
      </c>
      <c r="B41">
        <v>11056</v>
      </c>
    </row>
    <row r="42" spans="1:2" x14ac:dyDescent="0.35">
      <c r="A42" s="1">
        <v>35186</v>
      </c>
      <c r="B42">
        <v>11213</v>
      </c>
    </row>
    <row r="43" spans="1:2" x14ac:dyDescent="0.35">
      <c r="A43" s="1">
        <v>35217</v>
      </c>
      <c r="B43">
        <v>10980</v>
      </c>
    </row>
    <row r="44" spans="1:2" x14ac:dyDescent="0.35">
      <c r="A44" s="1">
        <v>35247</v>
      </c>
      <c r="B44">
        <v>10990</v>
      </c>
    </row>
    <row r="45" spans="1:2" x14ac:dyDescent="0.35">
      <c r="A45" s="1">
        <v>35278</v>
      </c>
      <c r="B45">
        <v>11077</v>
      </c>
    </row>
    <row r="46" spans="1:2" x14ac:dyDescent="0.35">
      <c r="A46" s="1">
        <v>35309</v>
      </c>
      <c r="B46">
        <v>11238</v>
      </c>
    </row>
    <row r="47" spans="1:2" x14ac:dyDescent="0.35">
      <c r="A47" s="1">
        <v>35339</v>
      </c>
      <c r="B47">
        <v>11206</v>
      </c>
    </row>
    <row r="48" spans="1:2" x14ac:dyDescent="0.35">
      <c r="A48" s="1">
        <v>35370</v>
      </c>
      <c r="B48">
        <v>11036</v>
      </c>
    </row>
    <row r="49" spans="1:2" x14ac:dyDescent="0.35">
      <c r="A49" s="1">
        <v>35400</v>
      </c>
      <c r="B49">
        <v>11081</v>
      </c>
    </row>
    <row r="50" spans="1:2" x14ac:dyDescent="0.35">
      <c r="A50" s="1">
        <v>35431</v>
      </c>
      <c r="B50">
        <v>11243</v>
      </c>
    </row>
    <row r="51" spans="1:2" x14ac:dyDescent="0.35">
      <c r="A51" s="1">
        <v>35462</v>
      </c>
      <c r="B51">
        <v>11164</v>
      </c>
    </row>
    <row r="52" spans="1:2" x14ac:dyDescent="0.35">
      <c r="A52" s="1">
        <v>35490</v>
      </c>
      <c r="B52">
        <v>11380</v>
      </c>
    </row>
    <row r="53" spans="1:2" x14ac:dyDescent="0.35">
      <c r="A53" s="1">
        <v>35521</v>
      </c>
      <c r="B53">
        <v>10715</v>
      </c>
    </row>
    <row r="54" spans="1:2" x14ac:dyDescent="0.35">
      <c r="A54" s="1">
        <v>35551</v>
      </c>
      <c r="B54">
        <v>11088</v>
      </c>
    </row>
    <row r="55" spans="1:2" x14ac:dyDescent="0.35">
      <c r="A55" s="1">
        <v>35582</v>
      </c>
      <c r="B55">
        <v>11310</v>
      </c>
    </row>
    <row r="56" spans="1:2" x14ac:dyDescent="0.35">
      <c r="A56" s="1">
        <v>35612</v>
      </c>
      <c r="B56">
        <v>11365</v>
      </c>
    </row>
    <row r="57" spans="1:2" x14ac:dyDescent="0.35">
      <c r="A57" s="1">
        <v>35643</v>
      </c>
      <c r="B57">
        <v>11527</v>
      </c>
    </row>
    <row r="58" spans="1:2" x14ac:dyDescent="0.35">
      <c r="A58" s="1">
        <v>35674</v>
      </c>
      <c r="B58">
        <v>11507</v>
      </c>
    </row>
    <row r="59" spans="1:2" x14ac:dyDescent="0.35">
      <c r="A59" s="1">
        <v>35704</v>
      </c>
      <c r="B59">
        <v>11628</v>
      </c>
    </row>
    <row r="60" spans="1:2" x14ac:dyDescent="0.35">
      <c r="A60" s="1">
        <v>35735</v>
      </c>
      <c r="B60">
        <v>11594</v>
      </c>
    </row>
    <row r="61" spans="1:2" x14ac:dyDescent="0.35">
      <c r="A61" s="1">
        <v>35765</v>
      </c>
      <c r="B61">
        <v>11789</v>
      </c>
    </row>
    <row r="62" spans="1:2" x14ac:dyDescent="0.35">
      <c r="A62" s="1">
        <v>35796</v>
      </c>
      <c r="B62">
        <v>11823</v>
      </c>
    </row>
    <row r="63" spans="1:2" x14ac:dyDescent="0.35">
      <c r="A63" s="1">
        <v>35827</v>
      </c>
      <c r="B63">
        <v>11884</v>
      </c>
    </row>
    <row r="64" spans="1:2" x14ac:dyDescent="0.35">
      <c r="A64" s="1">
        <v>35855</v>
      </c>
      <c r="B64">
        <v>11739</v>
      </c>
    </row>
    <row r="65" spans="1:2" x14ac:dyDescent="0.35">
      <c r="A65" s="1">
        <v>35886</v>
      </c>
      <c r="B65">
        <v>12136</v>
      </c>
    </row>
    <row r="66" spans="1:2" x14ac:dyDescent="0.35">
      <c r="A66" s="1">
        <v>35916</v>
      </c>
      <c r="B66">
        <v>11953</v>
      </c>
    </row>
    <row r="67" spans="1:2" x14ac:dyDescent="0.35">
      <c r="A67" s="1">
        <v>35947</v>
      </c>
      <c r="B67">
        <v>12069</v>
      </c>
    </row>
    <row r="68" spans="1:2" x14ac:dyDescent="0.35">
      <c r="A68" s="1">
        <v>35977</v>
      </c>
      <c r="B68">
        <v>12289</v>
      </c>
    </row>
    <row r="69" spans="1:2" x14ac:dyDescent="0.35">
      <c r="A69" s="1">
        <v>36008</v>
      </c>
      <c r="B69">
        <v>12160</v>
      </c>
    </row>
    <row r="70" spans="1:2" x14ac:dyDescent="0.35">
      <c r="A70" s="1">
        <v>36039</v>
      </c>
      <c r="B70">
        <v>11847</v>
      </c>
    </row>
    <row r="71" spans="1:2" x14ac:dyDescent="0.35">
      <c r="A71" s="1">
        <v>36069</v>
      </c>
      <c r="B71">
        <v>12242</v>
      </c>
    </row>
    <row r="72" spans="1:2" x14ac:dyDescent="0.35">
      <c r="A72" s="1">
        <v>36100</v>
      </c>
      <c r="B72">
        <v>12443</v>
      </c>
    </row>
    <row r="73" spans="1:2" x14ac:dyDescent="0.35">
      <c r="A73" s="1">
        <v>36130</v>
      </c>
      <c r="B73">
        <v>12375</v>
      </c>
    </row>
    <row r="74" spans="1:2" x14ac:dyDescent="0.35">
      <c r="A74" s="1">
        <v>36161</v>
      </c>
      <c r="B74">
        <v>12565</v>
      </c>
    </row>
    <row r="75" spans="1:2" x14ac:dyDescent="0.35">
      <c r="A75" s="1">
        <v>36192</v>
      </c>
      <c r="B75">
        <v>12613</v>
      </c>
    </row>
    <row r="76" spans="1:2" x14ac:dyDescent="0.35">
      <c r="A76" s="1">
        <v>36220</v>
      </c>
      <c r="B76">
        <v>12757</v>
      </c>
    </row>
    <row r="77" spans="1:2" x14ac:dyDescent="0.35">
      <c r="A77" s="1">
        <v>36251</v>
      </c>
      <c r="B77">
        <v>12765</v>
      </c>
    </row>
    <row r="78" spans="1:2" x14ac:dyDescent="0.35">
      <c r="A78" s="1">
        <v>36281</v>
      </c>
      <c r="B78">
        <v>13016</v>
      </c>
    </row>
    <row r="79" spans="1:2" x14ac:dyDescent="0.35">
      <c r="A79" s="1">
        <v>36312</v>
      </c>
      <c r="B79">
        <v>12960</v>
      </c>
    </row>
    <row r="80" spans="1:2" x14ac:dyDescent="0.35">
      <c r="A80" s="1">
        <v>36342</v>
      </c>
      <c r="B80">
        <v>12945</v>
      </c>
    </row>
    <row r="81" spans="1:2" x14ac:dyDescent="0.35">
      <c r="A81" s="1">
        <v>36373</v>
      </c>
      <c r="B81">
        <v>13029</v>
      </c>
    </row>
    <row r="82" spans="1:2" x14ac:dyDescent="0.35">
      <c r="A82" s="1">
        <v>36404</v>
      </c>
      <c r="B82">
        <v>13128</v>
      </c>
    </row>
    <row r="83" spans="1:2" x14ac:dyDescent="0.35">
      <c r="A83" s="1">
        <v>36434</v>
      </c>
      <c r="B83">
        <v>13054</v>
      </c>
    </row>
    <row r="84" spans="1:2" x14ac:dyDescent="0.35">
      <c r="A84" s="1">
        <v>36465</v>
      </c>
      <c r="B84">
        <v>13061</v>
      </c>
    </row>
    <row r="85" spans="1:2" x14ac:dyDescent="0.35">
      <c r="A85" s="1">
        <v>36495</v>
      </c>
      <c r="B85">
        <v>13303</v>
      </c>
    </row>
    <row r="86" spans="1:2" x14ac:dyDescent="0.35">
      <c r="A86" s="1">
        <v>36526</v>
      </c>
      <c r="B86">
        <v>12986</v>
      </c>
    </row>
    <row r="87" spans="1:2" x14ac:dyDescent="0.35">
      <c r="A87" s="1">
        <v>36557</v>
      </c>
      <c r="B87">
        <v>13152</v>
      </c>
    </row>
    <row r="88" spans="1:2" x14ac:dyDescent="0.35">
      <c r="A88" s="1">
        <v>36586</v>
      </c>
      <c r="B88">
        <v>13477</v>
      </c>
    </row>
    <row r="89" spans="1:2" x14ac:dyDescent="0.35">
      <c r="A89" s="1">
        <v>36617</v>
      </c>
      <c r="B89">
        <v>13428</v>
      </c>
    </row>
    <row r="90" spans="1:2" x14ac:dyDescent="0.35">
      <c r="A90" s="1">
        <v>36647</v>
      </c>
      <c r="B90">
        <v>13644</v>
      </c>
    </row>
    <row r="91" spans="1:2" x14ac:dyDescent="0.35">
      <c r="A91" s="1">
        <v>36678</v>
      </c>
      <c r="B91">
        <v>13557</v>
      </c>
    </row>
    <row r="92" spans="1:2" x14ac:dyDescent="0.35">
      <c r="A92" s="1">
        <v>36708</v>
      </c>
      <c r="B92">
        <v>13379</v>
      </c>
    </row>
    <row r="93" spans="1:2" x14ac:dyDescent="0.35">
      <c r="A93" s="1">
        <v>36739</v>
      </c>
      <c r="B93">
        <v>13690</v>
      </c>
    </row>
    <row r="94" spans="1:2" x14ac:dyDescent="0.35">
      <c r="A94" s="1">
        <v>36770</v>
      </c>
      <c r="B94">
        <v>14120</v>
      </c>
    </row>
    <row r="95" spans="1:2" x14ac:dyDescent="0.35">
      <c r="A95" s="1">
        <v>36800</v>
      </c>
      <c r="B95">
        <v>13807</v>
      </c>
    </row>
    <row r="96" spans="1:2" x14ac:dyDescent="0.35">
      <c r="A96" s="1">
        <v>36831</v>
      </c>
      <c r="B96">
        <v>13947</v>
      </c>
    </row>
    <row r="97" spans="1:2" x14ac:dyDescent="0.35">
      <c r="A97" s="1">
        <v>36861</v>
      </c>
      <c r="B97">
        <v>13750</v>
      </c>
    </row>
    <row r="98" spans="1:2" x14ac:dyDescent="0.35">
      <c r="A98" s="1">
        <v>36892</v>
      </c>
      <c r="B98">
        <v>13772</v>
      </c>
    </row>
    <row r="99" spans="1:2" x14ac:dyDescent="0.35">
      <c r="A99" s="1">
        <v>36923</v>
      </c>
      <c r="B99">
        <v>13840</v>
      </c>
    </row>
    <row r="100" spans="1:2" x14ac:dyDescent="0.35">
      <c r="A100" s="1">
        <v>36951</v>
      </c>
      <c r="B100">
        <v>13392</v>
      </c>
    </row>
    <row r="101" spans="1:2" x14ac:dyDescent="0.35">
      <c r="A101" s="1">
        <v>36982</v>
      </c>
      <c r="B101">
        <v>13920</v>
      </c>
    </row>
    <row r="102" spans="1:2" x14ac:dyDescent="0.35">
      <c r="A102" s="1">
        <v>37012</v>
      </c>
      <c r="B102">
        <v>13524</v>
      </c>
    </row>
    <row r="103" spans="1:2" x14ac:dyDescent="0.35">
      <c r="A103" s="1">
        <v>37043</v>
      </c>
      <c r="B103">
        <v>13476</v>
      </c>
    </row>
    <row r="104" spans="1:2" x14ac:dyDescent="0.35">
      <c r="A104" s="1">
        <v>37073</v>
      </c>
      <c r="B104">
        <v>13590</v>
      </c>
    </row>
    <row r="105" spans="1:2" x14ac:dyDescent="0.35">
      <c r="A105" s="1">
        <v>37104</v>
      </c>
      <c r="B105">
        <v>13913</v>
      </c>
    </row>
    <row r="106" spans="1:2" x14ac:dyDescent="0.35">
      <c r="A106" s="1">
        <v>37135</v>
      </c>
      <c r="B106">
        <v>12992</v>
      </c>
    </row>
    <row r="107" spans="1:2" x14ac:dyDescent="0.35">
      <c r="A107" s="1">
        <v>37165</v>
      </c>
      <c r="B107">
        <v>13593</v>
      </c>
    </row>
    <row r="108" spans="1:2" x14ac:dyDescent="0.35">
      <c r="A108" s="1">
        <v>37196</v>
      </c>
      <c r="B108">
        <v>13636</v>
      </c>
    </row>
    <row r="109" spans="1:2" x14ac:dyDescent="0.35">
      <c r="A109" s="1">
        <v>37226</v>
      </c>
      <c r="B109">
        <v>13795</v>
      </c>
    </row>
    <row r="110" spans="1:2" x14ac:dyDescent="0.35">
      <c r="A110" s="1">
        <v>37257</v>
      </c>
      <c r="B110">
        <v>13795</v>
      </c>
    </row>
    <row r="111" spans="1:2" x14ac:dyDescent="0.35">
      <c r="A111" s="1">
        <v>37288</v>
      </c>
      <c r="B111">
        <v>14003</v>
      </c>
    </row>
    <row r="112" spans="1:2" x14ac:dyDescent="0.35">
      <c r="A112" s="1">
        <v>37316</v>
      </c>
      <c r="B112">
        <v>14109</v>
      </c>
    </row>
    <row r="113" spans="1:2" x14ac:dyDescent="0.35">
      <c r="A113" s="1">
        <v>37347</v>
      </c>
      <c r="B113">
        <v>13925</v>
      </c>
    </row>
    <row r="114" spans="1:2" x14ac:dyDescent="0.35">
      <c r="A114" s="1">
        <v>37377</v>
      </c>
      <c r="B114">
        <v>13900</v>
      </c>
    </row>
    <row r="115" spans="1:2" x14ac:dyDescent="0.35">
      <c r="A115" s="1">
        <v>37408</v>
      </c>
      <c r="B115">
        <v>13951</v>
      </c>
    </row>
    <row r="116" spans="1:2" x14ac:dyDescent="0.35">
      <c r="A116" s="1">
        <v>37438</v>
      </c>
      <c r="B116">
        <v>13852</v>
      </c>
    </row>
    <row r="117" spans="1:2" x14ac:dyDescent="0.35">
      <c r="A117" s="1">
        <v>37469</v>
      </c>
      <c r="B117">
        <v>14026</v>
      </c>
    </row>
    <row r="118" spans="1:2" x14ac:dyDescent="0.35">
      <c r="A118" s="1">
        <v>37500</v>
      </c>
      <c r="B118">
        <v>13721</v>
      </c>
    </row>
    <row r="119" spans="1:2" x14ac:dyDescent="0.35">
      <c r="A119" s="1">
        <v>37530</v>
      </c>
      <c r="B119">
        <v>14164</v>
      </c>
    </row>
    <row r="120" spans="1:2" x14ac:dyDescent="0.35">
      <c r="A120" s="1">
        <v>37561</v>
      </c>
      <c r="B120">
        <v>14126</v>
      </c>
    </row>
    <row r="121" spans="1:2" x14ac:dyDescent="0.35">
      <c r="A121" s="1">
        <v>37591</v>
      </c>
      <c r="B121">
        <v>14282</v>
      </c>
    </row>
    <row r="122" spans="1:2" x14ac:dyDescent="0.35">
      <c r="A122" s="1">
        <v>37622</v>
      </c>
      <c r="B122">
        <v>14245</v>
      </c>
    </row>
    <row r="123" spans="1:2" x14ac:dyDescent="0.35">
      <c r="A123" s="1">
        <v>37653</v>
      </c>
      <c r="B123">
        <v>13788</v>
      </c>
    </row>
    <row r="124" spans="1:2" x14ac:dyDescent="0.35">
      <c r="A124" s="1">
        <v>37681</v>
      </c>
      <c r="B124">
        <v>14026</v>
      </c>
    </row>
    <row r="125" spans="1:2" x14ac:dyDescent="0.35">
      <c r="A125" s="1">
        <v>37712</v>
      </c>
      <c r="B125">
        <v>14066</v>
      </c>
    </row>
    <row r="126" spans="1:2" x14ac:dyDescent="0.35">
      <c r="A126" s="1">
        <v>37742</v>
      </c>
      <c r="B126">
        <v>14294</v>
      </c>
    </row>
    <row r="127" spans="1:2" x14ac:dyDescent="0.35">
      <c r="A127" s="1">
        <v>37773</v>
      </c>
      <c r="B127">
        <v>14548</v>
      </c>
    </row>
    <row r="128" spans="1:2" x14ac:dyDescent="0.35">
      <c r="A128" s="1">
        <v>37803</v>
      </c>
      <c r="B128">
        <v>14715</v>
      </c>
    </row>
    <row r="129" spans="1:2" x14ac:dyDescent="0.35">
      <c r="A129" s="1">
        <v>37834</v>
      </c>
      <c r="B129">
        <v>14737</v>
      </c>
    </row>
    <row r="130" spans="1:2" x14ac:dyDescent="0.35">
      <c r="A130" s="1">
        <v>37865</v>
      </c>
      <c r="B130">
        <v>14813</v>
      </c>
    </row>
    <row r="131" spans="1:2" x14ac:dyDescent="0.35">
      <c r="A131" s="1">
        <v>37895</v>
      </c>
      <c r="B131">
        <v>14729</v>
      </c>
    </row>
    <row r="132" spans="1:2" x14ac:dyDescent="0.35">
      <c r="A132" s="1">
        <v>37926</v>
      </c>
      <c r="B132">
        <v>14927</v>
      </c>
    </row>
    <row r="133" spans="1:2" x14ac:dyDescent="0.35">
      <c r="A133" s="1">
        <v>37956</v>
      </c>
      <c r="B133">
        <v>15051</v>
      </c>
    </row>
    <row r="134" spans="1:2" x14ac:dyDescent="0.35">
      <c r="A134" s="1">
        <v>37987</v>
      </c>
      <c r="B134">
        <v>15142</v>
      </c>
    </row>
    <row r="135" spans="1:2" x14ac:dyDescent="0.35">
      <c r="A135" s="1">
        <v>38018</v>
      </c>
      <c r="B135">
        <v>15284</v>
      </c>
    </row>
    <row r="136" spans="1:2" x14ac:dyDescent="0.35">
      <c r="A136" s="1">
        <v>38047</v>
      </c>
      <c r="B136">
        <v>15509</v>
      </c>
    </row>
    <row r="137" spans="1:2" x14ac:dyDescent="0.35">
      <c r="A137" s="1">
        <v>38078</v>
      </c>
      <c r="B137">
        <v>15294</v>
      </c>
    </row>
    <row r="138" spans="1:2" x14ac:dyDescent="0.35">
      <c r="A138" s="1">
        <v>38108</v>
      </c>
      <c r="B138">
        <v>15351</v>
      </c>
    </row>
    <row r="139" spans="1:2" x14ac:dyDescent="0.35">
      <c r="A139" s="1">
        <v>38139</v>
      </c>
      <c r="B139">
        <v>15110</v>
      </c>
    </row>
    <row r="140" spans="1:2" x14ac:dyDescent="0.35">
      <c r="A140" s="1">
        <v>38169</v>
      </c>
      <c r="B140">
        <v>15294</v>
      </c>
    </row>
    <row r="141" spans="1:2" x14ac:dyDescent="0.35">
      <c r="A141" s="1">
        <v>38200</v>
      </c>
      <c r="B141">
        <v>15233</v>
      </c>
    </row>
    <row r="142" spans="1:2" x14ac:dyDescent="0.35">
      <c r="A142" s="1">
        <v>38231</v>
      </c>
      <c r="B142">
        <v>15448</v>
      </c>
    </row>
    <row r="143" spans="1:2" x14ac:dyDescent="0.35">
      <c r="A143" s="1">
        <v>38261</v>
      </c>
      <c r="B143">
        <v>15638</v>
      </c>
    </row>
    <row r="144" spans="1:2" x14ac:dyDescent="0.35">
      <c r="A144" s="1">
        <v>38292</v>
      </c>
      <c r="B144">
        <v>15675</v>
      </c>
    </row>
    <row r="145" spans="1:2" x14ac:dyDescent="0.35">
      <c r="A145" s="1">
        <v>38322</v>
      </c>
      <c r="B145">
        <v>15832</v>
      </c>
    </row>
    <row r="146" spans="1:2" x14ac:dyDescent="0.35">
      <c r="A146" s="1">
        <v>38353</v>
      </c>
      <c r="B146">
        <v>15762</v>
      </c>
    </row>
    <row r="147" spans="1:2" x14ac:dyDescent="0.35">
      <c r="A147" s="1">
        <v>38384</v>
      </c>
      <c r="B147">
        <v>16279</v>
      </c>
    </row>
    <row r="148" spans="1:2" x14ac:dyDescent="0.35">
      <c r="A148" s="1">
        <v>38412</v>
      </c>
      <c r="B148">
        <v>15869</v>
      </c>
    </row>
    <row r="149" spans="1:2" x14ac:dyDescent="0.35">
      <c r="A149" s="1">
        <v>38443</v>
      </c>
      <c r="B149">
        <v>16248</v>
      </c>
    </row>
    <row r="150" spans="1:2" x14ac:dyDescent="0.35">
      <c r="A150" s="1">
        <v>38473</v>
      </c>
      <c r="B150">
        <v>16071</v>
      </c>
    </row>
    <row r="151" spans="1:2" x14ac:dyDescent="0.35">
      <c r="A151" s="1">
        <v>38504</v>
      </c>
      <c r="B151">
        <v>16424</v>
      </c>
    </row>
    <row r="152" spans="1:2" x14ac:dyDescent="0.35">
      <c r="A152" s="1">
        <v>38534</v>
      </c>
      <c r="B152">
        <v>16072</v>
      </c>
    </row>
    <row r="153" spans="1:2" x14ac:dyDescent="0.35">
      <c r="A153" s="1">
        <v>38565</v>
      </c>
      <c r="B153">
        <v>16346</v>
      </c>
    </row>
    <row r="154" spans="1:2" x14ac:dyDescent="0.35">
      <c r="A154" s="1">
        <v>38596</v>
      </c>
      <c r="B154">
        <v>16042</v>
      </c>
    </row>
    <row r="155" spans="1:2" x14ac:dyDescent="0.35">
      <c r="A155" s="1">
        <v>38626</v>
      </c>
      <c r="B155">
        <v>16744</v>
      </c>
    </row>
    <row r="156" spans="1:2" x14ac:dyDescent="0.35">
      <c r="A156" s="1">
        <v>38657</v>
      </c>
      <c r="B156">
        <v>16700</v>
      </c>
    </row>
    <row r="157" spans="1:2" x14ac:dyDescent="0.35">
      <c r="A157" s="1">
        <v>38687</v>
      </c>
      <c r="B157">
        <v>16799</v>
      </c>
    </row>
    <row r="158" spans="1:2" x14ac:dyDescent="0.35">
      <c r="A158" s="1">
        <v>38718</v>
      </c>
      <c r="B158">
        <v>16902</v>
      </c>
    </row>
    <row r="159" spans="1:2" x14ac:dyDescent="0.35">
      <c r="A159" s="1">
        <v>38749</v>
      </c>
      <c r="B159">
        <v>16984</v>
      </c>
    </row>
    <row r="160" spans="1:2" x14ac:dyDescent="0.35">
      <c r="A160" s="1">
        <v>38777</v>
      </c>
      <c r="B160">
        <v>16947</v>
      </c>
    </row>
    <row r="161" spans="1:2" x14ac:dyDescent="0.35">
      <c r="A161" s="1">
        <v>38808</v>
      </c>
      <c r="B161">
        <v>17196</v>
      </c>
    </row>
    <row r="162" spans="1:2" x14ac:dyDescent="0.35">
      <c r="A162" s="1">
        <v>38838</v>
      </c>
      <c r="B162">
        <v>17069</v>
      </c>
    </row>
    <row r="163" spans="1:2" x14ac:dyDescent="0.35">
      <c r="A163" s="1">
        <v>38869</v>
      </c>
      <c r="B163">
        <v>17284</v>
      </c>
    </row>
    <row r="164" spans="1:2" x14ac:dyDescent="0.35">
      <c r="A164" s="1">
        <v>38899</v>
      </c>
      <c r="B164">
        <v>17320</v>
      </c>
    </row>
    <row r="165" spans="1:2" x14ac:dyDescent="0.35">
      <c r="A165" s="1">
        <v>38930</v>
      </c>
      <c r="B165">
        <v>17178</v>
      </c>
    </row>
    <row r="166" spans="1:2" x14ac:dyDescent="0.35">
      <c r="A166" s="1">
        <v>38961</v>
      </c>
      <c r="B166">
        <v>17858</v>
      </c>
    </row>
    <row r="167" spans="1:2" x14ac:dyDescent="0.35">
      <c r="A167" s="1">
        <v>38991</v>
      </c>
      <c r="B167">
        <v>17676</v>
      </c>
    </row>
    <row r="168" spans="1:2" x14ac:dyDescent="0.35">
      <c r="A168" s="1">
        <v>39022</v>
      </c>
      <c r="B168">
        <v>17505</v>
      </c>
    </row>
    <row r="169" spans="1:2" x14ac:dyDescent="0.35">
      <c r="A169" s="1">
        <v>39052</v>
      </c>
      <c r="B169">
        <v>18077</v>
      </c>
    </row>
    <row r="170" spans="1:2" x14ac:dyDescent="0.35">
      <c r="A170" s="1">
        <v>39083</v>
      </c>
      <c r="B170">
        <v>18053</v>
      </c>
    </row>
    <row r="171" spans="1:2" x14ac:dyDescent="0.35">
      <c r="A171" s="1">
        <v>39114</v>
      </c>
      <c r="B171">
        <v>17697</v>
      </c>
    </row>
    <row r="172" spans="1:2" x14ac:dyDescent="0.35">
      <c r="A172" s="1">
        <v>39142</v>
      </c>
      <c r="B172">
        <v>18174</v>
      </c>
    </row>
    <row r="173" spans="1:2" x14ac:dyDescent="0.35">
      <c r="A173" s="1">
        <v>39173</v>
      </c>
      <c r="B173">
        <v>17789</v>
      </c>
    </row>
    <row r="174" spans="1:2" x14ac:dyDescent="0.35">
      <c r="A174" s="1">
        <v>39203</v>
      </c>
      <c r="B174">
        <v>18037</v>
      </c>
    </row>
    <row r="175" spans="1:2" x14ac:dyDescent="0.35">
      <c r="A175" s="1">
        <v>39234</v>
      </c>
      <c r="B175">
        <v>17970</v>
      </c>
    </row>
    <row r="176" spans="1:2" x14ac:dyDescent="0.35">
      <c r="A176" s="1">
        <v>39264</v>
      </c>
      <c r="B176">
        <v>17980</v>
      </c>
    </row>
    <row r="177" spans="1:2" x14ac:dyDescent="0.35">
      <c r="A177" s="1">
        <v>39295</v>
      </c>
      <c r="B177">
        <v>18059</v>
      </c>
    </row>
    <row r="178" spans="1:2" x14ac:dyDescent="0.35">
      <c r="A178" s="1">
        <v>39326</v>
      </c>
      <c r="B178">
        <v>17964</v>
      </c>
    </row>
    <row r="179" spans="1:2" x14ac:dyDescent="0.35">
      <c r="A179" s="1">
        <v>39356</v>
      </c>
      <c r="B179">
        <v>17964</v>
      </c>
    </row>
    <row r="180" spans="1:2" x14ac:dyDescent="0.35">
      <c r="A180" s="1">
        <v>39387</v>
      </c>
      <c r="B180">
        <v>18256</v>
      </c>
    </row>
    <row r="181" spans="1:2" x14ac:dyDescent="0.35">
      <c r="A181" s="1">
        <v>39417</v>
      </c>
      <c r="B181">
        <v>18120</v>
      </c>
    </row>
    <row r="182" spans="1:2" x14ac:dyDescent="0.35">
      <c r="A182" s="1">
        <v>39448</v>
      </c>
      <c r="B182">
        <v>18065</v>
      </c>
    </row>
    <row r="183" spans="1:2" x14ac:dyDescent="0.35">
      <c r="A183" s="1">
        <v>39479</v>
      </c>
      <c r="B183">
        <v>17834</v>
      </c>
    </row>
    <row r="184" spans="1:2" x14ac:dyDescent="0.35">
      <c r="A184" s="1">
        <v>39508</v>
      </c>
      <c r="B184">
        <v>17937</v>
      </c>
    </row>
    <row r="185" spans="1:2" x14ac:dyDescent="0.35">
      <c r="A185" s="1">
        <v>39539</v>
      </c>
      <c r="B185">
        <v>17865</v>
      </c>
    </row>
    <row r="186" spans="1:2" x14ac:dyDescent="0.35">
      <c r="A186" s="1">
        <v>39569</v>
      </c>
      <c r="B186">
        <v>18200</v>
      </c>
    </row>
    <row r="187" spans="1:2" x14ac:dyDescent="0.35">
      <c r="A187" s="1">
        <v>39600</v>
      </c>
      <c r="B187">
        <v>18278</v>
      </c>
    </row>
    <row r="188" spans="1:2" x14ac:dyDescent="0.35">
      <c r="A188" s="1">
        <v>39630</v>
      </c>
      <c r="B188">
        <v>18129</v>
      </c>
    </row>
    <row r="189" spans="1:2" x14ac:dyDescent="0.35">
      <c r="A189" s="1">
        <v>39661</v>
      </c>
      <c r="B189">
        <v>18121</v>
      </c>
    </row>
    <row r="190" spans="1:2" x14ac:dyDescent="0.35">
      <c r="A190" s="1">
        <v>39692</v>
      </c>
      <c r="B190">
        <v>17119</v>
      </c>
    </row>
    <row r="191" spans="1:2" x14ac:dyDescent="0.35">
      <c r="A191" s="1">
        <v>39722</v>
      </c>
      <c r="B191">
        <v>16929</v>
      </c>
    </row>
    <row r="192" spans="1:2" x14ac:dyDescent="0.35">
      <c r="A192" s="1">
        <v>39753</v>
      </c>
      <c r="B192">
        <v>16765</v>
      </c>
    </row>
    <row r="193" spans="1:2" x14ac:dyDescent="0.35">
      <c r="A193" s="1">
        <v>39783</v>
      </c>
      <c r="B193">
        <v>16427</v>
      </c>
    </row>
    <row r="194" spans="1:2" x14ac:dyDescent="0.35">
      <c r="A194" s="1">
        <v>39814</v>
      </c>
      <c r="B194">
        <v>16774</v>
      </c>
    </row>
    <row r="195" spans="1:2" x14ac:dyDescent="0.35">
      <c r="A195" s="1">
        <v>39845</v>
      </c>
      <c r="B195">
        <v>16996</v>
      </c>
    </row>
    <row r="196" spans="1:2" x14ac:dyDescent="0.35">
      <c r="A196" s="1">
        <v>39873</v>
      </c>
      <c r="B196">
        <v>16043</v>
      </c>
    </row>
    <row r="197" spans="1:2" x14ac:dyDescent="0.35">
      <c r="A197" s="1">
        <v>39904</v>
      </c>
      <c r="B197">
        <v>16527</v>
      </c>
    </row>
    <row r="198" spans="1:2" x14ac:dyDescent="0.35">
      <c r="A198" s="1">
        <v>39934</v>
      </c>
      <c r="B198">
        <v>16632</v>
      </c>
    </row>
    <row r="199" spans="1:2" x14ac:dyDescent="0.35">
      <c r="A199" s="1">
        <v>39965</v>
      </c>
      <c r="B199">
        <v>16382</v>
      </c>
    </row>
    <row r="200" spans="1:2" x14ac:dyDescent="0.35">
      <c r="A200" s="1">
        <v>39995</v>
      </c>
      <c r="B200">
        <v>16617</v>
      </c>
    </row>
    <row r="201" spans="1:2" x14ac:dyDescent="0.35">
      <c r="A201" s="1">
        <v>40026</v>
      </c>
      <c r="B201">
        <v>16863</v>
      </c>
    </row>
    <row r="202" spans="1:2" x14ac:dyDescent="0.35">
      <c r="A202" s="1">
        <v>40057</v>
      </c>
      <c r="B202">
        <v>16729</v>
      </c>
    </row>
    <row r="203" spans="1:2" x14ac:dyDescent="0.35">
      <c r="A203" s="1">
        <v>40087</v>
      </c>
      <c r="B203">
        <v>16899</v>
      </c>
    </row>
    <row r="204" spans="1:2" x14ac:dyDescent="0.35">
      <c r="A204" s="1">
        <v>40118</v>
      </c>
      <c r="B204">
        <v>16662</v>
      </c>
    </row>
    <row r="205" spans="1:2" x14ac:dyDescent="0.35">
      <c r="A205" s="1">
        <v>40148</v>
      </c>
      <c r="B205">
        <v>16615</v>
      </c>
    </row>
    <row r="206" spans="1:2" x14ac:dyDescent="0.35">
      <c r="A206" s="1">
        <v>40179</v>
      </c>
      <c r="B206">
        <v>16917</v>
      </c>
    </row>
    <row r="207" spans="1:2" x14ac:dyDescent="0.35">
      <c r="A207" s="1">
        <v>40210</v>
      </c>
      <c r="B207">
        <v>16956</v>
      </c>
    </row>
    <row r="208" spans="1:2" x14ac:dyDescent="0.35">
      <c r="A208" s="1">
        <v>40238</v>
      </c>
      <c r="B208">
        <v>17446</v>
      </c>
    </row>
    <row r="209" spans="1:2" x14ac:dyDescent="0.35">
      <c r="A209" s="1">
        <v>40269</v>
      </c>
      <c r="B209">
        <v>17286</v>
      </c>
    </row>
    <row r="210" spans="1:2" x14ac:dyDescent="0.35">
      <c r="A210" s="1">
        <v>40299</v>
      </c>
      <c r="B210">
        <v>17229</v>
      </c>
    </row>
    <row r="211" spans="1:2" x14ac:dyDescent="0.35">
      <c r="A211" s="1">
        <v>40330</v>
      </c>
      <c r="B211">
        <v>17070</v>
      </c>
    </row>
    <row r="212" spans="1:2" x14ac:dyDescent="0.35">
      <c r="A212" s="1">
        <v>40360</v>
      </c>
      <c r="B212">
        <v>17154</v>
      </c>
    </row>
    <row r="213" spans="1:2" x14ac:dyDescent="0.35">
      <c r="A213" s="1">
        <v>40391</v>
      </c>
      <c r="B213">
        <v>17218</v>
      </c>
    </row>
    <row r="214" spans="1:2" x14ac:dyDescent="0.35">
      <c r="A214" s="1">
        <v>40422</v>
      </c>
      <c r="B214">
        <v>17289</v>
      </c>
    </row>
    <row r="215" spans="1:2" x14ac:dyDescent="0.35">
      <c r="A215" s="1">
        <v>40452</v>
      </c>
      <c r="B215">
        <v>17599</v>
      </c>
    </row>
    <row r="216" spans="1:2" x14ac:dyDescent="0.35">
      <c r="A216" s="1">
        <v>40483</v>
      </c>
      <c r="B216">
        <v>17987</v>
      </c>
    </row>
    <row r="217" spans="1:2" x14ac:dyDescent="0.35">
      <c r="A217" s="1">
        <v>40513</v>
      </c>
      <c r="B217">
        <v>17760</v>
      </c>
    </row>
    <row r="218" spans="1:2" x14ac:dyDescent="0.35">
      <c r="A218" s="1">
        <v>40544</v>
      </c>
      <c r="B218">
        <v>17928</v>
      </c>
    </row>
    <row r="219" spans="1:2" x14ac:dyDescent="0.35">
      <c r="A219" s="1">
        <v>40575</v>
      </c>
      <c r="B219">
        <v>18147</v>
      </c>
    </row>
    <row r="220" spans="1:2" x14ac:dyDescent="0.35">
      <c r="A220" s="1">
        <v>40603</v>
      </c>
      <c r="B220">
        <v>18203</v>
      </c>
    </row>
    <row r="221" spans="1:2" x14ac:dyDescent="0.35">
      <c r="A221" s="1">
        <v>40634</v>
      </c>
      <c r="B221">
        <v>18533</v>
      </c>
    </row>
    <row r="222" spans="1:2" x14ac:dyDescent="0.35">
      <c r="A222" s="1">
        <v>40664</v>
      </c>
      <c r="B222">
        <v>18372</v>
      </c>
    </row>
    <row r="223" spans="1:2" x14ac:dyDescent="0.35">
      <c r="A223" s="1">
        <v>40695</v>
      </c>
      <c r="B223">
        <v>18735</v>
      </c>
    </row>
    <row r="224" spans="1:2" x14ac:dyDescent="0.35">
      <c r="A224" s="1">
        <v>40725</v>
      </c>
      <c r="B224">
        <v>18564</v>
      </c>
    </row>
    <row r="225" spans="1:2" x14ac:dyDescent="0.35">
      <c r="A225" s="1">
        <v>40756</v>
      </c>
      <c r="B225">
        <v>18448</v>
      </c>
    </row>
    <row r="226" spans="1:2" x14ac:dyDescent="0.35">
      <c r="A226" s="1">
        <v>40787</v>
      </c>
      <c r="B226">
        <v>19039</v>
      </c>
    </row>
    <row r="227" spans="1:2" x14ac:dyDescent="0.35">
      <c r="A227" s="1">
        <v>40817</v>
      </c>
      <c r="B227">
        <v>18697</v>
      </c>
    </row>
    <row r="228" spans="1:2" x14ac:dyDescent="0.35">
      <c r="A228" s="1">
        <v>40848</v>
      </c>
      <c r="B228">
        <v>18832</v>
      </c>
    </row>
    <row r="229" spans="1:2" x14ac:dyDescent="0.35">
      <c r="A229" s="1">
        <v>40878</v>
      </c>
      <c r="B229">
        <v>19041</v>
      </c>
    </row>
    <row r="230" spans="1:2" x14ac:dyDescent="0.35">
      <c r="A230" s="1">
        <v>40909</v>
      </c>
      <c r="B230">
        <v>19119</v>
      </c>
    </row>
    <row r="231" spans="1:2" x14ac:dyDescent="0.35">
      <c r="A231" s="1">
        <v>40940</v>
      </c>
      <c r="B231">
        <v>19817</v>
      </c>
    </row>
    <row r="232" spans="1:2" x14ac:dyDescent="0.35">
      <c r="A232" s="1">
        <v>40969</v>
      </c>
      <c r="B232">
        <v>19593</v>
      </c>
    </row>
    <row r="233" spans="1:2" x14ac:dyDescent="0.35">
      <c r="A233" s="1">
        <v>41000</v>
      </c>
      <c r="B233">
        <v>19109</v>
      </c>
    </row>
    <row r="234" spans="1:2" x14ac:dyDescent="0.35">
      <c r="A234" s="1">
        <v>41030</v>
      </c>
      <c r="B234">
        <v>19160</v>
      </c>
    </row>
    <row r="235" spans="1:2" x14ac:dyDescent="0.35">
      <c r="A235" s="1">
        <v>41061</v>
      </c>
      <c r="B235">
        <v>19432</v>
      </c>
    </row>
    <row r="236" spans="1:2" x14ac:dyDescent="0.35">
      <c r="A236" s="1">
        <v>41091</v>
      </c>
      <c r="B236">
        <v>19238</v>
      </c>
    </row>
    <row r="237" spans="1:2" x14ac:dyDescent="0.35">
      <c r="A237" s="1">
        <v>41122</v>
      </c>
      <c r="B237">
        <v>19493</v>
      </c>
    </row>
    <row r="238" spans="1:2" x14ac:dyDescent="0.35">
      <c r="A238" s="1">
        <v>41153</v>
      </c>
      <c r="B238">
        <v>19636</v>
      </c>
    </row>
    <row r="239" spans="1:2" x14ac:dyDescent="0.35">
      <c r="A239" s="1">
        <v>41183</v>
      </c>
      <c r="B239">
        <v>19427</v>
      </c>
    </row>
    <row r="240" spans="1:2" x14ac:dyDescent="0.35">
      <c r="A240" s="1">
        <v>41214</v>
      </c>
      <c r="B240">
        <v>19498</v>
      </c>
    </row>
    <row r="241" spans="1:2" x14ac:dyDescent="0.35">
      <c r="A241" s="1">
        <v>41244</v>
      </c>
      <c r="B241">
        <v>19707</v>
      </c>
    </row>
    <row r="242" spans="1:2" x14ac:dyDescent="0.35">
      <c r="A242" s="1">
        <v>41275</v>
      </c>
      <c r="B242">
        <v>19971</v>
      </c>
    </row>
    <row r="243" spans="1:2" x14ac:dyDescent="0.35">
      <c r="A243" s="1">
        <v>41306</v>
      </c>
      <c r="B243">
        <v>19843</v>
      </c>
    </row>
    <row r="244" spans="1:2" x14ac:dyDescent="0.35">
      <c r="A244" s="1">
        <v>41334</v>
      </c>
      <c r="B244">
        <v>19878</v>
      </c>
    </row>
    <row r="245" spans="1:2" x14ac:dyDescent="0.35">
      <c r="A245" s="1">
        <v>41365</v>
      </c>
      <c r="B245">
        <v>19979</v>
      </c>
    </row>
    <row r="246" spans="1:2" x14ac:dyDescent="0.35">
      <c r="A246" s="1">
        <v>41395</v>
      </c>
      <c r="B246">
        <v>19932</v>
      </c>
    </row>
    <row r="247" spans="1:2" x14ac:dyDescent="0.35">
      <c r="A247" s="1">
        <v>41426</v>
      </c>
      <c r="B247">
        <v>19890</v>
      </c>
    </row>
    <row r="248" spans="1:2" x14ac:dyDescent="0.35">
      <c r="A248" s="1">
        <v>41456</v>
      </c>
      <c r="B248">
        <v>20084</v>
      </c>
    </row>
    <row r="249" spans="1:2" x14ac:dyDescent="0.35">
      <c r="A249" s="1">
        <v>41487</v>
      </c>
      <c r="B249">
        <v>19857</v>
      </c>
    </row>
    <row r="250" spans="1:2" x14ac:dyDescent="0.35">
      <c r="A250" s="1">
        <v>41518</v>
      </c>
      <c r="B250">
        <v>19833</v>
      </c>
    </row>
    <row r="251" spans="1:2" x14ac:dyDescent="0.35">
      <c r="A251" s="1">
        <v>41548</v>
      </c>
      <c r="B251">
        <v>20250</v>
      </c>
    </row>
    <row r="252" spans="1:2" x14ac:dyDescent="0.35">
      <c r="A252" s="1">
        <v>41579</v>
      </c>
      <c r="B252">
        <v>19813</v>
      </c>
    </row>
    <row r="253" spans="1:2" x14ac:dyDescent="0.35">
      <c r="A253" s="1">
        <v>41609</v>
      </c>
      <c r="B253">
        <v>20016</v>
      </c>
    </row>
    <row r="254" spans="1:2" x14ac:dyDescent="0.35">
      <c r="A254" s="1">
        <v>41640</v>
      </c>
      <c r="B254">
        <v>20093</v>
      </c>
    </row>
    <row r="255" spans="1:2" x14ac:dyDescent="0.35">
      <c r="A255" s="1">
        <v>41671</v>
      </c>
      <c r="B255">
        <v>20044</v>
      </c>
    </row>
    <row r="256" spans="1:2" x14ac:dyDescent="0.35">
      <c r="A256" s="1">
        <v>41699</v>
      </c>
      <c r="B256">
        <v>20152</v>
      </c>
    </row>
    <row r="257" spans="1:2" x14ac:dyDescent="0.35">
      <c r="A257" s="1">
        <v>41730</v>
      </c>
      <c r="B257">
        <v>20650</v>
      </c>
    </row>
    <row r="258" spans="1:2" x14ac:dyDescent="0.35">
      <c r="A258" s="1">
        <v>41760</v>
      </c>
      <c r="B258">
        <v>20270</v>
      </c>
    </row>
    <row r="259" spans="1:2" x14ac:dyDescent="0.35">
      <c r="A259" s="1">
        <v>41791</v>
      </c>
      <c r="B259">
        <v>20308</v>
      </c>
    </row>
    <row r="260" spans="1:2" x14ac:dyDescent="0.35">
      <c r="A260" s="1">
        <v>41821</v>
      </c>
      <c r="B260">
        <v>20380</v>
      </c>
    </row>
    <row r="261" spans="1:2" x14ac:dyDescent="0.35">
      <c r="A261" s="1">
        <v>41852</v>
      </c>
      <c r="B261">
        <v>20544</v>
      </c>
    </row>
    <row r="262" spans="1:2" x14ac:dyDescent="0.35">
      <c r="A262" s="1">
        <v>41883</v>
      </c>
      <c r="B262">
        <v>20279</v>
      </c>
    </row>
    <row r="263" spans="1:2" x14ac:dyDescent="0.35">
      <c r="A263" s="1">
        <v>41913</v>
      </c>
      <c r="B263">
        <v>20629</v>
      </c>
    </row>
    <row r="264" spans="1:2" x14ac:dyDescent="0.35">
      <c r="A264" s="1">
        <v>41944</v>
      </c>
      <c r="B264">
        <v>20827</v>
      </c>
    </row>
    <row r="265" spans="1:2" x14ac:dyDescent="0.35">
      <c r="A265" s="1">
        <v>41974</v>
      </c>
      <c r="B265">
        <v>20722</v>
      </c>
    </row>
    <row r="266" spans="1:2" x14ac:dyDescent="0.35">
      <c r="A266" s="1">
        <v>42005</v>
      </c>
      <c r="B266">
        <v>20607</v>
      </c>
    </row>
    <row r="267" spans="1:2" x14ac:dyDescent="0.35">
      <c r="A267" s="1">
        <v>42036</v>
      </c>
      <c r="B267">
        <v>20769</v>
      </c>
    </row>
    <row r="268" spans="1:2" x14ac:dyDescent="0.35">
      <c r="A268" s="1">
        <v>42064</v>
      </c>
      <c r="B268">
        <v>20812</v>
      </c>
    </row>
    <row r="269" spans="1:2" x14ac:dyDescent="0.35">
      <c r="A269" s="1">
        <v>42095</v>
      </c>
      <c r="B269">
        <v>20917</v>
      </c>
    </row>
    <row r="270" spans="1:2" x14ac:dyDescent="0.35">
      <c r="A270" s="1">
        <v>42125</v>
      </c>
      <c r="B270">
        <v>21080</v>
      </c>
    </row>
    <row r="271" spans="1:2" x14ac:dyDescent="0.35">
      <c r="A271" s="1">
        <v>42156</v>
      </c>
      <c r="B271">
        <v>20809</v>
      </c>
    </row>
    <row r="272" spans="1:2" x14ac:dyDescent="0.35">
      <c r="A272" s="1">
        <v>42186</v>
      </c>
      <c r="B272">
        <v>21033</v>
      </c>
    </row>
    <row r="273" spans="1:2" x14ac:dyDescent="0.35">
      <c r="A273" s="1">
        <v>42217</v>
      </c>
      <c r="B273">
        <v>21077</v>
      </c>
    </row>
    <row r="274" spans="1:2" x14ac:dyDescent="0.35">
      <c r="A274" s="1">
        <v>42248</v>
      </c>
      <c r="B274">
        <v>20877</v>
      </c>
    </row>
    <row r="275" spans="1:2" x14ac:dyDescent="0.35">
      <c r="A275" s="1">
        <v>42278</v>
      </c>
      <c r="B275">
        <v>20749</v>
      </c>
    </row>
    <row r="276" spans="1:2" x14ac:dyDescent="0.35">
      <c r="A276" s="1">
        <v>42309</v>
      </c>
      <c r="B276">
        <v>20779</v>
      </c>
    </row>
    <row r="277" spans="1:2" x14ac:dyDescent="0.35">
      <c r="A277" s="1">
        <v>42339</v>
      </c>
      <c r="B277">
        <v>20918</v>
      </c>
    </row>
    <row r="278" spans="1:2" x14ac:dyDescent="0.35">
      <c r="A278" s="1">
        <v>42370</v>
      </c>
      <c r="B278">
        <v>20830</v>
      </c>
    </row>
    <row r="279" spans="1:2" x14ac:dyDescent="0.35">
      <c r="A279" s="1">
        <v>42401</v>
      </c>
      <c r="B279">
        <v>21387</v>
      </c>
    </row>
    <row r="280" spans="1:2" x14ac:dyDescent="0.35">
      <c r="A280" s="1">
        <v>42430</v>
      </c>
      <c r="B280">
        <v>20918</v>
      </c>
    </row>
    <row r="281" spans="1:2" x14ac:dyDescent="0.35">
      <c r="A281" s="1">
        <v>42461</v>
      </c>
      <c r="B281">
        <v>20855</v>
      </c>
    </row>
    <row r="282" spans="1:2" x14ac:dyDescent="0.35">
      <c r="A282" s="1">
        <v>42491</v>
      </c>
      <c r="B282">
        <v>20965</v>
      </c>
    </row>
    <row r="283" spans="1:2" x14ac:dyDescent="0.35">
      <c r="A283" s="1">
        <v>42522</v>
      </c>
      <c r="B283">
        <v>21099</v>
      </c>
    </row>
    <row r="284" spans="1:2" x14ac:dyDescent="0.35">
      <c r="A284" s="1">
        <v>42552</v>
      </c>
      <c r="B284">
        <v>20903</v>
      </c>
    </row>
    <row r="285" spans="1:2" x14ac:dyDescent="0.35">
      <c r="A285" s="1">
        <v>42583</v>
      </c>
      <c r="B285">
        <v>21215</v>
      </c>
    </row>
    <row r="286" spans="1:2" x14ac:dyDescent="0.35">
      <c r="A286" s="1">
        <v>42614</v>
      </c>
      <c r="B286">
        <v>21347</v>
      </c>
    </row>
    <row r="287" spans="1:2" x14ac:dyDescent="0.35">
      <c r="A287" s="1">
        <v>42644</v>
      </c>
      <c r="B287">
        <v>21165</v>
      </c>
    </row>
    <row r="288" spans="1:2" x14ac:dyDescent="0.35">
      <c r="A288" s="1">
        <v>42675</v>
      </c>
      <c r="B288">
        <v>20927</v>
      </c>
    </row>
    <row r="289" spans="1:2" x14ac:dyDescent="0.35">
      <c r="A289" s="1">
        <v>42705</v>
      </c>
      <c r="B289">
        <v>21374</v>
      </c>
    </row>
    <row r="290" spans="1:2" x14ac:dyDescent="0.35">
      <c r="A290" s="1">
        <v>42736</v>
      </c>
      <c r="B290">
        <v>21488</v>
      </c>
    </row>
    <row r="291" spans="1:2" x14ac:dyDescent="0.35">
      <c r="A291" s="1">
        <v>42767</v>
      </c>
      <c r="B291">
        <v>21101</v>
      </c>
    </row>
    <row r="292" spans="1:2" x14ac:dyDescent="0.35">
      <c r="A292" s="1">
        <v>42795</v>
      </c>
      <c r="B292">
        <v>21246</v>
      </c>
    </row>
    <row r="293" spans="1:2" x14ac:dyDescent="0.35">
      <c r="A293" s="1">
        <v>42826</v>
      </c>
      <c r="B293">
        <v>21292</v>
      </c>
    </row>
    <row r="294" spans="1:2" x14ac:dyDescent="0.35">
      <c r="A294" s="1">
        <v>42856</v>
      </c>
      <c r="B294">
        <v>21057</v>
      </c>
    </row>
    <row r="295" spans="1:2" x14ac:dyDescent="0.35">
      <c r="A295" s="1">
        <v>42887</v>
      </c>
      <c r="B295">
        <v>21201</v>
      </c>
    </row>
    <row r="296" spans="1:2" x14ac:dyDescent="0.35">
      <c r="A296" s="1">
        <v>42917</v>
      </c>
      <c r="B296">
        <v>21073</v>
      </c>
    </row>
    <row r="297" spans="1:2" x14ac:dyDescent="0.35">
      <c r="A297" s="1">
        <v>42948</v>
      </c>
      <c r="B297">
        <v>21186</v>
      </c>
    </row>
    <row r="298" spans="1:2" x14ac:dyDescent="0.35">
      <c r="A298" s="1">
        <v>42979</v>
      </c>
      <c r="B298">
        <v>21294</v>
      </c>
    </row>
    <row r="299" spans="1:2" x14ac:dyDescent="0.35">
      <c r="A299" s="1">
        <v>43009</v>
      </c>
      <c r="B299">
        <v>21197</v>
      </c>
    </row>
    <row r="300" spans="1:2" x14ac:dyDescent="0.35">
      <c r="A300" s="1">
        <v>43040</v>
      </c>
      <c r="B300">
        <v>21447</v>
      </c>
    </row>
    <row r="301" spans="1:2" x14ac:dyDescent="0.35">
      <c r="A301" s="1">
        <v>43070</v>
      </c>
      <c r="B301">
        <v>21213</v>
      </c>
    </row>
    <row r="302" spans="1:2" x14ac:dyDescent="0.35">
      <c r="A302" s="1">
        <v>43101</v>
      </c>
      <c r="B302">
        <v>21245</v>
      </c>
    </row>
    <row r="303" spans="1:2" x14ac:dyDescent="0.35">
      <c r="A303" s="1">
        <v>43132</v>
      </c>
      <c r="B303">
        <v>21771</v>
      </c>
    </row>
    <row r="304" spans="1:2" x14ac:dyDescent="0.35">
      <c r="A304" s="1">
        <v>43160</v>
      </c>
      <c r="B304">
        <v>21144</v>
      </c>
    </row>
    <row r="305" spans="1:2" x14ac:dyDescent="0.35">
      <c r="A305" s="1">
        <v>43191</v>
      </c>
      <c r="B305">
        <v>21458</v>
      </c>
    </row>
    <row r="306" spans="1:2" x14ac:dyDescent="0.35">
      <c r="A306" s="1">
        <v>43221</v>
      </c>
      <c r="B306">
        <v>22172</v>
      </c>
    </row>
    <row r="307" spans="1:2" x14ac:dyDescent="0.35">
      <c r="A307" s="1">
        <v>43252</v>
      </c>
      <c r="B307">
        <v>21628</v>
      </c>
    </row>
    <row r="308" spans="1:2" x14ac:dyDescent="0.35">
      <c r="A308" s="1">
        <v>43282</v>
      </c>
      <c r="B308">
        <v>21947</v>
      </c>
    </row>
    <row r="309" spans="1:2" x14ac:dyDescent="0.35">
      <c r="A309" s="1">
        <v>43313</v>
      </c>
      <c r="B309">
        <v>21516</v>
      </c>
    </row>
    <row r="310" spans="1:2" x14ac:dyDescent="0.35">
      <c r="A310" s="1">
        <v>43344</v>
      </c>
      <c r="B310">
        <v>21405</v>
      </c>
    </row>
    <row r="311" spans="1:2" x14ac:dyDescent="0.35">
      <c r="A311" s="1">
        <v>43374</v>
      </c>
      <c r="B311">
        <v>21841</v>
      </c>
    </row>
    <row r="312" spans="1:2" x14ac:dyDescent="0.35">
      <c r="A312" s="1">
        <v>43405</v>
      </c>
      <c r="B312">
        <v>21895</v>
      </c>
    </row>
    <row r="313" spans="1:2" x14ac:dyDescent="0.35">
      <c r="A313" s="1">
        <v>43435</v>
      </c>
      <c r="B313">
        <v>21565</v>
      </c>
    </row>
    <row r="314" spans="1:2" x14ac:dyDescent="0.35">
      <c r="A314" s="1">
        <v>43466</v>
      </c>
      <c r="B314">
        <v>21463</v>
      </c>
    </row>
    <row r="315" spans="1:2" x14ac:dyDescent="0.35">
      <c r="A315" s="1">
        <v>43497</v>
      </c>
      <c r="B315">
        <v>21504</v>
      </c>
    </row>
    <row r="316" spans="1:2" x14ac:dyDescent="0.35">
      <c r="A316" s="1">
        <v>43525</v>
      </c>
      <c r="B316">
        <v>21833</v>
      </c>
    </row>
    <row r="317" spans="1:2" x14ac:dyDescent="0.35">
      <c r="A317" s="1">
        <v>43556</v>
      </c>
      <c r="B317">
        <v>21771</v>
      </c>
    </row>
    <row r="318" spans="1:2" x14ac:dyDescent="0.35">
      <c r="A318" s="1">
        <v>43586</v>
      </c>
      <c r="B318">
        <v>21580</v>
      </c>
    </row>
    <row r="319" spans="1:2" x14ac:dyDescent="0.35">
      <c r="A319" s="1">
        <v>43617</v>
      </c>
      <c r="B319">
        <v>21582</v>
      </c>
    </row>
    <row r="320" spans="1:2" x14ac:dyDescent="0.35">
      <c r="A320" s="1">
        <v>43647</v>
      </c>
      <c r="B320">
        <v>21862</v>
      </c>
    </row>
    <row r="321" spans="1:2" x14ac:dyDescent="0.35">
      <c r="A321" s="1">
        <v>43678</v>
      </c>
      <c r="B321">
        <v>21882</v>
      </c>
    </row>
    <row r="322" spans="1:2" x14ac:dyDescent="0.35">
      <c r="A322" s="1">
        <v>43709</v>
      </c>
      <c r="B322">
        <v>21645</v>
      </c>
    </row>
    <row r="323" spans="1:2" x14ac:dyDescent="0.35">
      <c r="A323" s="1">
        <v>43739</v>
      </c>
      <c r="B323">
        <v>21693</v>
      </c>
    </row>
    <row r="324" spans="1:2" x14ac:dyDescent="0.35">
      <c r="A324" s="1">
        <v>43770</v>
      </c>
      <c r="B324">
        <v>21674</v>
      </c>
    </row>
    <row r="325" spans="1:2" x14ac:dyDescent="0.35">
      <c r="A325" s="1">
        <v>43800</v>
      </c>
      <c r="B325">
        <v>22475</v>
      </c>
    </row>
    <row r="326" spans="1:2" x14ac:dyDescent="0.35">
      <c r="A326" s="1">
        <v>43831</v>
      </c>
      <c r="B326">
        <v>22198</v>
      </c>
    </row>
    <row r="327" spans="1:2" x14ac:dyDescent="0.35">
      <c r="A327" s="1">
        <v>43862</v>
      </c>
      <c r="B327">
        <v>22039</v>
      </c>
    </row>
    <row r="328" spans="1:2" x14ac:dyDescent="0.35">
      <c r="A328" s="1">
        <v>43891</v>
      </c>
      <c r="B328">
        <v>22669.5</v>
      </c>
    </row>
    <row r="329" spans="1:2" x14ac:dyDescent="0.35">
      <c r="A329" s="1">
        <v>43922</v>
      </c>
      <c r="B329">
        <v>22612</v>
      </c>
    </row>
    <row r="330" spans="1:2" x14ac:dyDescent="0.35">
      <c r="A330" s="1">
        <v>43952</v>
      </c>
      <c r="B330">
        <v>22812</v>
      </c>
    </row>
    <row r="331" spans="1:2" x14ac:dyDescent="0.35">
      <c r="A331" s="1">
        <v>43983</v>
      </c>
      <c r="B331">
        <v>23280.5</v>
      </c>
    </row>
    <row r="332" spans="1:2" x14ac:dyDescent="0.35">
      <c r="A332" s="1">
        <v>44013</v>
      </c>
      <c r="B332">
        <v>23088.5</v>
      </c>
    </row>
    <row r="333" spans="1:2" x14ac:dyDescent="0.35">
      <c r="A333" s="1">
        <v>44044</v>
      </c>
      <c r="B333">
        <v>22893.5</v>
      </c>
    </row>
    <row r="334" spans="1:2" x14ac:dyDescent="0.35">
      <c r="A334" s="1">
        <v>44075</v>
      </c>
      <c r="B334">
        <v>20047</v>
      </c>
    </row>
    <row r="335" spans="1:2" x14ac:dyDescent="0.35">
      <c r="A335" s="1">
        <v>44105</v>
      </c>
      <c r="B335">
        <v>19565</v>
      </c>
    </row>
    <row r="336" spans="1:2" x14ac:dyDescent="0.35">
      <c r="A336" s="1">
        <v>44136</v>
      </c>
      <c r="B336">
        <v>18596</v>
      </c>
    </row>
    <row r="337" spans="1:2" x14ac:dyDescent="0.35">
      <c r="A337" s="1">
        <v>44166</v>
      </c>
      <c r="B337">
        <v>19382</v>
      </c>
    </row>
    <row r="338" spans="1:2" x14ac:dyDescent="0.35">
      <c r="A338" s="1">
        <v>44197</v>
      </c>
      <c r="B338">
        <v>20099</v>
      </c>
    </row>
    <row r="339" spans="1:2" x14ac:dyDescent="0.35">
      <c r="A339" s="1">
        <v>44228</v>
      </c>
      <c r="B339">
        <v>19154</v>
      </c>
    </row>
    <row r="340" spans="1:2" x14ac:dyDescent="0.35">
      <c r="A340" s="1">
        <v>44256</v>
      </c>
      <c r="B340">
        <v>23506</v>
      </c>
    </row>
    <row r="341" spans="1:2" x14ac:dyDescent="0.35">
      <c r="A341" s="1">
        <v>44287</v>
      </c>
      <c r="B341">
        <v>23453</v>
      </c>
    </row>
    <row r="342" spans="1:2" x14ac:dyDescent="0.35">
      <c r="A342" s="1">
        <v>44317</v>
      </c>
      <c r="B342">
        <v>24044</v>
      </c>
    </row>
    <row r="343" spans="1:2" x14ac:dyDescent="0.35">
      <c r="A343" s="1">
        <v>44348</v>
      </c>
      <c r="B343">
        <v>24979</v>
      </c>
    </row>
    <row r="344" spans="1:2" x14ac:dyDescent="0.35">
      <c r="A344" s="1">
        <v>44378</v>
      </c>
      <c r="B344">
        <v>24315</v>
      </c>
    </row>
    <row r="345" spans="1:2" x14ac:dyDescent="0.35">
      <c r="A345" s="1">
        <v>44409</v>
      </c>
      <c r="B345">
        <v>23905</v>
      </c>
    </row>
    <row r="346" spans="1:2" x14ac:dyDescent="0.35">
      <c r="A346" s="1">
        <v>44440</v>
      </c>
      <c r="B346">
        <v>24228</v>
      </c>
    </row>
    <row r="347" spans="1:2" x14ac:dyDescent="0.35">
      <c r="A347" s="1">
        <v>44470</v>
      </c>
      <c r="B347">
        <v>24412</v>
      </c>
    </row>
    <row r="348" spans="1:2" x14ac:dyDescent="0.35">
      <c r="A348" s="1">
        <v>44501</v>
      </c>
      <c r="B348">
        <v>25012</v>
      </c>
    </row>
    <row r="349" spans="1:2" x14ac:dyDescent="0.35">
      <c r="A349" s="1">
        <v>44531</v>
      </c>
      <c r="B349">
        <v>23938</v>
      </c>
    </row>
    <row r="350" spans="1:2" x14ac:dyDescent="0.35">
      <c r="A350" s="1">
        <v>44562</v>
      </c>
      <c r="B350">
        <v>23163</v>
      </c>
    </row>
    <row r="351" spans="1:2" x14ac:dyDescent="0.35">
      <c r="A351" s="1">
        <v>44593</v>
      </c>
      <c r="B351">
        <v>23910</v>
      </c>
    </row>
    <row r="352" spans="1:2" x14ac:dyDescent="0.35">
      <c r="A352" s="1">
        <v>44621</v>
      </c>
      <c r="B352">
        <v>25056</v>
      </c>
    </row>
    <row r="353" spans="1:2" x14ac:dyDescent="0.35">
      <c r="A353" s="1">
        <v>44652</v>
      </c>
      <c r="B353">
        <v>25103</v>
      </c>
    </row>
    <row r="354" spans="1:2" x14ac:dyDescent="0.35">
      <c r="A354" s="1">
        <v>44682</v>
      </c>
      <c r="B354">
        <v>24530</v>
      </c>
    </row>
    <row r="355" spans="1:2" x14ac:dyDescent="0.35">
      <c r="A355" s="1">
        <v>44713</v>
      </c>
      <c r="B355">
        <v>24674</v>
      </c>
    </row>
    <row r="356" spans="1:2" x14ac:dyDescent="0.35">
      <c r="A356" s="1">
        <v>44743</v>
      </c>
      <c r="B356">
        <v>24136</v>
      </c>
    </row>
    <row r="357" spans="1:2" x14ac:dyDescent="0.35">
      <c r="A357" s="1">
        <v>44774</v>
      </c>
      <c r="B357">
        <v>24499</v>
      </c>
    </row>
    <row r="358" spans="1:2" x14ac:dyDescent="0.35">
      <c r="A358" s="1">
        <v>44805</v>
      </c>
      <c r="B358">
        <v>24693</v>
      </c>
    </row>
    <row r="359" spans="1:2" x14ac:dyDescent="0.35">
      <c r="A359" s="1">
        <v>44835</v>
      </c>
      <c r="B359">
        <v>24713</v>
      </c>
    </row>
    <row r="360" spans="1:2" x14ac:dyDescent="0.35">
      <c r="A360" s="1">
        <v>44866</v>
      </c>
      <c r="B360">
        <v>24512</v>
      </c>
    </row>
    <row r="361" spans="1:2" x14ac:dyDescent="0.35">
      <c r="A361" s="1">
        <v>44896</v>
      </c>
      <c r="B361">
        <v>24019</v>
      </c>
    </row>
    <row r="362" spans="1:2" x14ac:dyDescent="0.35">
      <c r="A362" s="1">
        <v>44927</v>
      </c>
      <c r="B362">
        <v>24950</v>
      </c>
    </row>
    <row r="363" spans="1:2" x14ac:dyDescent="0.35">
      <c r="A363" s="1">
        <v>44958</v>
      </c>
      <c r="B363">
        <v>24660</v>
      </c>
    </row>
    <row r="364" spans="1:2" x14ac:dyDescent="0.35">
      <c r="A364" s="1">
        <v>44986</v>
      </c>
      <c r="B364">
        <v>24410</v>
      </c>
    </row>
    <row r="365" spans="1:2" x14ac:dyDescent="0.35">
      <c r="A365" s="1">
        <v>45017</v>
      </c>
      <c r="B365">
        <v>24368</v>
      </c>
    </row>
    <row r="366" spans="1:2" x14ac:dyDescent="0.35">
      <c r="A366" s="1">
        <v>45047</v>
      </c>
      <c r="B366">
        <v>24290</v>
      </c>
    </row>
    <row r="367" spans="1:2" x14ac:dyDescent="0.35">
      <c r="A367" s="1">
        <v>45078</v>
      </c>
      <c r="B367">
        <v>24402</v>
      </c>
    </row>
    <row r="368" spans="1:2" x14ac:dyDescent="0.35">
      <c r="A368" s="1">
        <v>45108</v>
      </c>
      <c r="B368">
        <v>24718</v>
      </c>
    </row>
    <row r="369" spans="1:2" x14ac:dyDescent="0.35">
      <c r="A369" s="1">
        <v>45139</v>
      </c>
      <c r="B369">
        <v>25104</v>
      </c>
    </row>
    <row r="370" spans="1:2" x14ac:dyDescent="0.35">
      <c r="A370" s="1">
        <v>45170</v>
      </c>
      <c r="B370">
        <v>24811</v>
      </c>
    </row>
    <row r="371" spans="1:2" x14ac:dyDescent="0.35">
      <c r="A371" s="1">
        <v>45200</v>
      </c>
      <c r="B371">
        <v>24683</v>
      </c>
    </row>
    <row r="372" spans="1:2" x14ac:dyDescent="0.35">
      <c r="A372" s="1">
        <v>45231</v>
      </c>
      <c r="B372">
        <v>24838</v>
      </c>
    </row>
    <row r="373" spans="1:2" x14ac:dyDescent="0.35">
      <c r="A373" s="1">
        <v>45261</v>
      </c>
      <c r="B373">
        <v>25141</v>
      </c>
    </row>
    <row r="374" spans="1:2" x14ac:dyDescent="0.35">
      <c r="A374" s="1">
        <v>45292</v>
      </c>
      <c r="B374">
        <v>24838</v>
      </c>
    </row>
    <row r="375" spans="1:2" x14ac:dyDescent="0.35">
      <c r="A375" s="1">
        <v>45323</v>
      </c>
      <c r="B375">
        <v>25122</v>
      </c>
    </row>
    <row r="376" spans="1:2" x14ac:dyDescent="0.35">
      <c r="A376" s="1">
        <v>45352</v>
      </c>
      <c r="B376">
        <v>24241</v>
      </c>
    </row>
    <row r="377" spans="1:2" x14ac:dyDescent="0.35">
      <c r="A377" s="1">
        <v>45383</v>
      </c>
      <c r="B377">
        <v>24923</v>
      </c>
    </row>
    <row r="378" spans="1:2" x14ac:dyDescent="0.35">
      <c r="A378" s="1">
        <v>45413</v>
      </c>
      <c r="B378">
        <v>25212</v>
      </c>
    </row>
    <row r="379" spans="1:2" x14ac:dyDescent="0.35">
      <c r="A379" s="1">
        <v>45444</v>
      </c>
      <c r="B379">
        <v>25247</v>
      </c>
    </row>
    <row r="380" spans="1:2" x14ac:dyDescent="0.35">
      <c r="A380" s="1">
        <v>45474</v>
      </c>
      <c r="B380">
        <v>25279</v>
      </c>
    </row>
    <row r="381" spans="1:2" x14ac:dyDescent="0.35">
      <c r="A381" s="1">
        <v>45505</v>
      </c>
      <c r="B381">
        <v>25106</v>
      </c>
    </row>
    <row r="382" spans="1:2" x14ac:dyDescent="0.35">
      <c r="A382" s="1">
        <v>45536</v>
      </c>
      <c r="B382">
        <v>25392</v>
      </c>
    </row>
    <row r="383" spans="1:2" x14ac:dyDescent="0.35">
      <c r="A383" s="1">
        <v>45566</v>
      </c>
      <c r="B383">
        <v>25594</v>
      </c>
    </row>
    <row r="384" spans="1:2" x14ac:dyDescent="0.35">
      <c r="A384" s="1">
        <v>45597</v>
      </c>
      <c r="B384">
        <v>25553</v>
      </c>
    </row>
    <row r="385" spans="1:5" x14ac:dyDescent="0.35">
      <c r="A385" s="1">
        <v>45627</v>
      </c>
      <c r="B385">
        <v>25836</v>
      </c>
      <c r="C385">
        <v>25836</v>
      </c>
      <c r="D385" s="6">
        <v>25836</v>
      </c>
      <c r="E385" s="6">
        <v>25836</v>
      </c>
    </row>
    <row r="386" spans="1:5" x14ac:dyDescent="0.35">
      <c r="A386" s="1">
        <v>45658</v>
      </c>
      <c r="C386">
        <f t="shared" ref="C386:C409" si="0">_xlfn.FORECAST.ETS(A386,$B$2:$B$385,$A$2:$A$385,1,1)</f>
        <v>25681.407519414999</v>
      </c>
      <c r="D386" s="6">
        <f t="shared" ref="D386:D409" si="1">C386-_xlfn.FORECAST.ETS.CONFINT(A386,$B$2:$B$385,$A$2:$A$385,0.95,1,1)</f>
        <v>24833.022319808224</v>
      </c>
      <c r="E386" s="6">
        <f t="shared" ref="E386:E409" si="2">C386+_xlfn.FORECAST.ETS.CONFINT(A386,$B$2:$B$385,$A$2:$A$385,0.95,1,1)</f>
        <v>26529.792719021774</v>
      </c>
    </row>
    <row r="387" spans="1:5" x14ac:dyDescent="0.35">
      <c r="A387" s="1">
        <v>45689</v>
      </c>
      <c r="C387">
        <f t="shared" si="0"/>
        <v>25835.729014447719</v>
      </c>
      <c r="D387" s="6">
        <f t="shared" si="1"/>
        <v>24886.445493805233</v>
      </c>
      <c r="E387" s="6">
        <f t="shared" si="2"/>
        <v>26785.012535090205</v>
      </c>
    </row>
    <row r="388" spans="1:5" x14ac:dyDescent="0.35">
      <c r="A388" s="1">
        <v>45717</v>
      </c>
      <c r="C388">
        <f t="shared" si="0"/>
        <v>25135.599497591065</v>
      </c>
      <c r="D388" s="6">
        <f t="shared" si="1"/>
        <v>24094.809262025265</v>
      </c>
      <c r="E388" s="6">
        <f t="shared" si="2"/>
        <v>26176.389733156866</v>
      </c>
    </row>
    <row r="389" spans="1:5" x14ac:dyDescent="0.35">
      <c r="A389" s="1">
        <v>45748</v>
      </c>
      <c r="C389">
        <f t="shared" si="0"/>
        <v>25638.415562871556</v>
      </c>
      <c r="D389" s="6">
        <f t="shared" si="1"/>
        <v>24513.215926325283</v>
      </c>
      <c r="E389" s="6">
        <f t="shared" si="2"/>
        <v>26763.615199417829</v>
      </c>
    </row>
    <row r="390" spans="1:5" x14ac:dyDescent="0.35">
      <c r="A390" s="1">
        <v>45778</v>
      </c>
      <c r="C390">
        <f t="shared" si="0"/>
        <v>25489.968966088458</v>
      </c>
      <c r="D390" s="6">
        <f t="shared" si="1"/>
        <v>24285.963000578919</v>
      </c>
      <c r="E390" s="6">
        <f t="shared" si="2"/>
        <v>26693.974931597997</v>
      </c>
    </row>
    <row r="391" spans="1:5" x14ac:dyDescent="0.35">
      <c r="A391" s="1">
        <v>45809</v>
      </c>
      <c r="C391">
        <f t="shared" si="0"/>
        <v>25337.383382290376</v>
      </c>
      <c r="D391" s="6">
        <f t="shared" si="1"/>
        <v>24059.136855731405</v>
      </c>
      <c r="E391" s="6">
        <f t="shared" si="2"/>
        <v>26615.629908849347</v>
      </c>
    </row>
    <row r="392" spans="1:5" x14ac:dyDescent="0.35">
      <c r="A392" s="1">
        <v>45839</v>
      </c>
      <c r="C392">
        <f t="shared" si="0"/>
        <v>25507.859647172842</v>
      </c>
      <c r="D392" s="6">
        <f t="shared" si="1"/>
        <v>24159.183587241729</v>
      </c>
      <c r="E392" s="6">
        <f t="shared" si="2"/>
        <v>26856.535707103954</v>
      </c>
    </row>
    <row r="393" spans="1:5" x14ac:dyDescent="0.35">
      <c r="A393" s="1">
        <v>45870</v>
      </c>
      <c r="C393">
        <f t="shared" si="0"/>
        <v>25790.96662294001</v>
      </c>
      <c r="D393" s="6">
        <f t="shared" si="1"/>
        <v>24375.102716905549</v>
      </c>
      <c r="E393" s="6">
        <f t="shared" si="2"/>
        <v>27206.830528974471</v>
      </c>
    </row>
    <row r="394" spans="1:5" x14ac:dyDescent="0.35">
      <c r="A394" s="1">
        <v>45901</v>
      </c>
      <c r="C394">
        <f t="shared" si="0"/>
        <v>25262.760621054433</v>
      </c>
      <c r="D394" s="6">
        <f t="shared" si="1"/>
        <v>23782.508588623965</v>
      </c>
      <c r="E394" s="6">
        <f t="shared" si="2"/>
        <v>26743.012653484901</v>
      </c>
    </row>
    <row r="395" spans="1:5" x14ac:dyDescent="0.35">
      <c r="A395" s="1">
        <v>45931</v>
      </c>
      <c r="C395">
        <f t="shared" si="0"/>
        <v>25644.997687498137</v>
      </c>
      <c r="D395" s="6">
        <f t="shared" si="1"/>
        <v>24102.806067933208</v>
      </c>
      <c r="E395" s="6">
        <f t="shared" si="2"/>
        <v>27187.189307063065</v>
      </c>
    </row>
    <row r="396" spans="1:5" x14ac:dyDescent="0.35">
      <c r="A396" s="1">
        <v>45962</v>
      </c>
      <c r="C396">
        <f t="shared" si="0"/>
        <v>25546.268346379278</v>
      </c>
      <c r="D396" s="6">
        <f t="shared" si="1"/>
        <v>23944.301188241709</v>
      </c>
      <c r="E396" s="6">
        <f t="shared" si="2"/>
        <v>27148.235504516848</v>
      </c>
    </row>
    <row r="397" spans="1:5" x14ac:dyDescent="0.35">
      <c r="A397" s="1">
        <v>45992</v>
      </c>
      <c r="C397">
        <f t="shared" si="0"/>
        <v>25602.446427724641</v>
      </c>
      <c r="D397" s="6">
        <f t="shared" si="1"/>
        <v>23942.633525041143</v>
      </c>
      <c r="E397" s="6">
        <f t="shared" si="2"/>
        <v>27262.259330408138</v>
      </c>
    </row>
    <row r="398" spans="1:5" x14ac:dyDescent="0.35">
      <c r="A398" s="1">
        <v>46023</v>
      </c>
      <c r="C398">
        <f t="shared" si="0"/>
        <v>25756.007676157093</v>
      </c>
      <c r="D398" s="6">
        <f t="shared" si="1"/>
        <v>24040.083225762803</v>
      </c>
      <c r="E398" s="6">
        <f t="shared" si="2"/>
        <v>27471.932126551383</v>
      </c>
    </row>
    <row r="399" spans="1:5" x14ac:dyDescent="0.35">
      <c r="A399" s="1">
        <v>46054</v>
      </c>
      <c r="C399">
        <f t="shared" si="0"/>
        <v>25881.4823855082</v>
      </c>
      <c r="D399" s="6">
        <f t="shared" si="1"/>
        <v>24111.015283892</v>
      </c>
      <c r="E399" s="6">
        <f t="shared" si="2"/>
        <v>27651.949487124399</v>
      </c>
    </row>
    <row r="400" spans="1:5" x14ac:dyDescent="0.35">
      <c r="A400" s="1">
        <v>46082</v>
      </c>
      <c r="C400">
        <f t="shared" si="0"/>
        <v>26175.952797970247</v>
      </c>
      <c r="D400" s="6">
        <f t="shared" si="1"/>
        <v>24352.37076615417</v>
      </c>
      <c r="E400" s="6">
        <f t="shared" si="2"/>
        <v>27999.534829786324</v>
      </c>
    </row>
    <row r="401" spans="1:5" x14ac:dyDescent="0.35">
      <c r="A401" s="1">
        <v>46113</v>
      </c>
      <c r="C401">
        <f t="shared" si="0"/>
        <v>26002.658480654918</v>
      </c>
      <c r="D401" s="6">
        <f t="shared" si="1"/>
        <v>24127.26754393068</v>
      </c>
      <c r="E401" s="6">
        <f t="shared" si="2"/>
        <v>27878.049417379156</v>
      </c>
    </row>
    <row r="402" spans="1:5" x14ac:dyDescent="0.35">
      <c r="A402" s="1">
        <v>46143</v>
      </c>
      <c r="C402">
        <f t="shared" si="0"/>
        <v>25961.931482072359</v>
      </c>
      <c r="D402" s="6">
        <f t="shared" si="1"/>
        <v>24035.93189386497</v>
      </c>
      <c r="E402" s="6">
        <f t="shared" si="2"/>
        <v>27887.931070279748</v>
      </c>
    </row>
    <row r="403" spans="1:5" x14ac:dyDescent="0.35">
      <c r="A403" s="1">
        <v>46174</v>
      </c>
      <c r="C403">
        <f t="shared" si="0"/>
        <v>25907.306639053291</v>
      </c>
      <c r="D403" s="6">
        <f t="shared" si="1"/>
        <v>23931.806041493219</v>
      </c>
      <c r="E403" s="6">
        <f t="shared" si="2"/>
        <v>27882.807236613364</v>
      </c>
    </row>
    <row r="404" spans="1:5" x14ac:dyDescent="0.35">
      <c r="A404" s="1">
        <v>46204</v>
      </c>
      <c r="C404">
        <f t="shared" si="0"/>
        <v>25901.942344052397</v>
      </c>
      <c r="D404" s="6">
        <f t="shared" si="1"/>
        <v>23877.966752149714</v>
      </c>
      <c r="E404" s="6">
        <f t="shared" si="2"/>
        <v>27925.91793595508</v>
      </c>
    </row>
    <row r="405" spans="1:5" x14ac:dyDescent="0.35">
      <c r="A405" s="1">
        <v>46235</v>
      </c>
      <c r="C405">
        <f t="shared" si="0"/>
        <v>26019.955064710201</v>
      </c>
      <c r="D405" s="6">
        <f t="shared" si="1"/>
        <v>23948.458115578302</v>
      </c>
      <c r="E405" s="6">
        <f t="shared" si="2"/>
        <v>28091.452013842099</v>
      </c>
    </row>
    <row r="406" spans="1:5" x14ac:dyDescent="0.35">
      <c r="A406" s="1">
        <v>46266</v>
      </c>
      <c r="C406">
        <f t="shared" si="0"/>
        <v>25903.94558778717</v>
      </c>
      <c r="D406" s="6">
        <f t="shared" si="1"/>
        <v>23785.816391678025</v>
      </c>
      <c r="E406" s="6">
        <f t="shared" si="2"/>
        <v>28022.074783896314</v>
      </c>
    </row>
    <row r="407" spans="1:5" x14ac:dyDescent="0.35">
      <c r="A407" s="1">
        <v>46296</v>
      </c>
      <c r="C407">
        <f t="shared" si="0"/>
        <v>26280.968281576985</v>
      </c>
      <c r="D407" s="6">
        <f t="shared" si="1"/>
        <v>24117.038134928465</v>
      </c>
      <c r="E407" s="6">
        <f t="shared" si="2"/>
        <v>28444.898428225504</v>
      </c>
    </row>
    <row r="408" spans="1:5" x14ac:dyDescent="0.35">
      <c r="A408" s="1">
        <v>46327</v>
      </c>
      <c r="C408">
        <f t="shared" si="0"/>
        <v>26456.209455089858</v>
      </c>
      <c r="D408" s="6">
        <f t="shared" si="1"/>
        <v>24247.257618976033</v>
      </c>
      <c r="E408" s="6">
        <f t="shared" si="2"/>
        <v>28665.161291203684</v>
      </c>
    </row>
    <row r="409" spans="1:5" x14ac:dyDescent="0.35">
      <c r="A409" s="1">
        <v>46357</v>
      </c>
      <c r="C409">
        <f t="shared" si="0"/>
        <v>26424.078879460496</v>
      </c>
      <c r="D409" s="6">
        <f t="shared" si="1"/>
        <v>24170.837584123066</v>
      </c>
      <c r="E409" s="6">
        <f t="shared" si="2"/>
        <v>28677.320174797926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EEA0-3E11-40A7-BF45-785226DF27A9}">
  <dimension ref="B2:AB13"/>
  <sheetViews>
    <sheetView showGridLines="0" zoomScaleNormal="100" workbookViewId="0"/>
  </sheetViews>
  <sheetFormatPr defaultRowHeight="14.5" x14ac:dyDescent="0.35"/>
  <cols>
    <col min="24" max="24" width="25.26953125" bestFit="1" customWidth="1"/>
    <col min="25" max="25" width="24.1796875" bestFit="1" customWidth="1"/>
    <col min="26" max="26" width="18.453125" customWidth="1"/>
    <col min="27" max="27" width="19.7265625" customWidth="1"/>
    <col min="28" max="28" width="16.54296875" customWidth="1"/>
  </cols>
  <sheetData>
    <row r="2" spans="2:28" ht="23.5" x14ac:dyDescent="0.55000000000000004">
      <c r="B2" s="72" t="s">
        <v>488</v>
      </c>
    </row>
    <row r="3" spans="2:28" ht="18.5" x14ac:dyDescent="0.45">
      <c r="B3" s="71" t="s">
        <v>489</v>
      </c>
    </row>
    <row r="4" spans="2:28" ht="16.5" thickBot="1" x14ac:dyDescent="0.45">
      <c r="X4" s="149" t="s">
        <v>562</v>
      </c>
    </row>
    <row r="5" spans="2:28" ht="48" x14ac:dyDescent="0.35">
      <c r="X5" s="96" t="s">
        <v>483</v>
      </c>
      <c r="Y5" s="175" t="s">
        <v>508</v>
      </c>
      <c r="Z5" s="97" t="s">
        <v>512</v>
      </c>
      <c r="AA5" s="97" t="s">
        <v>487</v>
      </c>
      <c r="AB5" s="98" t="s">
        <v>486</v>
      </c>
    </row>
    <row r="6" spans="2:28" x14ac:dyDescent="0.35">
      <c r="X6" s="99" t="s">
        <v>495</v>
      </c>
      <c r="Y6" s="75" t="s">
        <v>493</v>
      </c>
      <c r="Z6" s="167">
        <v>0.57822733185202579</v>
      </c>
      <c r="AA6" s="168">
        <v>5150.5962894730474</v>
      </c>
      <c r="AB6" s="169">
        <v>4147.375</v>
      </c>
    </row>
    <row r="7" spans="2:28" x14ac:dyDescent="0.35">
      <c r="X7" s="99" t="s">
        <v>495</v>
      </c>
      <c r="Y7" s="75" t="s">
        <v>485</v>
      </c>
      <c r="Z7" s="167">
        <v>0.5782768509300843</v>
      </c>
      <c r="AA7" s="168">
        <v>5159.4335655460245</v>
      </c>
      <c r="AB7" s="169">
        <v>4147.3750000000146</v>
      </c>
    </row>
    <row r="8" spans="2:28" x14ac:dyDescent="0.35">
      <c r="X8" s="102" t="s">
        <v>496</v>
      </c>
      <c r="Y8" s="78" t="s">
        <v>493</v>
      </c>
      <c r="Z8" s="161">
        <v>5.0113317240375208</v>
      </c>
      <c r="AA8" s="162">
        <v>1403.7677722846011</v>
      </c>
      <c r="AB8" s="163">
        <v>1324.745443487227</v>
      </c>
    </row>
    <row r="9" spans="2:28" x14ac:dyDescent="0.35">
      <c r="X9" s="102" t="s">
        <v>496</v>
      </c>
      <c r="Y9" s="78" t="s">
        <v>485</v>
      </c>
      <c r="Z9" s="161">
        <v>2.846989399331489</v>
      </c>
      <c r="AA9" s="162">
        <v>909.90691399627303</v>
      </c>
      <c r="AB9" s="163">
        <v>756.76597700980165</v>
      </c>
    </row>
    <row r="10" spans="2:28" x14ac:dyDescent="0.35">
      <c r="X10" s="101" t="s">
        <v>497</v>
      </c>
      <c r="Y10" s="77" t="s">
        <v>493</v>
      </c>
      <c r="Z10" s="167">
        <v>0.2728212484651284</v>
      </c>
      <c r="AA10" s="168">
        <v>363.19088861186174</v>
      </c>
      <c r="AB10" s="169">
        <v>229.64199008807918</v>
      </c>
    </row>
    <row r="11" spans="2:28" x14ac:dyDescent="0.35">
      <c r="X11" s="101" t="s">
        <v>497</v>
      </c>
      <c r="Y11" s="77" t="s">
        <v>485</v>
      </c>
      <c r="Z11" s="167">
        <v>0.2709021743722656</v>
      </c>
      <c r="AA11" s="168">
        <v>361.25829163294122</v>
      </c>
      <c r="AB11" s="169">
        <v>228.02705406946188</v>
      </c>
    </row>
    <row r="12" spans="2:28" x14ac:dyDescent="0.35">
      <c r="X12" s="100" t="s">
        <v>484</v>
      </c>
      <c r="Y12" s="76" t="s">
        <v>493</v>
      </c>
      <c r="Z12" s="161">
        <v>1.284970095469328E-2</v>
      </c>
      <c r="AA12" s="162">
        <v>115.01729154309329</v>
      </c>
      <c r="AB12" s="163">
        <v>98.636975713988932</v>
      </c>
    </row>
    <row r="13" spans="2:28" ht="15" thickBot="1" x14ac:dyDescent="0.4">
      <c r="X13" s="137" t="s">
        <v>484</v>
      </c>
      <c r="Y13" s="138" t="s">
        <v>485</v>
      </c>
      <c r="Z13" s="164">
        <v>1.2619590903316311E-2</v>
      </c>
      <c r="AA13" s="165">
        <v>113.05648490637739</v>
      </c>
      <c r="AB13" s="166">
        <v>96.86934010323057</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FE3B7-4E47-4F08-9293-C9826E3EC18D}">
  <dimension ref="B2:AA401"/>
  <sheetViews>
    <sheetView showGridLines="0" zoomScaleNormal="100" workbookViewId="0"/>
  </sheetViews>
  <sheetFormatPr defaultRowHeight="14.5" x14ac:dyDescent="0.35"/>
  <cols>
    <col min="2" max="2" width="20" customWidth="1"/>
    <col min="3" max="3" width="10.6328125" bestFit="1" customWidth="1"/>
    <col min="4" max="5" width="23.7265625" bestFit="1" customWidth="1"/>
    <col min="6" max="6" width="20" bestFit="1" customWidth="1"/>
    <col min="10" max="10" width="7.453125" style="117" bestFit="1" customWidth="1"/>
    <col min="11" max="11" width="8.7265625" style="118"/>
    <col min="12" max="12" width="19" customWidth="1"/>
    <col min="13" max="13" width="16.08984375" customWidth="1"/>
    <col min="14" max="15" width="17" customWidth="1"/>
    <col min="16" max="16" width="16.54296875" customWidth="1"/>
    <col min="17" max="17" width="17.453125" customWidth="1"/>
    <col min="18" max="19" width="18.08984375" customWidth="1"/>
    <col min="20" max="20" width="19.1796875" customWidth="1"/>
    <col min="21" max="21" width="19.36328125" customWidth="1"/>
    <col min="22" max="23" width="20" customWidth="1"/>
    <col min="24" max="24" width="20.7265625" customWidth="1"/>
    <col min="25" max="25" width="20.08984375" customWidth="1"/>
    <col min="26" max="27" width="16.6328125" customWidth="1"/>
  </cols>
  <sheetData>
    <row r="2" spans="2:27" ht="23.5" x14ac:dyDescent="0.55000000000000004">
      <c r="B2" s="72" t="s">
        <v>568</v>
      </c>
    </row>
    <row r="4" spans="2:27" x14ac:dyDescent="0.35">
      <c r="B4" s="151" t="s">
        <v>570</v>
      </c>
    </row>
    <row r="7" spans="2:27" s="116" customFormat="1" ht="28" customHeight="1" x14ac:dyDescent="0.35">
      <c r="J7" s="133"/>
      <c r="K7" s="119"/>
      <c r="L7" s="128" t="s">
        <v>521</v>
      </c>
      <c r="M7" s="129">
        <f>AVERAGEIFS(M:M, K:K, "&gt;=2010", K:K, "&lt;=2019")</f>
        <v>0.63411707355251012</v>
      </c>
      <c r="N7" s="146"/>
      <c r="O7" s="146"/>
      <c r="P7" s="131" t="s">
        <v>522</v>
      </c>
      <c r="Q7" s="132">
        <f>AVERAGEIFS(Q:Q, K:K, "&gt;=2010", K:K, "&lt;=2019")</f>
        <v>1.2600917844370585</v>
      </c>
      <c r="R7" s="147"/>
      <c r="S7" s="147"/>
      <c r="T7" s="130" t="s">
        <v>523</v>
      </c>
      <c r="U7" s="130">
        <f>AVERAGEIFS(U:U, K:K, "&gt;=2010", K:K, "&lt;=2019")</f>
        <v>0.49907289864981375</v>
      </c>
      <c r="V7" s="147"/>
      <c r="W7" s="147"/>
      <c r="X7" s="141" t="s">
        <v>524</v>
      </c>
      <c r="Y7" s="142">
        <f>AVERAGEIFS(Y:Y, K:K, "&gt;=2010", K:K, "&lt;=2019")</f>
        <v>1.4861445809745026</v>
      </c>
      <c r="Z7" s="148"/>
      <c r="AA7" s="148"/>
    </row>
    <row r="8" spans="2:27" s="119" customFormat="1" x14ac:dyDescent="0.35">
      <c r="J8" s="145"/>
      <c r="L8" s="146"/>
      <c r="M8" s="147"/>
      <c r="N8" s="146"/>
      <c r="O8" s="146"/>
      <c r="P8" s="146"/>
      <c r="Q8" s="147"/>
      <c r="R8" s="147"/>
      <c r="S8" s="147"/>
      <c r="T8" s="147"/>
      <c r="U8" s="147"/>
      <c r="V8" s="147"/>
      <c r="W8" s="147"/>
      <c r="X8" s="146"/>
      <c r="Y8" s="147"/>
      <c r="Z8" s="148"/>
      <c r="AA8" s="148"/>
    </row>
    <row r="9" spans="2:27" s="116" customFormat="1" ht="26.5" customHeight="1" x14ac:dyDescent="0.35">
      <c r="J9" s="135" t="s">
        <v>24</v>
      </c>
      <c r="K9" s="120" t="s">
        <v>1</v>
      </c>
      <c r="L9" s="121" t="s">
        <v>4</v>
      </c>
      <c r="M9" s="121" t="s">
        <v>513</v>
      </c>
      <c r="N9" s="122" t="s">
        <v>517</v>
      </c>
      <c r="O9" s="122" t="s">
        <v>525</v>
      </c>
      <c r="P9" s="125" t="s">
        <v>7</v>
      </c>
      <c r="Q9" s="125" t="s">
        <v>514</v>
      </c>
      <c r="R9" s="126" t="s">
        <v>518</v>
      </c>
      <c r="S9" s="126" t="s">
        <v>526</v>
      </c>
      <c r="T9" s="123" t="s">
        <v>10</v>
      </c>
      <c r="U9" s="123" t="s">
        <v>515</v>
      </c>
      <c r="V9" s="124" t="s">
        <v>519</v>
      </c>
      <c r="W9" s="124" t="s">
        <v>527</v>
      </c>
      <c r="X9" s="143" t="s">
        <v>13</v>
      </c>
      <c r="Y9" s="144" t="s">
        <v>516</v>
      </c>
      <c r="Z9" s="144" t="s">
        <v>520</v>
      </c>
      <c r="AA9" s="144" t="s">
        <v>528</v>
      </c>
    </row>
    <row r="10" spans="2:27" x14ac:dyDescent="0.35">
      <c r="J10" s="134" t="s">
        <v>25</v>
      </c>
      <c r="K10" s="127">
        <v>1993</v>
      </c>
      <c r="L10" s="150">
        <v>1.0787698803155805</v>
      </c>
      <c r="M10" s="150"/>
      <c r="N10" s="150">
        <f t="shared" ref="N10:N73" si="0">M10 / $M$7</f>
        <v>0</v>
      </c>
      <c r="O10" s="150" t="e">
        <f>IF(N10&gt;0, LOG(N10,2), NA())</f>
        <v>#N/A</v>
      </c>
      <c r="P10" s="150">
        <v>2.8725853267941148</v>
      </c>
      <c r="Q10" s="150"/>
      <c r="R10" s="150">
        <f t="shared" ref="R10:R73" si="1">Q10 / $Q$7</f>
        <v>0</v>
      </c>
      <c r="S10" s="150" t="e">
        <f>IF(R10&gt;0, LOG(R10,2), NA())</f>
        <v>#N/A</v>
      </c>
      <c r="T10" s="150">
        <v>2.3097736421830661E-2</v>
      </c>
      <c r="U10" s="150"/>
      <c r="V10" s="150">
        <f t="shared" ref="V10:V73" si="2">U10 / $U$7</f>
        <v>0</v>
      </c>
      <c r="W10" s="150" t="e">
        <f>IF(V10&gt;0, LOG(V10,2), NA())</f>
        <v>#N/A</v>
      </c>
      <c r="X10" s="150">
        <v>4.1099221789883265</v>
      </c>
      <c r="Y10" s="150"/>
      <c r="Z10" s="150">
        <f t="shared" ref="Z10:Z73" si="3">Y10 / $Y$7</f>
        <v>0</v>
      </c>
      <c r="AA10" s="150" t="e">
        <f>IF(Z10&gt;0, LOG(Z10,2), NA())</f>
        <v>#N/A</v>
      </c>
    </row>
    <row r="11" spans="2:27" x14ac:dyDescent="0.35">
      <c r="J11" s="134" t="s">
        <v>26</v>
      </c>
      <c r="K11" s="127">
        <v>1993</v>
      </c>
      <c r="L11" s="150">
        <v>-0.38938053097345132</v>
      </c>
      <c r="M11" s="150"/>
      <c r="N11" s="150">
        <f t="shared" si="0"/>
        <v>0</v>
      </c>
      <c r="O11" s="150" t="e">
        <f t="shared" ref="O11:O74" si="4">IF(N11&gt;0, LOG(N11,2), NA())</f>
        <v>#N/A</v>
      </c>
      <c r="P11" s="150">
        <v>-3.7847830317182329</v>
      </c>
      <c r="Q11" s="150"/>
      <c r="R11" s="150">
        <f t="shared" si="1"/>
        <v>0</v>
      </c>
      <c r="S11" s="150" t="e">
        <f t="shared" ref="S11:S74" si="5">IF(R11&gt;0, LOG(R11,2), NA())</f>
        <v>#N/A</v>
      </c>
      <c r="T11" s="150">
        <v>0.77854385907036583</v>
      </c>
      <c r="U11" s="150"/>
      <c r="V11" s="150">
        <f t="shared" si="2"/>
        <v>0</v>
      </c>
      <c r="W11" s="150" t="e">
        <f t="shared" ref="W11:W74" si="6">IF(V11&gt;0, LOG(V11,2), NA())</f>
        <v>#N/A</v>
      </c>
      <c r="X11" s="150">
        <v>-1.7052090633029666</v>
      </c>
      <c r="Y11" s="150"/>
      <c r="Z11" s="150">
        <f t="shared" si="3"/>
        <v>0</v>
      </c>
      <c r="AA11" s="150" t="e">
        <f t="shared" ref="AA11:AA74" si="7">IF(Z11&gt;0, LOG(Z11,2), NA())</f>
        <v>#N/A</v>
      </c>
    </row>
    <row r="12" spans="2:27" x14ac:dyDescent="0.35">
      <c r="J12" s="134" t="s">
        <v>27</v>
      </c>
      <c r="K12" s="127">
        <v>1993</v>
      </c>
      <c r="L12" s="150">
        <v>-0.68585643212508884</v>
      </c>
      <c r="M12" s="150"/>
      <c r="N12" s="150">
        <f t="shared" si="0"/>
        <v>0</v>
      </c>
      <c r="O12" s="150" t="e">
        <f t="shared" si="4"/>
        <v>#N/A</v>
      </c>
      <c r="P12" s="150">
        <v>-2.9123268277884518</v>
      </c>
      <c r="Q12" s="150"/>
      <c r="R12" s="150">
        <f t="shared" si="1"/>
        <v>0</v>
      </c>
      <c r="S12" s="150" t="e">
        <f t="shared" si="5"/>
        <v>#N/A</v>
      </c>
      <c r="T12" s="150">
        <v>-0.54666273855118008</v>
      </c>
      <c r="U12" s="150"/>
      <c r="V12" s="150">
        <f t="shared" si="2"/>
        <v>0</v>
      </c>
      <c r="W12" s="150" t="e">
        <f t="shared" si="6"/>
        <v>#N/A</v>
      </c>
      <c r="X12" s="150">
        <v>1.3545627376425855</v>
      </c>
      <c r="Y12" s="150"/>
      <c r="Z12" s="150">
        <f t="shared" si="3"/>
        <v>0</v>
      </c>
      <c r="AA12" s="150" t="e">
        <f t="shared" si="7"/>
        <v>#N/A</v>
      </c>
    </row>
    <row r="13" spans="2:27" x14ac:dyDescent="0.35">
      <c r="J13" s="134" t="s">
        <v>28</v>
      </c>
      <c r="K13" s="127">
        <v>1993</v>
      </c>
      <c r="L13" s="150">
        <v>2.6359418422967282</v>
      </c>
      <c r="M13" s="150"/>
      <c r="N13" s="150">
        <f t="shared" si="0"/>
        <v>0</v>
      </c>
      <c r="O13" s="150" t="e">
        <f t="shared" si="4"/>
        <v>#N/A</v>
      </c>
      <c r="P13" s="150">
        <v>4.3328819914592227</v>
      </c>
      <c r="Q13" s="150"/>
      <c r="R13" s="150">
        <f t="shared" si="1"/>
        <v>0</v>
      </c>
      <c r="S13" s="150" t="e">
        <f t="shared" si="5"/>
        <v>#N/A</v>
      </c>
      <c r="T13" s="150">
        <v>0.52991903100520044</v>
      </c>
      <c r="U13" s="150"/>
      <c r="V13" s="150">
        <f t="shared" si="2"/>
        <v>0</v>
      </c>
      <c r="W13" s="150" t="e">
        <f t="shared" si="6"/>
        <v>#N/A</v>
      </c>
      <c r="X13" s="150">
        <v>1.3364595545134819</v>
      </c>
      <c r="Y13" s="150"/>
      <c r="Z13" s="150">
        <f t="shared" si="3"/>
        <v>0</v>
      </c>
      <c r="AA13" s="150" t="e">
        <f t="shared" si="7"/>
        <v>#N/A</v>
      </c>
    </row>
    <row r="14" spans="2:27" x14ac:dyDescent="0.35">
      <c r="J14" s="134" t="s">
        <v>29</v>
      </c>
      <c r="K14" s="127">
        <v>1993</v>
      </c>
      <c r="L14" s="150">
        <v>0.49854156256173665</v>
      </c>
      <c r="M14" s="150"/>
      <c r="N14" s="150">
        <f t="shared" si="0"/>
        <v>0</v>
      </c>
      <c r="O14" s="150" t="e">
        <f t="shared" si="4"/>
        <v>#N/A</v>
      </c>
      <c r="P14" s="150">
        <v>0.71877807726864329</v>
      </c>
      <c r="Q14" s="150"/>
      <c r="R14" s="150">
        <f t="shared" si="1"/>
        <v>0</v>
      </c>
      <c r="S14" s="150" t="e">
        <f t="shared" si="5"/>
        <v>#N/A</v>
      </c>
      <c r="T14" s="150">
        <v>6.5481452378613756E-3</v>
      </c>
      <c r="U14" s="150"/>
      <c r="V14" s="150">
        <f t="shared" si="2"/>
        <v>0</v>
      </c>
      <c r="W14" s="150" t="e">
        <f t="shared" si="6"/>
        <v>#N/A</v>
      </c>
      <c r="X14" s="150">
        <v>0.85608514576584915</v>
      </c>
      <c r="Y14" s="150"/>
      <c r="Z14" s="150">
        <f t="shared" si="3"/>
        <v>0</v>
      </c>
      <c r="AA14" s="150" t="e">
        <f t="shared" si="7"/>
        <v>#N/A</v>
      </c>
    </row>
    <row r="15" spans="2:27" x14ac:dyDescent="0.35">
      <c r="J15" s="134" t="s">
        <v>30</v>
      </c>
      <c r="K15" s="127">
        <v>1993</v>
      </c>
      <c r="L15" s="150">
        <v>3.3533765032377427E-2</v>
      </c>
      <c r="M15" s="150"/>
      <c r="N15" s="150">
        <f t="shared" si="0"/>
        <v>0</v>
      </c>
      <c r="O15" s="150" t="e">
        <f t="shared" si="4"/>
        <v>#N/A</v>
      </c>
      <c r="P15" s="150">
        <v>-0.17841213202497769</v>
      </c>
      <c r="Q15" s="150"/>
      <c r="R15" s="150">
        <f t="shared" si="1"/>
        <v>0</v>
      </c>
      <c r="S15" s="150" t="e">
        <f t="shared" si="5"/>
        <v>#N/A</v>
      </c>
      <c r="T15" s="150">
        <v>-0.36012440661319367</v>
      </c>
      <c r="U15" s="150"/>
      <c r="V15" s="150">
        <f t="shared" si="2"/>
        <v>0</v>
      </c>
      <c r="W15" s="150" t="e">
        <f t="shared" si="6"/>
        <v>#N/A</v>
      </c>
      <c r="X15" s="150">
        <v>1.8811654049093829</v>
      </c>
      <c r="Y15" s="150"/>
      <c r="Z15" s="150">
        <f t="shared" si="3"/>
        <v>0</v>
      </c>
      <c r="AA15" s="150" t="e">
        <f t="shared" si="7"/>
        <v>#N/A</v>
      </c>
    </row>
    <row r="16" spans="2:27" x14ac:dyDescent="0.35">
      <c r="J16" s="134" t="s">
        <v>31</v>
      </c>
      <c r="K16" s="127">
        <v>1993</v>
      </c>
      <c r="L16" s="150">
        <v>1.6206406269867875</v>
      </c>
      <c r="M16" s="150"/>
      <c r="N16" s="150">
        <f t="shared" si="0"/>
        <v>0</v>
      </c>
      <c r="O16" s="150" t="e">
        <f t="shared" si="4"/>
        <v>#N/A</v>
      </c>
      <c r="P16" s="150">
        <v>2.1745606196008342</v>
      </c>
      <c r="Q16" s="150"/>
      <c r="R16" s="150">
        <f t="shared" si="1"/>
        <v>0</v>
      </c>
      <c r="S16" s="150" t="e">
        <f t="shared" si="5"/>
        <v>#N/A</v>
      </c>
      <c r="T16" s="150">
        <v>1.544274683752259</v>
      </c>
      <c r="U16" s="150"/>
      <c r="V16" s="150">
        <f t="shared" si="2"/>
        <v>0</v>
      </c>
      <c r="W16" s="150" t="e">
        <f t="shared" si="6"/>
        <v>#N/A</v>
      </c>
      <c r="X16" s="150">
        <v>1.1033551002026571</v>
      </c>
      <c r="Y16" s="150"/>
      <c r="Z16" s="150">
        <f t="shared" si="3"/>
        <v>0</v>
      </c>
      <c r="AA16" s="150" t="e">
        <f t="shared" si="7"/>
        <v>#N/A</v>
      </c>
    </row>
    <row r="17" spans="10:27" x14ac:dyDescent="0.35">
      <c r="J17" s="134" t="s">
        <v>32</v>
      </c>
      <c r="K17" s="127">
        <v>1993</v>
      </c>
      <c r="L17" s="150">
        <v>-0.33499789559895804</v>
      </c>
      <c r="M17" s="150"/>
      <c r="N17" s="150">
        <f t="shared" si="0"/>
        <v>0</v>
      </c>
      <c r="O17" s="150" t="e">
        <f t="shared" si="4"/>
        <v>#N/A</v>
      </c>
      <c r="P17" s="150">
        <v>-1.9047619047619047</v>
      </c>
      <c r="Q17" s="150"/>
      <c r="R17" s="150">
        <f t="shared" si="1"/>
        <v>0</v>
      </c>
      <c r="S17" s="150" t="e">
        <f t="shared" si="5"/>
        <v>#N/A</v>
      </c>
      <c r="T17" s="150">
        <v>-1.7278757482607991</v>
      </c>
      <c r="U17" s="150"/>
      <c r="V17" s="150">
        <f t="shared" si="2"/>
        <v>0</v>
      </c>
      <c r="W17" s="150" t="e">
        <f t="shared" si="6"/>
        <v>#N/A</v>
      </c>
      <c r="X17" s="150">
        <v>-4.4543429844097995E-2</v>
      </c>
      <c r="Y17" s="150"/>
      <c r="Z17" s="150">
        <f t="shared" si="3"/>
        <v>0</v>
      </c>
      <c r="AA17" s="150" t="e">
        <f t="shared" si="7"/>
        <v>#N/A</v>
      </c>
    </row>
    <row r="18" spans="10:27" x14ac:dyDescent="0.35">
      <c r="J18" s="134" t="s">
        <v>33</v>
      </c>
      <c r="K18" s="127">
        <v>1993</v>
      </c>
      <c r="L18" s="150">
        <v>0.78466955425062634</v>
      </c>
      <c r="M18" s="150"/>
      <c r="N18" s="150">
        <f t="shared" si="0"/>
        <v>0</v>
      </c>
      <c r="O18" s="150" t="e">
        <f t="shared" si="4"/>
        <v>#N/A</v>
      </c>
      <c r="P18" s="150">
        <v>1.6742619377848227</v>
      </c>
      <c r="Q18" s="150"/>
      <c r="R18" s="150">
        <f t="shared" si="1"/>
        <v>0</v>
      </c>
      <c r="S18" s="150" t="e">
        <f t="shared" si="5"/>
        <v>#N/A</v>
      </c>
      <c r="T18" s="150">
        <v>0.73754568502848117</v>
      </c>
      <c r="U18" s="150"/>
      <c r="V18" s="150">
        <f t="shared" si="2"/>
        <v>0</v>
      </c>
      <c r="W18" s="150" t="e">
        <f t="shared" si="6"/>
        <v>#N/A</v>
      </c>
      <c r="X18" s="150">
        <v>2.0276292335115866</v>
      </c>
      <c r="Y18" s="150"/>
      <c r="Z18" s="150">
        <f t="shared" si="3"/>
        <v>0</v>
      </c>
      <c r="AA18" s="150" t="e">
        <f t="shared" si="7"/>
        <v>#N/A</v>
      </c>
    </row>
    <row r="19" spans="10:27" x14ac:dyDescent="0.35">
      <c r="J19" s="134" t="s">
        <v>34</v>
      </c>
      <c r="K19" s="127">
        <v>1993</v>
      </c>
      <c r="L19" s="150">
        <v>0.55490125022649028</v>
      </c>
      <c r="M19" s="150"/>
      <c r="N19" s="150">
        <f t="shared" si="0"/>
        <v>0</v>
      </c>
      <c r="O19" s="150" t="e">
        <f t="shared" si="4"/>
        <v>#N/A</v>
      </c>
      <c r="P19" s="150">
        <v>-0.98411770437493906</v>
      </c>
      <c r="Q19" s="150"/>
      <c r="R19" s="150">
        <f t="shared" si="1"/>
        <v>0</v>
      </c>
      <c r="S19" s="150" t="e">
        <f t="shared" si="5"/>
        <v>#N/A</v>
      </c>
      <c r="T19" s="150">
        <v>0.38895244320967476</v>
      </c>
      <c r="U19" s="150"/>
      <c r="V19" s="150">
        <f t="shared" si="2"/>
        <v>0</v>
      </c>
      <c r="W19" s="150" t="e">
        <f t="shared" si="6"/>
        <v>#N/A</v>
      </c>
      <c r="X19" s="150">
        <v>-0.72068137147848876</v>
      </c>
      <c r="Y19" s="150"/>
      <c r="Z19" s="150">
        <f t="shared" si="3"/>
        <v>0</v>
      </c>
      <c r="AA19" s="150" t="e">
        <f t="shared" si="7"/>
        <v>#N/A</v>
      </c>
    </row>
    <row r="20" spans="10:27" x14ac:dyDescent="0.35">
      <c r="J20" s="134" t="s">
        <v>35</v>
      </c>
      <c r="K20" s="127">
        <v>1993</v>
      </c>
      <c r="L20" s="150">
        <v>1.2219294096447959</v>
      </c>
      <c r="M20" s="150"/>
      <c r="N20" s="150">
        <f t="shared" si="0"/>
        <v>0</v>
      </c>
      <c r="O20" s="150" t="e">
        <f t="shared" si="4"/>
        <v>#N/A</v>
      </c>
      <c r="P20" s="150">
        <v>0.11808699074985239</v>
      </c>
      <c r="Q20" s="150"/>
      <c r="R20" s="150">
        <f t="shared" si="1"/>
        <v>0</v>
      </c>
      <c r="S20" s="150" t="e">
        <f t="shared" si="5"/>
        <v>#N/A</v>
      </c>
      <c r="T20" s="150">
        <v>0.12372208113563847</v>
      </c>
      <c r="U20" s="150"/>
      <c r="V20" s="150">
        <f t="shared" si="2"/>
        <v>0</v>
      </c>
      <c r="W20" s="150" t="e">
        <f t="shared" si="6"/>
        <v>#N/A</v>
      </c>
      <c r="X20" s="150">
        <v>1.1438627364716234</v>
      </c>
      <c r="Y20" s="150"/>
      <c r="Z20" s="150">
        <f t="shared" si="3"/>
        <v>0</v>
      </c>
      <c r="AA20" s="150" t="e">
        <f t="shared" si="7"/>
        <v>#N/A</v>
      </c>
    </row>
    <row r="21" spans="10:27" x14ac:dyDescent="0.35">
      <c r="J21" s="134" t="s">
        <v>36</v>
      </c>
      <c r="K21" s="127">
        <v>1993</v>
      </c>
      <c r="L21" s="150">
        <v>0.73376428309171216</v>
      </c>
      <c r="M21" s="150">
        <f>_xlfn.STDEV.P(L10:L21)</f>
        <v>0.89763941683042858</v>
      </c>
      <c r="N21" s="150">
        <f t="shared" si="0"/>
        <v>1.4155736444716571</v>
      </c>
      <c r="O21" s="150">
        <f t="shared" si="4"/>
        <v>0.50138680664407775</v>
      </c>
      <c r="P21" s="150">
        <v>0.33418517790446234</v>
      </c>
      <c r="Q21" s="150">
        <f>_xlfn.STDEV.P(P10:P21)</f>
        <v>2.2754070638011901</v>
      </c>
      <c r="R21" s="150">
        <f t="shared" si="1"/>
        <v>1.8057470827950204</v>
      </c>
      <c r="S21" s="150">
        <f t="shared" si="5"/>
        <v>0.85259583969068031</v>
      </c>
      <c r="T21" s="150">
        <v>0.2796566077003122</v>
      </c>
      <c r="U21" s="150">
        <f>_xlfn.STDEV.P(T10:T21)</f>
        <v>0.77523336901062467</v>
      </c>
      <c r="V21" s="150">
        <f t="shared" si="2"/>
        <v>1.5533469581456585</v>
      </c>
      <c r="W21" s="150">
        <f t="shared" si="6"/>
        <v>0.63538010846932325</v>
      </c>
      <c r="X21" s="150">
        <v>0.86994345367551107</v>
      </c>
      <c r="Y21" s="150">
        <f>_xlfn.STDEV.P(X10:X21)</f>
        <v>1.389790798897919</v>
      </c>
      <c r="Z21" s="150">
        <f t="shared" si="3"/>
        <v>0.93516527038479524</v>
      </c>
      <c r="AA21" s="150">
        <f t="shared" si="7"/>
        <v>-9.67067419788573E-2</v>
      </c>
    </row>
    <row r="22" spans="10:27" x14ac:dyDescent="0.35">
      <c r="J22" s="134" t="s">
        <v>37</v>
      </c>
      <c r="K22" s="127">
        <v>1994</v>
      </c>
      <c r="L22" s="150">
        <v>-0.80739133075984248</v>
      </c>
      <c r="M22" s="150">
        <f t="shared" ref="M22:M85" si="8">_xlfn.STDEV.P(L11:L22)</f>
        <v>0.97030113947236618</v>
      </c>
      <c r="N22" s="150">
        <f t="shared" si="0"/>
        <v>1.5301608802873801</v>
      </c>
      <c r="O22" s="150">
        <f t="shared" si="4"/>
        <v>0.61368334506881295</v>
      </c>
      <c r="P22" s="150">
        <v>-0.42123824451410657</v>
      </c>
      <c r="Q22" s="150">
        <f t="shared" ref="Q22:Q85" si="9">_xlfn.STDEV.P(P11:P22)</f>
        <v>2.1311636025939062</v>
      </c>
      <c r="R22" s="150">
        <f t="shared" si="1"/>
        <v>1.6912764839158094</v>
      </c>
      <c r="S22" s="150">
        <f t="shared" si="5"/>
        <v>0.75811252572574239</v>
      </c>
      <c r="T22" s="150">
        <v>-0.23347817627602307</v>
      </c>
      <c r="U22" s="150">
        <f t="shared" ref="U22:U85" si="10">_xlfn.STDEV.P(T11:T22)</f>
        <v>0.7818966638660837</v>
      </c>
      <c r="V22" s="150">
        <f t="shared" si="2"/>
        <v>1.5666983039580353</v>
      </c>
      <c r="W22" s="150">
        <f t="shared" si="6"/>
        <v>0.64772738958136156</v>
      </c>
      <c r="X22" s="150">
        <v>1.6170763260025873</v>
      </c>
      <c r="Y22" s="150">
        <f t="shared" ref="Y22:Y85" si="11">_xlfn.STDEV.P(X11:X22)</f>
        <v>1.0590027489752973</v>
      </c>
      <c r="Z22" s="150">
        <f t="shared" si="3"/>
        <v>0.71258393196231451</v>
      </c>
      <c r="AA22" s="150">
        <f t="shared" si="7"/>
        <v>-0.48886814234463827</v>
      </c>
    </row>
    <row r="23" spans="10:27" x14ac:dyDescent="0.35">
      <c r="J23" s="134" t="s">
        <v>38</v>
      </c>
      <c r="K23" s="127">
        <v>1994</v>
      </c>
      <c r="L23" s="150">
        <v>1.9408178604236841</v>
      </c>
      <c r="M23" s="150">
        <f t="shared" si="8"/>
        <v>1.007563509780298</v>
      </c>
      <c r="N23" s="150">
        <f t="shared" si="0"/>
        <v>1.5889234840116055</v>
      </c>
      <c r="O23" s="150">
        <f t="shared" si="4"/>
        <v>0.6680496521282776</v>
      </c>
      <c r="P23" s="150">
        <v>1.4658140678799803</v>
      </c>
      <c r="Q23" s="150">
        <f t="shared" si="9"/>
        <v>1.8429547767513412</v>
      </c>
      <c r="R23" s="150">
        <f t="shared" si="1"/>
        <v>1.4625559816459519</v>
      </c>
      <c r="S23" s="150">
        <f t="shared" si="5"/>
        <v>0.54849184718991051</v>
      </c>
      <c r="T23" s="150">
        <v>0.81258532145875317</v>
      </c>
      <c r="U23" s="150">
        <f t="shared" si="10"/>
        <v>0.78431429068092706</v>
      </c>
      <c r="V23" s="150">
        <f t="shared" si="2"/>
        <v>1.5715425397828697</v>
      </c>
      <c r="W23" s="150">
        <f t="shared" si="6"/>
        <v>0.65218132469991352</v>
      </c>
      <c r="X23" s="150">
        <v>1.9096117122851686</v>
      </c>
      <c r="Y23" s="150">
        <f t="shared" si="11"/>
        <v>0.7773875917430334</v>
      </c>
      <c r="Z23" s="150">
        <f t="shared" si="3"/>
        <v>0.52309014997267678</v>
      </c>
      <c r="AA23" s="150">
        <f t="shared" si="7"/>
        <v>-0.93486849122466842</v>
      </c>
    </row>
    <row r="24" spans="10:27" x14ac:dyDescent="0.35">
      <c r="J24" s="134" t="s">
        <v>39</v>
      </c>
      <c r="K24" s="127">
        <v>1994</v>
      </c>
      <c r="L24" s="150">
        <v>1.9770509172533193</v>
      </c>
      <c r="M24" s="150">
        <f t="shared" si="8"/>
        <v>0.97433174239078224</v>
      </c>
      <c r="N24" s="150">
        <f t="shared" si="0"/>
        <v>1.5365171244046303</v>
      </c>
      <c r="O24" s="150">
        <f t="shared" si="4"/>
        <v>0.61966384578279077</v>
      </c>
      <c r="P24" s="150">
        <v>1.8227651735505139</v>
      </c>
      <c r="Q24" s="150">
        <f t="shared" si="9"/>
        <v>1.587550773887408</v>
      </c>
      <c r="R24" s="150">
        <f t="shared" si="1"/>
        <v>1.2598691567508638</v>
      </c>
      <c r="S24" s="150">
        <f t="shared" si="5"/>
        <v>0.33327391094068204</v>
      </c>
      <c r="T24" s="150">
        <v>0.4094660820221821</v>
      </c>
      <c r="U24" s="150">
        <f t="shared" si="10"/>
        <v>0.75974889458797834</v>
      </c>
      <c r="V24" s="150">
        <f t="shared" si="2"/>
        <v>1.522320479920658</v>
      </c>
      <c r="W24" s="150">
        <f t="shared" si="6"/>
        <v>0.60627210793554709</v>
      </c>
      <c r="X24" s="150">
        <v>2.0403914220278994</v>
      </c>
      <c r="Y24" s="150">
        <f t="shared" si="11"/>
        <v>0.8173604707712393</v>
      </c>
      <c r="Z24" s="150">
        <f t="shared" si="3"/>
        <v>0.54998718242829059</v>
      </c>
      <c r="AA24" s="150">
        <f t="shared" si="7"/>
        <v>-0.86253009818209792</v>
      </c>
    </row>
    <row r="25" spans="10:27" x14ac:dyDescent="0.35">
      <c r="J25" s="134" t="s">
        <v>40</v>
      </c>
      <c r="K25" s="127">
        <v>1994</v>
      </c>
      <c r="L25" s="150">
        <v>-0.15959640318978582</v>
      </c>
      <c r="M25" s="150">
        <f t="shared" si="8"/>
        <v>0.86011348267072429</v>
      </c>
      <c r="N25" s="150">
        <f t="shared" si="0"/>
        <v>1.3563954016442357</v>
      </c>
      <c r="O25" s="150">
        <f t="shared" si="4"/>
        <v>0.43977779856157384</v>
      </c>
      <c r="P25" s="150">
        <v>-2.7328127975623691</v>
      </c>
      <c r="Q25" s="150">
        <f t="shared" si="9"/>
        <v>1.459347990651034</v>
      </c>
      <c r="R25" s="150">
        <f t="shared" si="1"/>
        <v>1.158128327376559</v>
      </c>
      <c r="S25" s="150">
        <f t="shared" si="5"/>
        <v>0.21179512121337429</v>
      </c>
      <c r="T25" s="150">
        <v>0.48164916674694153</v>
      </c>
      <c r="U25" s="150">
        <f t="shared" si="10"/>
        <v>0.75816668407894228</v>
      </c>
      <c r="V25" s="150">
        <f t="shared" si="2"/>
        <v>1.5191501805248853</v>
      </c>
      <c r="W25" s="150">
        <f t="shared" si="6"/>
        <v>0.60326449919390746</v>
      </c>
      <c r="X25" s="150">
        <v>1.5302999387880025</v>
      </c>
      <c r="Y25" s="150">
        <f t="shared" si="11"/>
        <v>0.82242266174524137</v>
      </c>
      <c r="Z25" s="150">
        <f t="shared" si="3"/>
        <v>0.55339343982666744</v>
      </c>
      <c r="AA25" s="150">
        <f t="shared" si="7"/>
        <v>-0.8536225531903644</v>
      </c>
    </row>
    <row r="26" spans="10:27" x14ac:dyDescent="0.35">
      <c r="J26" s="134" t="s">
        <v>41</v>
      </c>
      <c r="K26" s="127">
        <v>1994</v>
      </c>
      <c r="L26" s="150">
        <v>-0.43288650005632351</v>
      </c>
      <c r="M26" s="150">
        <f t="shared" si="8"/>
        <v>0.91268427779556061</v>
      </c>
      <c r="N26" s="150">
        <f t="shared" si="0"/>
        <v>1.4392993279339337</v>
      </c>
      <c r="O26" s="150">
        <f t="shared" si="4"/>
        <v>0.52536665741418997</v>
      </c>
      <c r="P26" s="150">
        <v>-1.0181106216348508</v>
      </c>
      <c r="Q26" s="150">
        <f t="shared" si="9"/>
        <v>1.4840554485629232</v>
      </c>
      <c r="R26" s="150">
        <f t="shared" si="1"/>
        <v>1.177735992641139</v>
      </c>
      <c r="S26" s="150">
        <f t="shared" si="5"/>
        <v>0.23601617346850637</v>
      </c>
      <c r="T26" s="150">
        <v>-0.53686127888026081</v>
      </c>
      <c r="U26" s="150">
        <f t="shared" si="10"/>
        <v>0.78445482564569402</v>
      </c>
      <c r="V26" s="150">
        <f t="shared" si="2"/>
        <v>1.5718241318411585</v>
      </c>
      <c r="W26" s="150">
        <f t="shared" si="6"/>
        <v>0.65243980645503363</v>
      </c>
      <c r="X26" s="150">
        <v>0.88424437299035374</v>
      </c>
      <c r="Y26" s="150">
        <f t="shared" si="11"/>
        <v>0.82152188766024081</v>
      </c>
      <c r="Z26" s="150">
        <f t="shared" si="3"/>
        <v>0.55278732512118578</v>
      </c>
      <c r="AA26" s="150">
        <f t="shared" si="7"/>
        <v>-0.85520355838414219</v>
      </c>
    </row>
    <row r="27" spans="10:27" x14ac:dyDescent="0.35">
      <c r="J27" s="134" t="s">
        <v>42</v>
      </c>
      <c r="K27" s="127">
        <v>1994</v>
      </c>
      <c r="L27" s="150">
        <v>1.1766227049392293</v>
      </c>
      <c r="M27" s="150">
        <f t="shared" si="8"/>
        <v>0.90882273563463067</v>
      </c>
      <c r="N27" s="150">
        <f t="shared" si="0"/>
        <v>1.4332096919313948</v>
      </c>
      <c r="O27" s="150">
        <f t="shared" si="4"/>
        <v>0.51924970476935428</v>
      </c>
      <c r="P27" s="150">
        <v>2.1066165562258927</v>
      </c>
      <c r="Q27" s="150">
        <f t="shared" si="9"/>
        <v>1.5881477411171769</v>
      </c>
      <c r="R27" s="150">
        <f t="shared" si="1"/>
        <v>1.260342905756406</v>
      </c>
      <c r="S27" s="150">
        <f t="shared" si="5"/>
        <v>0.33381630605031609</v>
      </c>
      <c r="T27" s="150">
        <v>1.233734939759036</v>
      </c>
      <c r="U27" s="150">
        <f t="shared" si="10"/>
        <v>0.81931070356298652</v>
      </c>
      <c r="V27" s="150">
        <f t="shared" si="2"/>
        <v>1.641665387520622</v>
      </c>
      <c r="W27" s="150">
        <f t="shared" si="6"/>
        <v>0.7151600997351425</v>
      </c>
      <c r="X27" s="150">
        <v>2.5298804780876494</v>
      </c>
      <c r="Y27" s="150">
        <f t="shared" si="11"/>
        <v>0.88437122240939448</v>
      </c>
      <c r="Z27" s="150">
        <f t="shared" si="3"/>
        <v>0.59507751381059426</v>
      </c>
      <c r="AA27" s="150">
        <f t="shared" si="7"/>
        <v>-0.74885049116171887</v>
      </c>
    </row>
    <row r="28" spans="10:27" x14ac:dyDescent="0.35">
      <c r="J28" s="134" t="s">
        <v>43</v>
      </c>
      <c r="K28" s="127">
        <v>1994</v>
      </c>
      <c r="L28" s="150">
        <v>0.13951011714589989</v>
      </c>
      <c r="M28" s="150">
        <f t="shared" si="8"/>
        <v>0.87390575424896044</v>
      </c>
      <c r="N28" s="150">
        <f t="shared" si="0"/>
        <v>1.3781457568285991</v>
      </c>
      <c r="O28" s="150">
        <f t="shared" si="4"/>
        <v>0.4627284798661096</v>
      </c>
      <c r="P28" s="150">
        <v>0.51336691204959317</v>
      </c>
      <c r="Q28" s="150">
        <f t="shared" si="9"/>
        <v>1.480457048530154</v>
      </c>
      <c r="R28" s="150">
        <f t="shared" si="1"/>
        <v>1.1748803276195812</v>
      </c>
      <c r="S28" s="150">
        <f t="shared" si="5"/>
        <v>0.23251381249878783</v>
      </c>
      <c r="T28" s="150">
        <v>-0.57126535275635537</v>
      </c>
      <c r="U28" s="150">
        <f t="shared" si="10"/>
        <v>0.75623082905902062</v>
      </c>
      <c r="V28" s="150">
        <f t="shared" si="2"/>
        <v>1.5152712782139024</v>
      </c>
      <c r="W28" s="150">
        <f t="shared" si="6"/>
        <v>0.59957610174988984</v>
      </c>
      <c r="X28" s="150">
        <v>1.1462988148435982</v>
      </c>
      <c r="Y28" s="150">
        <f t="shared" si="11"/>
        <v>0.88389406796443137</v>
      </c>
      <c r="Z28" s="150">
        <f t="shared" si="3"/>
        <v>0.59475644515343162</v>
      </c>
      <c r="AA28" s="150">
        <f t="shared" si="7"/>
        <v>-0.74962909420498647</v>
      </c>
    </row>
    <row r="29" spans="10:27" x14ac:dyDescent="0.35">
      <c r="J29" s="134" t="s">
        <v>44</v>
      </c>
      <c r="K29" s="127">
        <v>1994</v>
      </c>
      <c r="L29" s="150">
        <v>1.4404823941040721</v>
      </c>
      <c r="M29" s="150">
        <f t="shared" si="8"/>
        <v>0.8589749153398416</v>
      </c>
      <c r="N29" s="150">
        <f t="shared" si="0"/>
        <v>1.3545998856766492</v>
      </c>
      <c r="O29" s="150">
        <f t="shared" si="4"/>
        <v>0.43786677911189159</v>
      </c>
      <c r="P29" s="150">
        <v>1.6189650187915583</v>
      </c>
      <c r="Q29" s="150">
        <f t="shared" si="9"/>
        <v>1.404967223192511</v>
      </c>
      <c r="R29" s="150">
        <f t="shared" si="1"/>
        <v>1.1149721318278216</v>
      </c>
      <c r="S29" s="150">
        <f t="shared" si="5"/>
        <v>0.15700765115342616</v>
      </c>
      <c r="T29" s="150">
        <v>0.68945705257110024</v>
      </c>
      <c r="U29" s="150">
        <f t="shared" si="10"/>
        <v>0.52458621049862331</v>
      </c>
      <c r="V29" s="150">
        <f t="shared" si="2"/>
        <v>1.0511214131599471</v>
      </c>
      <c r="W29" s="150">
        <f t="shared" si="6"/>
        <v>7.1929322056542608E-2</v>
      </c>
      <c r="X29" s="150">
        <v>1.2293507491356128</v>
      </c>
      <c r="Y29" s="150">
        <f t="shared" si="11"/>
        <v>0.7947003861724582</v>
      </c>
      <c r="Z29" s="150">
        <f t="shared" si="3"/>
        <v>0.53473961843695783</v>
      </c>
      <c r="AA29" s="150">
        <f t="shared" si="7"/>
        <v>-0.90309152605226373</v>
      </c>
    </row>
    <row r="30" spans="10:27" x14ac:dyDescent="0.35">
      <c r="J30" s="134" t="s">
        <v>45</v>
      </c>
      <c r="K30" s="127">
        <v>1994</v>
      </c>
      <c r="L30" s="150">
        <v>0.95087827814500103</v>
      </c>
      <c r="M30" s="150">
        <f t="shared" si="8"/>
        <v>0.86133704028735247</v>
      </c>
      <c r="N30" s="150">
        <f t="shared" si="0"/>
        <v>1.3583249469406167</v>
      </c>
      <c r="O30" s="150">
        <f t="shared" si="4"/>
        <v>0.44182865135050997</v>
      </c>
      <c r="P30" s="150">
        <v>-1.3466097676623991</v>
      </c>
      <c r="Q30" s="150">
        <f t="shared" si="9"/>
        <v>1.4201368699438983</v>
      </c>
      <c r="R30" s="150">
        <f t="shared" si="1"/>
        <v>1.1270106570676035</v>
      </c>
      <c r="S30" s="150">
        <f t="shared" si="5"/>
        <v>0.17250115776913039</v>
      </c>
      <c r="T30" s="150">
        <v>0.96687272150895542</v>
      </c>
      <c r="U30" s="150">
        <f t="shared" si="10"/>
        <v>0.54336566039410872</v>
      </c>
      <c r="V30" s="150">
        <f t="shared" si="2"/>
        <v>1.0887500841342499</v>
      </c>
      <c r="W30" s="150">
        <f t="shared" si="6"/>
        <v>0.12267283030984406</v>
      </c>
      <c r="X30" s="150">
        <v>1.3851992409867173</v>
      </c>
      <c r="Y30" s="150">
        <f t="shared" si="11"/>
        <v>0.7684993893762212</v>
      </c>
      <c r="Z30" s="150">
        <f t="shared" si="3"/>
        <v>0.51710943821650024</v>
      </c>
      <c r="AA30" s="150">
        <f t="shared" si="7"/>
        <v>-0.95145845793711836</v>
      </c>
    </row>
    <row r="31" spans="10:27" x14ac:dyDescent="0.35">
      <c r="J31" s="134" t="s">
        <v>46</v>
      </c>
      <c r="K31" s="127">
        <v>1994</v>
      </c>
      <c r="L31" s="150">
        <v>0.69008489757769298</v>
      </c>
      <c r="M31" s="150">
        <f t="shared" si="8"/>
        <v>0.85988214245629158</v>
      </c>
      <c r="N31" s="150">
        <f t="shared" si="0"/>
        <v>1.3560305790837317</v>
      </c>
      <c r="O31" s="150">
        <f t="shared" si="4"/>
        <v>0.43938971224640294</v>
      </c>
      <c r="P31" s="150">
        <v>2.8645583004902431</v>
      </c>
      <c r="Q31" s="150">
        <f t="shared" si="9"/>
        <v>1.5614350753928961</v>
      </c>
      <c r="R31" s="150">
        <f t="shared" si="1"/>
        <v>1.239143921639376</v>
      </c>
      <c r="S31" s="150">
        <f t="shared" si="5"/>
        <v>0.30934376050268375</v>
      </c>
      <c r="T31" s="150">
        <v>-0.76609105180533754</v>
      </c>
      <c r="U31" s="150">
        <f t="shared" si="10"/>
        <v>0.62222605874379644</v>
      </c>
      <c r="V31" s="150">
        <f t="shared" si="2"/>
        <v>1.2467638704228579</v>
      </c>
      <c r="W31" s="150">
        <f t="shared" si="6"/>
        <v>0.31818825327690747</v>
      </c>
      <c r="X31" s="150">
        <v>3.0320044918585065</v>
      </c>
      <c r="Y31" s="150">
        <f t="shared" si="11"/>
        <v>0.63586028399721639</v>
      </c>
      <c r="Z31" s="150">
        <f t="shared" si="3"/>
        <v>0.42785896617155961</v>
      </c>
      <c r="AA31" s="150">
        <f t="shared" si="7"/>
        <v>-1.2247927710076718</v>
      </c>
    </row>
    <row r="32" spans="10:27" x14ac:dyDescent="0.35">
      <c r="J32" s="134" t="s">
        <v>47</v>
      </c>
      <c r="K32" s="127">
        <v>1994</v>
      </c>
      <c r="L32" s="150">
        <v>0.26351887950328495</v>
      </c>
      <c r="M32" s="150">
        <f t="shared" si="8"/>
        <v>0.85584290653706141</v>
      </c>
      <c r="N32" s="150">
        <f t="shared" si="0"/>
        <v>1.3496607207599347</v>
      </c>
      <c r="O32" s="150">
        <f t="shared" si="4"/>
        <v>0.43259678653941008</v>
      </c>
      <c r="P32" s="150">
        <v>-0.56069526212503507</v>
      </c>
      <c r="Q32" s="150">
        <f t="shared" si="9"/>
        <v>1.5843368423554562</v>
      </c>
      <c r="R32" s="150">
        <f t="shared" si="1"/>
        <v>1.2573186032343295</v>
      </c>
      <c r="S32" s="150">
        <f t="shared" si="5"/>
        <v>0.33035027351672036</v>
      </c>
      <c r="T32" s="150">
        <v>5.6951211795228752E-2</v>
      </c>
      <c r="U32" s="150">
        <f t="shared" si="10"/>
        <v>0.62354518258135572</v>
      </c>
      <c r="V32" s="150">
        <f t="shared" si="2"/>
        <v>1.2494070190312636</v>
      </c>
      <c r="W32" s="150">
        <f t="shared" si="6"/>
        <v>0.32124353994094945</v>
      </c>
      <c r="X32" s="150">
        <v>1.7438692098092643</v>
      </c>
      <c r="Y32" s="150">
        <f t="shared" si="11"/>
        <v>0.6206609116494316</v>
      </c>
      <c r="Z32" s="150">
        <f t="shared" si="3"/>
        <v>0.41763158147267782</v>
      </c>
      <c r="AA32" s="150">
        <f t="shared" si="7"/>
        <v>-1.2596972816595271</v>
      </c>
    </row>
    <row r="33" spans="10:27" x14ac:dyDescent="0.35">
      <c r="J33" s="134" t="s">
        <v>48</v>
      </c>
      <c r="K33" s="127">
        <v>1994</v>
      </c>
      <c r="L33" s="150">
        <v>0.26436929407226439</v>
      </c>
      <c r="M33" s="150">
        <f t="shared" si="8"/>
        <v>0.8622532302758944</v>
      </c>
      <c r="N33" s="150">
        <f t="shared" si="0"/>
        <v>1.3597697747598854</v>
      </c>
      <c r="O33" s="150">
        <f t="shared" si="4"/>
        <v>0.44336240667513449</v>
      </c>
      <c r="P33" s="150">
        <v>0.19734987313222441</v>
      </c>
      <c r="Q33" s="150">
        <f t="shared" si="9"/>
        <v>1.5851698163519969</v>
      </c>
      <c r="R33" s="150">
        <f t="shared" si="1"/>
        <v>1.2579796455542847</v>
      </c>
      <c r="S33" s="150">
        <f t="shared" si="5"/>
        <v>0.3311085792160407</v>
      </c>
      <c r="T33" s="150">
        <v>0.52175562863647862</v>
      </c>
      <c r="U33" s="150">
        <f t="shared" si="10"/>
        <v>0.62855292539300689</v>
      </c>
      <c r="V33" s="150">
        <f t="shared" si="2"/>
        <v>1.2594411098929374</v>
      </c>
      <c r="W33" s="150">
        <f t="shared" si="6"/>
        <v>0.3327836647861554</v>
      </c>
      <c r="X33" s="150">
        <v>1.7139796464916979</v>
      </c>
      <c r="Y33" s="150">
        <f t="shared" si="11"/>
        <v>0.57316773575327484</v>
      </c>
      <c r="Z33" s="150">
        <f t="shared" si="3"/>
        <v>0.38567427630589901</v>
      </c>
      <c r="AA33" s="150">
        <f t="shared" si="7"/>
        <v>-1.3745451705528229</v>
      </c>
    </row>
    <row r="34" spans="10:27" x14ac:dyDescent="0.35">
      <c r="J34" s="134" t="s">
        <v>49</v>
      </c>
      <c r="K34" s="127">
        <v>1995</v>
      </c>
      <c r="L34" s="150">
        <v>0.49707857329728788</v>
      </c>
      <c r="M34" s="150">
        <f t="shared" si="8"/>
        <v>0.7503818639235349</v>
      </c>
      <c r="N34" s="150">
        <f t="shared" si="0"/>
        <v>1.1833490931251469</v>
      </c>
      <c r="O34" s="150">
        <f t="shared" si="4"/>
        <v>0.24287573777398766</v>
      </c>
      <c r="P34" s="150">
        <v>-0.5721253048208591</v>
      </c>
      <c r="Q34" s="150">
        <f t="shared" si="9"/>
        <v>1.5920260839336824</v>
      </c>
      <c r="R34" s="150">
        <f t="shared" si="1"/>
        <v>1.2634207314072081</v>
      </c>
      <c r="S34" s="150">
        <f t="shared" si="5"/>
        <v>0.3373351506355165</v>
      </c>
      <c r="T34" s="150">
        <v>0.17301582308345653</v>
      </c>
      <c r="U34" s="150">
        <f t="shared" si="10"/>
        <v>0.61202957912494527</v>
      </c>
      <c r="V34" s="150">
        <f t="shared" si="2"/>
        <v>1.2263330282624507</v>
      </c>
      <c r="W34" s="150">
        <f t="shared" si="6"/>
        <v>0.29435081669521845</v>
      </c>
      <c r="X34" s="150">
        <v>0.29840266807091453</v>
      </c>
      <c r="Y34" s="150">
        <f t="shared" si="11"/>
        <v>0.69728944097739953</v>
      </c>
      <c r="Z34" s="150">
        <f t="shared" si="3"/>
        <v>0.46919354274411795</v>
      </c>
      <c r="AA34" s="150">
        <f t="shared" si="7"/>
        <v>-1.0917449364125502</v>
      </c>
    </row>
    <row r="35" spans="10:27" x14ac:dyDescent="0.35">
      <c r="J35" s="134" t="s">
        <v>50</v>
      </c>
      <c r="K35" s="127">
        <v>1995</v>
      </c>
      <c r="L35" s="150">
        <v>-1.4496600445106886</v>
      </c>
      <c r="M35" s="150">
        <f t="shared" si="8"/>
        <v>0.86971970316212932</v>
      </c>
      <c r="N35" s="150">
        <f t="shared" si="0"/>
        <v>1.3715443715932518</v>
      </c>
      <c r="O35" s="150">
        <f t="shared" si="4"/>
        <v>0.4558012963692325</v>
      </c>
      <c r="P35" s="150">
        <v>-2.6506933308178473</v>
      </c>
      <c r="Q35" s="150">
        <f t="shared" si="9"/>
        <v>1.7528712579753609</v>
      </c>
      <c r="R35" s="150">
        <f t="shared" si="1"/>
        <v>1.3910663331230668</v>
      </c>
      <c r="S35" s="150">
        <f t="shared" si="5"/>
        <v>0.47619121656308799</v>
      </c>
      <c r="T35" s="150">
        <v>-0.3736967717623414</v>
      </c>
      <c r="U35" s="150">
        <f t="shared" si="10"/>
        <v>0.6153157974241743</v>
      </c>
      <c r="V35" s="150">
        <f t="shared" si="2"/>
        <v>1.2329176741290557</v>
      </c>
      <c r="W35" s="150">
        <f t="shared" si="6"/>
        <v>0.30207646957771506</v>
      </c>
      <c r="X35" s="150">
        <v>-0.59502975148757442</v>
      </c>
      <c r="Y35" s="150">
        <f t="shared" si="11"/>
        <v>0.91904562220450237</v>
      </c>
      <c r="Z35" s="150">
        <f t="shared" si="3"/>
        <v>0.61840929474160644</v>
      </c>
      <c r="AA35" s="150">
        <f t="shared" si="7"/>
        <v>-0.69336609163875362</v>
      </c>
    </row>
    <row r="36" spans="10:27" x14ac:dyDescent="0.35">
      <c r="J36" s="134" t="s">
        <v>51</v>
      </c>
      <c r="K36" s="127">
        <v>1995</v>
      </c>
      <c r="L36" s="150">
        <v>1.0933971450473408</v>
      </c>
      <c r="M36" s="150">
        <f t="shared" si="8"/>
        <v>0.7685314607818039</v>
      </c>
      <c r="N36" s="150">
        <f t="shared" si="0"/>
        <v>1.2119709322385295</v>
      </c>
      <c r="O36" s="150">
        <f t="shared" si="4"/>
        <v>0.27735509780573836</v>
      </c>
      <c r="P36" s="150">
        <v>2.306201550387597</v>
      </c>
      <c r="Q36" s="150">
        <f t="shared" si="9"/>
        <v>1.798790419366421</v>
      </c>
      <c r="R36" s="150">
        <f t="shared" si="1"/>
        <v>1.427507457458763</v>
      </c>
      <c r="S36" s="150">
        <f t="shared" si="5"/>
        <v>0.51349828240820372</v>
      </c>
      <c r="T36" s="150">
        <v>0.39401103230890466</v>
      </c>
      <c r="U36" s="150">
        <f t="shared" si="10"/>
        <v>0.61487196842924585</v>
      </c>
      <c r="V36" s="150">
        <f t="shared" si="2"/>
        <v>1.2320283671838594</v>
      </c>
      <c r="W36" s="150">
        <f t="shared" si="6"/>
        <v>0.30103547415321003</v>
      </c>
      <c r="X36" s="150">
        <v>-1.7605633802816902E-2</v>
      </c>
      <c r="Y36" s="150">
        <f t="shared" si="11"/>
        <v>0.97595835290188426</v>
      </c>
      <c r="Z36" s="150">
        <f t="shared" si="3"/>
        <v>0.65670484917552485</v>
      </c>
      <c r="AA36" s="150">
        <f t="shared" si="7"/>
        <v>-0.6066829866008222</v>
      </c>
    </row>
    <row r="37" spans="10:27" x14ac:dyDescent="0.35">
      <c r="J37" s="134" t="s">
        <v>52</v>
      </c>
      <c r="K37" s="127">
        <v>1995</v>
      </c>
      <c r="L37" s="150">
        <v>6.7117876410884361E-2</v>
      </c>
      <c r="M37" s="150">
        <f t="shared" si="8"/>
        <v>0.75792436367646387</v>
      </c>
      <c r="N37" s="150">
        <f t="shared" si="0"/>
        <v>1.1952435840125688</v>
      </c>
      <c r="O37" s="150">
        <f t="shared" si="4"/>
        <v>0.25730466141613001</v>
      </c>
      <c r="P37" s="150">
        <v>-0.77666224663762073</v>
      </c>
      <c r="Q37" s="150">
        <f t="shared" si="9"/>
        <v>1.6177949810062813</v>
      </c>
      <c r="R37" s="150">
        <f t="shared" si="1"/>
        <v>1.2838707473432385</v>
      </c>
      <c r="S37" s="150">
        <f t="shared" si="5"/>
        <v>0.36049996760578895</v>
      </c>
      <c r="T37" s="150">
        <v>-0.65306122448979587</v>
      </c>
      <c r="U37" s="150">
        <f t="shared" si="10"/>
        <v>0.64892389494333014</v>
      </c>
      <c r="V37" s="150">
        <f t="shared" si="2"/>
        <v>1.3002587331408328</v>
      </c>
      <c r="W37" s="150">
        <f t="shared" si="6"/>
        <v>0.37879872777580503</v>
      </c>
      <c r="X37" s="150">
        <v>-0.26413100898045433</v>
      </c>
      <c r="Y37" s="150">
        <f t="shared" si="11"/>
        <v>1.054356363134159</v>
      </c>
      <c r="Z37" s="150">
        <f t="shared" si="3"/>
        <v>0.70945746237071416</v>
      </c>
      <c r="AA37" s="150">
        <f t="shared" si="7"/>
        <v>-0.49521190907448875</v>
      </c>
    </row>
    <row r="38" spans="10:27" x14ac:dyDescent="0.35">
      <c r="J38" s="134" t="s">
        <v>53</v>
      </c>
      <c r="K38" s="127">
        <v>1995</v>
      </c>
      <c r="L38" s="150">
        <v>1.4080180226306898</v>
      </c>
      <c r="M38" s="150">
        <f t="shared" si="8"/>
        <v>0.76179097482850033</v>
      </c>
      <c r="N38" s="150">
        <f t="shared" si="0"/>
        <v>1.201341213793099</v>
      </c>
      <c r="O38" s="150">
        <f t="shared" si="4"/>
        <v>0.26464597413418112</v>
      </c>
      <c r="P38" s="150">
        <v>1.6227567773959526</v>
      </c>
      <c r="Q38" s="150">
        <f t="shared" si="9"/>
        <v>1.6135415736940728</v>
      </c>
      <c r="R38" s="150">
        <f t="shared" si="1"/>
        <v>1.2804952731398982</v>
      </c>
      <c r="S38" s="150">
        <f t="shared" si="5"/>
        <v>0.35670192733583861</v>
      </c>
      <c r="T38" s="150">
        <v>0.73004234877694207</v>
      </c>
      <c r="U38" s="150">
        <f t="shared" si="10"/>
        <v>0.64061144075727539</v>
      </c>
      <c r="V38" s="150">
        <f t="shared" si="2"/>
        <v>1.2836029415549881</v>
      </c>
      <c r="W38" s="150">
        <f t="shared" si="6"/>
        <v>0.36019900087284679</v>
      </c>
      <c r="X38" s="150">
        <v>2.4011299435028248</v>
      </c>
      <c r="Y38" s="150">
        <f t="shared" si="11"/>
        <v>1.1114313322164346</v>
      </c>
      <c r="Z38" s="150">
        <f t="shared" si="3"/>
        <v>0.74786218410031213</v>
      </c>
      <c r="AA38" s="150">
        <f t="shared" si="7"/>
        <v>-0.41915565984630559</v>
      </c>
    </row>
    <row r="39" spans="10:27" x14ac:dyDescent="0.35">
      <c r="J39" s="134" t="s">
        <v>54</v>
      </c>
      <c r="K39" s="127">
        <v>1995</v>
      </c>
      <c r="L39" s="150">
        <v>1.1728769059880844</v>
      </c>
      <c r="M39" s="150">
        <f t="shared" si="8"/>
        <v>0.76153287058258468</v>
      </c>
      <c r="N39" s="150">
        <f t="shared" si="0"/>
        <v>1.2009341844657389</v>
      </c>
      <c r="O39" s="150">
        <f t="shared" si="4"/>
        <v>0.26415708830691598</v>
      </c>
      <c r="P39" s="150">
        <v>7.5145594589517195E-2</v>
      </c>
      <c r="Q39" s="150">
        <f t="shared" si="9"/>
        <v>1.5348280968620229</v>
      </c>
      <c r="R39" s="150">
        <f t="shared" si="1"/>
        <v>1.21802881013759</v>
      </c>
      <c r="S39" s="150">
        <f t="shared" si="5"/>
        <v>0.28454825783460935</v>
      </c>
      <c r="T39" s="150">
        <v>0.56160386534057039</v>
      </c>
      <c r="U39" s="150">
        <f t="shared" si="10"/>
        <v>0.57367908814518476</v>
      </c>
      <c r="V39" s="150">
        <f t="shared" si="2"/>
        <v>1.1494895629420265</v>
      </c>
      <c r="W39" s="150">
        <f t="shared" si="6"/>
        <v>0.20099336683022209</v>
      </c>
      <c r="X39" s="150">
        <v>0.44827586206896552</v>
      </c>
      <c r="Y39" s="150">
        <f t="shared" si="11"/>
        <v>1.0539339481138141</v>
      </c>
      <c r="Z39" s="150">
        <f t="shared" si="3"/>
        <v>0.70917322688935347</v>
      </c>
      <c r="AA39" s="150">
        <f t="shared" si="7"/>
        <v>-0.4957900230656711</v>
      </c>
    </row>
    <row r="40" spans="10:27" x14ac:dyDescent="0.35">
      <c r="J40" s="134" t="s">
        <v>55</v>
      </c>
      <c r="K40" s="127">
        <v>1995</v>
      </c>
      <c r="L40" s="150">
        <v>-0.63528343222728478</v>
      </c>
      <c r="M40" s="150">
        <f t="shared" si="8"/>
        <v>0.8234838945304378</v>
      </c>
      <c r="N40" s="150">
        <f t="shared" si="0"/>
        <v>1.2986306927789204</v>
      </c>
      <c r="O40" s="150">
        <f t="shared" si="4"/>
        <v>0.37699121258080681</v>
      </c>
      <c r="P40" s="150">
        <v>-1.1920405481509293</v>
      </c>
      <c r="Q40" s="150">
        <f t="shared" si="9"/>
        <v>1.5842713695553763</v>
      </c>
      <c r="R40" s="150">
        <f t="shared" si="1"/>
        <v>1.2572666444795082</v>
      </c>
      <c r="S40" s="150">
        <f t="shared" si="5"/>
        <v>0.33029065283932207</v>
      </c>
      <c r="T40" s="150">
        <v>-0.69886434543866216</v>
      </c>
      <c r="U40" s="150">
        <f t="shared" si="10"/>
        <v>0.58784814282236342</v>
      </c>
      <c r="V40" s="150">
        <f t="shared" si="2"/>
        <v>1.1778803145045968</v>
      </c>
      <c r="W40" s="150">
        <f t="shared" si="6"/>
        <v>0.23619295305381605</v>
      </c>
      <c r="X40" s="150">
        <v>-0.17164435290078955</v>
      </c>
      <c r="Y40" s="150">
        <f t="shared" si="11"/>
        <v>1.1049330815058522</v>
      </c>
      <c r="Z40" s="150">
        <f t="shared" si="3"/>
        <v>0.74348962789429252</v>
      </c>
      <c r="AA40" s="150">
        <f t="shared" si="7"/>
        <v>-0.42761547889056145</v>
      </c>
    </row>
    <row r="41" spans="10:27" x14ac:dyDescent="0.35">
      <c r="J41" s="134" t="s">
        <v>56</v>
      </c>
      <c r="K41" s="127">
        <v>1995</v>
      </c>
      <c r="L41" s="150">
        <v>0.98839837275877651</v>
      </c>
      <c r="M41" s="150">
        <f t="shared" si="8"/>
        <v>0.78828064039641155</v>
      </c>
      <c r="N41" s="150">
        <f t="shared" si="0"/>
        <v>1.2431153067370222</v>
      </c>
      <c r="O41" s="150">
        <f t="shared" si="4"/>
        <v>0.3139601216054646</v>
      </c>
      <c r="P41" s="150">
        <v>-0.41797283176593519</v>
      </c>
      <c r="Q41" s="150">
        <f t="shared" si="9"/>
        <v>1.5238483326666037</v>
      </c>
      <c r="R41" s="150">
        <f t="shared" si="1"/>
        <v>1.2093153463002519</v>
      </c>
      <c r="S41" s="150">
        <f t="shared" si="5"/>
        <v>0.27419049704460857</v>
      </c>
      <c r="T41" s="150">
        <v>0.32047253990197311</v>
      </c>
      <c r="U41" s="150">
        <f t="shared" si="10"/>
        <v>0.5672528631437973</v>
      </c>
      <c r="V41" s="150">
        <f t="shared" si="2"/>
        <v>1.1366132376220726</v>
      </c>
      <c r="W41" s="150">
        <f t="shared" si="6"/>
        <v>0.18474142301860086</v>
      </c>
      <c r="X41" s="150">
        <v>3.232462173314993</v>
      </c>
      <c r="Y41" s="150">
        <f t="shared" si="11"/>
        <v>1.2751879669768664</v>
      </c>
      <c r="Z41" s="150">
        <f t="shared" si="3"/>
        <v>0.85805108285002352</v>
      </c>
      <c r="AA41" s="150">
        <f t="shared" si="7"/>
        <v>-0.22086455580981695</v>
      </c>
    </row>
    <row r="42" spans="10:27" x14ac:dyDescent="0.35">
      <c r="J42" s="134" t="s">
        <v>57</v>
      </c>
      <c r="K42" s="127">
        <v>1995</v>
      </c>
      <c r="L42" s="150">
        <v>0.12880573707715415</v>
      </c>
      <c r="M42" s="150">
        <f t="shared" si="8"/>
        <v>0.77676594434560442</v>
      </c>
      <c r="N42" s="150">
        <f t="shared" si="0"/>
        <v>1.2249566787311583</v>
      </c>
      <c r="O42" s="150">
        <f t="shared" si="4"/>
        <v>0.29273072842386844</v>
      </c>
      <c r="P42" s="150">
        <v>3.996947438710293</v>
      </c>
      <c r="Q42" s="150">
        <f t="shared" si="9"/>
        <v>1.8268733934092172</v>
      </c>
      <c r="R42" s="150">
        <f t="shared" si="1"/>
        <v>1.449793908644017</v>
      </c>
      <c r="S42" s="150">
        <f t="shared" si="5"/>
        <v>0.53584783257877289</v>
      </c>
      <c r="T42" s="150">
        <v>0.27560288130284999</v>
      </c>
      <c r="U42" s="150">
        <f t="shared" si="10"/>
        <v>0.50864689459983059</v>
      </c>
      <c r="V42" s="150">
        <f t="shared" si="2"/>
        <v>1.0191835621127059</v>
      </c>
      <c r="W42" s="150">
        <f t="shared" si="6"/>
        <v>2.7413914408456898E-2</v>
      </c>
      <c r="X42" s="150">
        <v>0.11658894070619587</v>
      </c>
      <c r="Y42" s="150">
        <f t="shared" si="11"/>
        <v>1.2995626866768042</v>
      </c>
      <c r="Z42" s="150">
        <f t="shared" si="3"/>
        <v>0.87445239400909969</v>
      </c>
      <c r="AA42" s="150">
        <f t="shared" si="7"/>
        <v>-0.19354825024470074</v>
      </c>
    </row>
    <row r="43" spans="10:27" x14ac:dyDescent="0.35">
      <c r="J43" s="134" t="s">
        <v>58</v>
      </c>
      <c r="K43" s="127">
        <v>1995</v>
      </c>
      <c r="L43" s="150">
        <v>-0.36754297521071638</v>
      </c>
      <c r="M43" s="150">
        <f t="shared" si="8"/>
        <v>0.79567963039565037</v>
      </c>
      <c r="N43" s="150">
        <f t="shared" si="0"/>
        <v>1.254783483336948</v>
      </c>
      <c r="O43" s="150">
        <f t="shared" si="4"/>
        <v>0.32743844428402974</v>
      </c>
      <c r="P43" s="150">
        <v>-3.3113190240322878</v>
      </c>
      <c r="Q43" s="150">
        <f t="shared" si="9"/>
        <v>1.9293019535317153</v>
      </c>
      <c r="R43" s="150">
        <f t="shared" si="1"/>
        <v>1.5310804953732986</v>
      </c>
      <c r="S43" s="150">
        <f t="shared" si="5"/>
        <v>0.6145501334079746</v>
      </c>
      <c r="T43" s="150">
        <v>-0.58716971703416831</v>
      </c>
      <c r="U43" s="150">
        <f t="shared" si="10"/>
        <v>0.48680164813108739</v>
      </c>
      <c r="V43" s="150">
        <f t="shared" si="2"/>
        <v>0.97541190765532482</v>
      </c>
      <c r="W43" s="150">
        <f t="shared" si="6"/>
        <v>-3.5916510241257027E-2</v>
      </c>
      <c r="X43" s="150">
        <v>0.86508068541008154</v>
      </c>
      <c r="Y43" s="150">
        <f t="shared" si="11"/>
        <v>1.1453507509031318</v>
      </c>
      <c r="Z43" s="150">
        <f t="shared" si="3"/>
        <v>0.77068595180160482</v>
      </c>
      <c r="AA43" s="150">
        <f t="shared" si="7"/>
        <v>-0.37578500138546866</v>
      </c>
    </row>
    <row r="44" spans="10:27" x14ac:dyDescent="0.35">
      <c r="J44" s="134" t="s">
        <v>59</v>
      </c>
      <c r="K44" s="127">
        <v>1995</v>
      </c>
      <c r="L44" s="150">
        <v>1.4696132045843158</v>
      </c>
      <c r="M44" s="150">
        <f t="shared" si="8"/>
        <v>0.86007111124792113</v>
      </c>
      <c r="N44" s="150">
        <f t="shared" si="0"/>
        <v>1.3563285820858759</v>
      </c>
      <c r="O44" s="150">
        <f t="shared" si="4"/>
        <v>0.43970672590834581</v>
      </c>
      <c r="P44" s="150">
        <v>4.1646902570913573</v>
      </c>
      <c r="Q44" s="150">
        <f t="shared" si="9"/>
        <v>2.2517862389339016</v>
      </c>
      <c r="R44" s="150">
        <f t="shared" si="1"/>
        <v>1.7870017618913998</v>
      </c>
      <c r="S44" s="150">
        <f t="shared" si="5"/>
        <v>0.8375410568028685</v>
      </c>
      <c r="T44" s="150">
        <v>0.80741438894125039</v>
      </c>
      <c r="U44" s="150">
        <f t="shared" si="10"/>
        <v>0.52878108528709911</v>
      </c>
      <c r="V44" s="150">
        <f t="shared" si="2"/>
        <v>1.0595267479313293</v>
      </c>
      <c r="W44" s="150">
        <f t="shared" si="6"/>
        <v>8.3420009249284582E-2</v>
      </c>
      <c r="X44" s="150">
        <v>1.2535048655780967</v>
      </c>
      <c r="Y44" s="150">
        <f t="shared" si="11"/>
        <v>1.1199213476042176</v>
      </c>
      <c r="Z44" s="150">
        <f t="shared" si="3"/>
        <v>0.75357496298903626</v>
      </c>
      <c r="AA44" s="150">
        <f t="shared" si="7"/>
        <v>-0.40817706169302681</v>
      </c>
    </row>
    <row r="45" spans="10:27" x14ac:dyDescent="0.35">
      <c r="J45" s="134" t="s">
        <v>60</v>
      </c>
      <c r="K45" s="127">
        <v>1995</v>
      </c>
      <c r="L45" s="150">
        <v>0.23925913188729764</v>
      </c>
      <c r="M45" s="150">
        <f t="shared" si="8"/>
        <v>0.86039602422376615</v>
      </c>
      <c r="N45" s="150">
        <f t="shared" si="0"/>
        <v>1.356840968503773</v>
      </c>
      <c r="O45" s="150">
        <f t="shared" si="4"/>
        <v>0.44025163645604554</v>
      </c>
      <c r="P45" s="150">
        <v>-1.284153005464481</v>
      </c>
      <c r="Q45" s="150">
        <f t="shared" si="9"/>
        <v>2.2935353067419402</v>
      </c>
      <c r="R45" s="150">
        <f t="shared" si="1"/>
        <v>1.8201335292147538</v>
      </c>
      <c r="S45" s="150">
        <f t="shared" si="5"/>
        <v>0.86404429375882696</v>
      </c>
      <c r="T45" s="150">
        <v>0.46436251441393711</v>
      </c>
      <c r="U45" s="150">
        <f t="shared" si="10"/>
        <v>0.52539782016929593</v>
      </c>
      <c r="V45" s="150">
        <f t="shared" si="2"/>
        <v>1.0527476478700835</v>
      </c>
      <c r="W45" s="150">
        <f t="shared" si="6"/>
        <v>7.4159652130177695E-2</v>
      </c>
      <c r="X45" s="150">
        <v>0.32578595862518328</v>
      </c>
      <c r="Y45" s="150">
        <f t="shared" si="11"/>
        <v>1.0880339124074834</v>
      </c>
      <c r="Z45" s="150">
        <f t="shared" si="3"/>
        <v>0.73211848048729689</v>
      </c>
      <c r="AA45" s="150">
        <f t="shared" si="7"/>
        <v>-0.44985095269004527</v>
      </c>
    </row>
    <row r="46" spans="10:27" x14ac:dyDescent="0.35">
      <c r="J46" s="134" t="s">
        <v>61</v>
      </c>
      <c r="K46" s="127">
        <v>1996</v>
      </c>
      <c r="L46" s="150">
        <v>-0.11713848808030113</v>
      </c>
      <c r="M46" s="150">
        <f t="shared" si="8"/>
        <v>0.87037864406274745</v>
      </c>
      <c r="N46" s="150">
        <f t="shared" si="0"/>
        <v>1.3725835186657735</v>
      </c>
      <c r="O46" s="150">
        <f t="shared" si="4"/>
        <v>0.45689393669788692</v>
      </c>
      <c r="P46" s="150">
        <v>-0.45207122428268293</v>
      </c>
      <c r="Q46" s="150">
        <f t="shared" si="9"/>
        <v>2.2905650177228574</v>
      </c>
      <c r="R46" s="150">
        <f t="shared" si="1"/>
        <v>1.8177763286871671</v>
      </c>
      <c r="S46" s="150">
        <f t="shared" si="5"/>
        <v>0.86217469164096849</v>
      </c>
      <c r="T46" s="150">
        <v>0.35984613475617322</v>
      </c>
      <c r="U46" s="150">
        <f t="shared" si="10"/>
        <v>0.52955476806265767</v>
      </c>
      <c r="V46" s="150">
        <f t="shared" si="2"/>
        <v>1.0610769879416599</v>
      </c>
      <c r="W46" s="150">
        <f t="shared" si="6"/>
        <v>8.5529336829603966E-2</v>
      </c>
      <c r="X46" s="150">
        <v>-1.5424581912648156</v>
      </c>
      <c r="Y46" s="150">
        <f t="shared" si="11"/>
        <v>1.2461656726457087</v>
      </c>
      <c r="Z46" s="150">
        <f t="shared" si="3"/>
        <v>0.83852250218384961</v>
      </c>
      <c r="AA46" s="150">
        <f t="shared" si="7"/>
        <v>-0.25407859511270342</v>
      </c>
    </row>
    <row r="47" spans="10:27" x14ac:dyDescent="0.35">
      <c r="J47" s="134" t="s">
        <v>62</v>
      </c>
      <c r="K47" s="127">
        <v>1996</v>
      </c>
      <c r="L47" s="150">
        <v>1.512318872581492</v>
      </c>
      <c r="M47" s="150">
        <f t="shared" si="8"/>
        <v>0.74002224738872968</v>
      </c>
      <c r="N47" s="150">
        <f t="shared" si="0"/>
        <v>1.1670120207344483</v>
      </c>
      <c r="O47" s="150">
        <f t="shared" si="4"/>
        <v>0.22281942151197892</v>
      </c>
      <c r="P47" s="150">
        <v>2.3632993512511584</v>
      </c>
      <c r="Q47" s="150">
        <f t="shared" si="9"/>
        <v>2.1925133682604461</v>
      </c>
      <c r="R47" s="150">
        <f t="shared" si="1"/>
        <v>1.7399632275516688</v>
      </c>
      <c r="S47" s="150">
        <f t="shared" si="5"/>
        <v>0.7990568164248999</v>
      </c>
      <c r="T47" s="150">
        <v>-4.3273986152324431E-2</v>
      </c>
      <c r="U47" s="150">
        <f t="shared" si="10"/>
        <v>0.51072826580858899</v>
      </c>
      <c r="V47" s="150">
        <f t="shared" si="2"/>
        <v>1.0233540374368304</v>
      </c>
      <c r="W47" s="150">
        <f t="shared" si="6"/>
        <v>3.3305343218223309E-2</v>
      </c>
      <c r="X47" s="150">
        <v>0.84102902374670185</v>
      </c>
      <c r="Y47" s="150">
        <f t="shared" si="11"/>
        <v>1.2030539505412299</v>
      </c>
      <c r="Z47" s="150">
        <f t="shared" si="3"/>
        <v>0.80951339859030202</v>
      </c>
      <c r="AA47" s="150">
        <f t="shared" si="7"/>
        <v>-0.30487313552096318</v>
      </c>
    </row>
    <row r="48" spans="10:27" x14ac:dyDescent="0.35">
      <c r="J48" s="134" t="s">
        <v>63</v>
      </c>
      <c r="K48" s="127">
        <v>1996</v>
      </c>
      <c r="L48" s="150">
        <v>0.37462235649546827</v>
      </c>
      <c r="M48" s="150">
        <f t="shared" si="8"/>
        <v>0.72497851951857872</v>
      </c>
      <c r="N48" s="150">
        <f t="shared" si="0"/>
        <v>1.1432881241582664</v>
      </c>
      <c r="O48" s="150">
        <f t="shared" si="4"/>
        <v>0.19318902814729638</v>
      </c>
      <c r="P48" s="150">
        <v>-9.0538705296514255E-2</v>
      </c>
      <c r="Q48" s="150">
        <f t="shared" si="9"/>
        <v>2.1356183219196794</v>
      </c>
      <c r="R48" s="150">
        <f t="shared" si="1"/>
        <v>1.6948117179208173</v>
      </c>
      <c r="S48" s="150">
        <f t="shared" si="5"/>
        <v>0.76112500863613708</v>
      </c>
      <c r="T48" s="150">
        <v>0.15770919661079844</v>
      </c>
      <c r="U48" s="150">
        <f t="shared" si="10"/>
        <v>0.50589391963287478</v>
      </c>
      <c r="V48" s="150">
        <f t="shared" si="2"/>
        <v>1.0136673840665653</v>
      </c>
      <c r="W48" s="150">
        <f t="shared" si="6"/>
        <v>1.9584336682322599E-2</v>
      </c>
      <c r="X48" s="150">
        <v>2.0605069501226492</v>
      </c>
      <c r="Y48" s="150">
        <f t="shared" si="11"/>
        <v>1.2469988796758147</v>
      </c>
      <c r="Z48" s="150">
        <f t="shared" si="3"/>
        <v>0.839083152231478</v>
      </c>
      <c r="AA48" s="150">
        <f t="shared" si="7"/>
        <v>-0.25311430762193166</v>
      </c>
    </row>
    <row r="49" spans="2:27" x14ac:dyDescent="0.35">
      <c r="J49" s="134" t="s">
        <v>64</v>
      </c>
      <c r="K49" s="127">
        <v>1996</v>
      </c>
      <c r="L49" s="150">
        <v>0.79171683120635683</v>
      </c>
      <c r="M49" s="150">
        <f t="shared" si="8"/>
        <v>0.71484099278537594</v>
      </c>
      <c r="N49" s="150">
        <f t="shared" si="0"/>
        <v>1.1273012864653316</v>
      </c>
      <c r="O49" s="150">
        <f t="shared" si="4"/>
        <v>0.17287314674285217</v>
      </c>
      <c r="P49" s="150">
        <v>0.19030357951971003</v>
      </c>
      <c r="Q49" s="150">
        <f t="shared" si="9"/>
        <v>2.1080862688719031</v>
      </c>
      <c r="R49" s="150">
        <f t="shared" si="1"/>
        <v>1.6729624737722444</v>
      </c>
      <c r="S49" s="150">
        <f t="shared" si="5"/>
        <v>0.74240508464113319</v>
      </c>
      <c r="T49" s="150">
        <v>0.47238259903053503</v>
      </c>
      <c r="U49" s="150">
        <f t="shared" si="10"/>
        <v>0.45132855271314065</v>
      </c>
      <c r="V49" s="150">
        <f t="shared" si="2"/>
        <v>0.90433392382988509</v>
      </c>
      <c r="W49" s="150">
        <f t="shared" si="6"/>
        <v>-0.14507251107465163</v>
      </c>
      <c r="X49" s="150">
        <v>-1.6023073225444641E-2</v>
      </c>
      <c r="Y49" s="150">
        <f t="shared" si="11"/>
        <v>1.2311872339743961</v>
      </c>
      <c r="Z49" s="150">
        <f t="shared" si="3"/>
        <v>0.82844377978828643</v>
      </c>
      <c r="AA49" s="150">
        <f t="shared" si="7"/>
        <v>-0.27152429891642144</v>
      </c>
    </row>
    <row r="50" spans="2:27" x14ac:dyDescent="0.35">
      <c r="J50" s="134" t="s">
        <v>65</v>
      </c>
      <c r="K50" s="127">
        <v>1996</v>
      </c>
      <c r="L50" s="150">
        <v>0.89013540760843601</v>
      </c>
      <c r="M50" s="150">
        <f t="shared" si="8"/>
        <v>0.67827480863670964</v>
      </c>
      <c r="N50" s="150">
        <f t="shared" si="0"/>
        <v>1.0696365654323339</v>
      </c>
      <c r="O50" s="150">
        <f t="shared" si="4"/>
        <v>9.7120689790548317E-2</v>
      </c>
      <c r="P50" s="150">
        <v>1.4200434153400869</v>
      </c>
      <c r="Q50" s="150">
        <f t="shared" si="9"/>
        <v>2.0995929915943345</v>
      </c>
      <c r="R50" s="150">
        <f t="shared" si="1"/>
        <v>1.6662222685090518</v>
      </c>
      <c r="S50" s="150">
        <f t="shared" si="5"/>
        <v>0.73658086426104552</v>
      </c>
      <c r="T50" s="150">
        <v>7.6823796939339925E-2</v>
      </c>
      <c r="U50" s="150">
        <f t="shared" si="10"/>
        <v>0.42708102686789234</v>
      </c>
      <c r="V50" s="150">
        <f t="shared" si="2"/>
        <v>0.85574878544459654</v>
      </c>
      <c r="W50" s="150">
        <f t="shared" si="6"/>
        <v>-0.2247407552529514</v>
      </c>
      <c r="X50" s="150">
        <v>0.73717948717948723</v>
      </c>
      <c r="Y50" s="150">
        <f t="shared" si="11"/>
        <v>1.1350065923515142</v>
      </c>
      <c r="Z50" s="150">
        <f t="shared" si="3"/>
        <v>0.76372555327508018</v>
      </c>
      <c r="AA50" s="150">
        <f t="shared" si="7"/>
        <v>-0.38887379963950652</v>
      </c>
    </row>
    <row r="51" spans="2:27" x14ac:dyDescent="0.35">
      <c r="J51" s="134" t="s">
        <v>66</v>
      </c>
      <c r="K51" s="127">
        <v>1996</v>
      </c>
      <c r="L51" s="150">
        <v>-0.79703727558167614</v>
      </c>
      <c r="M51" s="150">
        <f t="shared" si="8"/>
        <v>0.7401496541460636</v>
      </c>
      <c r="N51" s="150">
        <f t="shared" si="0"/>
        <v>1.1672129406633507</v>
      </c>
      <c r="O51" s="150">
        <f t="shared" si="4"/>
        <v>0.22306778333704097</v>
      </c>
      <c r="P51" s="150">
        <v>-2.0779452421296707</v>
      </c>
      <c r="Q51" s="150">
        <f t="shared" si="9"/>
        <v>2.2133220125408535</v>
      </c>
      <c r="R51" s="150">
        <f t="shared" si="1"/>
        <v>1.7564768216702937</v>
      </c>
      <c r="S51" s="150">
        <f t="shared" si="5"/>
        <v>0.81268453899583604</v>
      </c>
      <c r="T51" s="150">
        <v>-3.6847115177940863E-2</v>
      </c>
      <c r="U51" s="150">
        <f t="shared" si="10"/>
        <v>0.41442967923587593</v>
      </c>
      <c r="V51" s="150">
        <f t="shared" si="2"/>
        <v>0.83039908670069917</v>
      </c>
      <c r="W51" s="150">
        <f t="shared" si="6"/>
        <v>-0.26812323791254244</v>
      </c>
      <c r="X51" s="150">
        <v>-0.93859370028635059</v>
      </c>
      <c r="Y51" s="150">
        <f t="shared" si="11"/>
        <v>1.2200580700444312</v>
      </c>
      <c r="Z51" s="150">
        <f t="shared" si="3"/>
        <v>0.82095516523998513</v>
      </c>
      <c r="AA51" s="150">
        <f t="shared" si="7"/>
        <v>-0.28462466052394297</v>
      </c>
    </row>
    <row r="52" spans="2:27" x14ac:dyDescent="0.35">
      <c r="J52" s="134" t="s">
        <v>67</v>
      </c>
      <c r="K52" s="127">
        <v>1996</v>
      </c>
      <c r="L52" s="150">
        <v>0.64590354888912227</v>
      </c>
      <c r="M52" s="150">
        <f t="shared" si="8"/>
        <v>0.67666544533615314</v>
      </c>
      <c r="N52" s="150">
        <f t="shared" si="0"/>
        <v>1.0670986061694798</v>
      </c>
      <c r="O52" s="150">
        <f t="shared" si="4"/>
        <v>9.3693495805019428E-2</v>
      </c>
      <c r="P52" s="150">
        <v>9.107468123861566E-2</v>
      </c>
      <c r="Q52" s="150">
        <f t="shared" si="9"/>
        <v>2.1704065875902327</v>
      </c>
      <c r="R52" s="150">
        <f t="shared" si="1"/>
        <v>1.7224194415011238</v>
      </c>
      <c r="S52" s="150">
        <f t="shared" si="5"/>
        <v>0.78443650887171135</v>
      </c>
      <c r="T52" s="150">
        <v>0.6788511749347258</v>
      </c>
      <c r="U52" s="150">
        <f t="shared" si="10"/>
        <v>0.35533173342056062</v>
      </c>
      <c r="V52" s="150">
        <f t="shared" si="2"/>
        <v>0.71198362880827859</v>
      </c>
      <c r="W52" s="150">
        <f t="shared" si="6"/>
        <v>-0.49008402632019582</v>
      </c>
      <c r="X52" s="150">
        <v>-1.9431507949253253</v>
      </c>
      <c r="Y52" s="150">
        <f t="shared" si="11"/>
        <v>1.3947598545518791</v>
      </c>
      <c r="Z52" s="150">
        <f t="shared" si="3"/>
        <v>0.93850885869886214</v>
      </c>
      <c r="AA52" s="150">
        <f t="shared" si="7"/>
        <v>-9.1557731993600538E-2</v>
      </c>
    </row>
    <row r="53" spans="2:27" x14ac:dyDescent="0.35">
      <c r="J53" s="134" t="s">
        <v>68</v>
      </c>
      <c r="K53" s="127">
        <v>1996</v>
      </c>
      <c r="L53" s="150">
        <v>9.0121284275733182E-3</v>
      </c>
      <c r="M53" s="150">
        <f t="shared" si="8"/>
        <v>0.66943923998452981</v>
      </c>
      <c r="N53" s="150">
        <f t="shared" si="0"/>
        <v>1.0557029102435842</v>
      </c>
      <c r="O53" s="150">
        <f t="shared" si="4"/>
        <v>7.8203896987014701E-2</v>
      </c>
      <c r="P53" s="150">
        <v>0.79162875341219285</v>
      </c>
      <c r="Q53" s="150">
        <f t="shared" si="9"/>
        <v>2.1589388430391496</v>
      </c>
      <c r="R53" s="150">
        <f t="shared" si="1"/>
        <v>1.7133187198769397</v>
      </c>
      <c r="S53" s="150">
        <f t="shared" si="5"/>
        <v>0.7767935535320557</v>
      </c>
      <c r="T53" s="150">
        <v>1.0037832560410056</v>
      </c>
      <c r="U53" s="150">
        <f t="shared" si="10"/>
        <v>0.41287316254501677</v>
      </c>
      <c r="V53" s="150">
        <f t="shared" si="2"/>
        <v>0.82728027040137664</v>
      </c>
      <c r="W53" s="150">
        <f t="shared" si="6"/>
        <v>-0.27355191879502888</v>
      </c>
      <c r="X53" s="150">
        <v>1.2283000327546676</v>
      </c>
      <c r="Y53" s="150">
        <f t="shared" si="11"/>
        <v>1.1451667036204287</v>
      </c>
      <c r="Z53" s="150">
        <f t="shared" si="3"/>
        <v>0.77056210969023886</v>
      </c>
      <c r="AA53" s="150">
        <f t="shared" si="7"/>
        <v>-0.37601684777641559</v>
      </c>
    </row>
    <row r="54" spans="2:27" x14ac:dyDescent="0.35">
      <c r="J54" s="134" t="s">
        <v>69</v>
      </c>
      <c r="K54" s="127">
        <v>1996</v>
      </c>
      <c r="L54" s="150">
        <v>1.1321058971951092</v>
      </c>
      <c r="M54" s="150">
        <f t="shared" si="8"/>
        <v>0.69280438381474796</v>
      </c>
      <c r="N54" s="150">
        <f t="shared" si="0"/>
        <v>1.0925496453414418</v>
      </c>
      <c r="O54" s="150">
        <f t="shared" si="4"/>
        <v>0.12769883712688412</v>
      </c>
      <c r="P54" s="150">
        <v>1.4534621287352172</v>
      </c>
      <c r="Q54" s="150">
        <f t="shared" si="9"/>
        <v>1.9146276863717253</v>
      </c>
      <c r="R54" s="150">
        <f t="shared" si="1"/>
        <v>1.5194350999019317</v>
      </c>
      <c r="S54" s="150">
        <f t="shared" si="5"/>
        <v>0.60353505389985607</v>
      </c>
      <c r="T54" s="150">
        <v>-1.1720283945023411</v>
      </c>
      <c r="U54" s="150">
        <f t="shared" si="10"/>
        <v>0.58054004507445067</v>
      </c>
      <c r="V54" s="150">
        <f t="shared" si="2"/>
        <v>1.1632369672747953</v>
      </c>
      <c r="W54" s="150">
        <f t="shared" si="6"/>
        <v>0.21814502345591613</v>
      </c>
      <c r="X54" s="150">
        <v>1.5855039637599093</v>
      </c>
      <c r="Y54" s="150">
        <f t="shared" si="11"/>
        <v>1.2015907299073008</v>
      </c>
      <c r="Z54" s="150">
        <f t="shared" si="3"/>
        <v>0.80852882370259516</v>
      </c>
      <c r="AA54" s="150">
        <f t="shared" si="7"/>
        <v>-0.30662888881790862</v>
      </c>
    </row>
    <row r="55" spans="2:27" x14ac:dyDescent="0.35">
      <c r="J55" s="134" t="s">
        <v>70</v>
      </c>
      <c r="K55" s="127">
        <v>1996</v>
      </c>
      <c r="L55" s="150">
        <v>1.0753495003118654</v>
      </c>
      <c r="M55" s="150">
        <f t="shared" si="8"/>
        <v>0.65934490631836484</v>
      </c>
      <c r="N55" s="150">
        <f t="shared" si="0"/>
        <v>1.0397841878385659</v>
      </c>
      <c r="O55" s="150">
        <f t="shared" si="4"/>
        <v>5.6284121208641506E-2</v>
      </c>
      <c r="P55" s="150">
        <v>-0.28474817583199857</v>
      </c>
      <c r="Q55" s="150">
        <f t="shared" si="9"/>
        <v>1.599448502840753</v>
      </c>
      <c r="R55" s="150">
        <f t="shared" si="1"/>
        <v>1.2693111109801425</v>
      </c>
      <c r="S55" s="150">
        <f t="shared" si="5"/>
        <v>0.34404572028862768</v>
      </c>
      <c r="T55" s="150">
        <v>1.2073234098480912</v>
      </c>
      <c r="U55" s="150">
        <f t="shared" si="10"/>
        <v>0.59415755337524667</v>
      </c>
      <c r="V55" s="150">
        <f t="shared" si="2"/>
        <v>1.1905225769274868</v>
      </c>
      <c r="W55" s="150">
        <f t="shared" si="6"/>
        <v>0.25159497996354274</v>
      </c>
      <c r="X55" s="150">
        <v>-0.35037426341774169</v>
      </c>
      <c r="Y55" s="150">
        <f t="shared" si="11"/>
        <v>1.2069224862738828</v>
      </c>
      <c r="Z55" s="150">
        <f t="shared" si="3"/>
        <v>0.81211646681271965</v>
      </c>
      <c r="AA55" s="150">
        <f t="shared" si="7"/>
        <v>-0.30024145362946175</v>
      </c>
    </row>
    <row r="56" spans="2:27" x14ac:dyDescent="0.35">
      <c r="J56" s="134" t="s">
        <v>71</v>
      </c>
      <c r="K56" s="127">
        <v>1996</v>
      </c>
      <c r="L56" s="150">
        <v>-0.16656923062646734</v>
      </c>
      <c r="M56" s="150">
        <f t="shared" si="8"/>
        <v>0.63457274970382083</v>
      </c>
      <c r="N56" s="150">
        <f t="shared" si="0"/>
        <v>1.0007185994042991</v>
      </c>
      <c r="O56" s="150">
        <f t="shared" si="4"/>
        <v>1.0363474822065509E-3</v>
      </c>
      <c r="P56" s="150">
        <v>-1.5170444404783152</v>
      </c>
      <c r="Q56" s="150">
        <f t="shared" si="9"/>
        <v>1.255557305556197</v>
      </c>
      <c r="R56" s="150">
        <f t="shared" si="1"/>
        <v>0.99640146937162422</v>
      </c>
      <c r="S56" s="150">
        <f t="shared" si="5"/>
        <v>-5.2009457959749181E-3</v>
      </c>
      <c r="T56" s="150">
        <v>0.51642908915196906</v>
      </c>
      <c r="U56" s="150">
        <f t="shared" si="10"/>
        <v>0.58000333594733033</v>
      </c>
      <c r="V56" s="150">
        <f t="shared" si="2"/>
        <v>1.162161554988189</v>
      </c>
      <c r="W56" s="150">
        <f t="shared" si="6"/>
        <v>0.21681063533400793</v>
      </c>
      <c r="X56" s="150">
        <v>-1.0867828032603484</v>
      </c>
      <c r="Y56" s="150">
        <f t="shared" si="11"/>
        <v>1.2212555107430918</v>
      </c>
      <c r="Z56" s="150">
        <f t="shared" si="3"/>
        <v>0.82176090158218906</v>
      </c>
      <c r="AA56" s="150">
        <f t="shared" si="7"/>
        <v>-0.28320940448322018</v>
      </c>
    </row>
    <row r="57" spans="2:27" x14ac:dyDescent="0.35">
      <c r="J57" s="134" t="s">
        <v>72</v>
      </c>
      <c r="K57" s="127">
        <v>1996</v>
      </c>
      <c r="L57" s="150">
        <v>0.243067013064271</v>
      </c>
      <c r="M57" s="150">
        <f t="shared" si="8"/>
        <v>0.63446032554446985</v>
      </c>
      <c r="N57" s="150">
        <f t="shared" si="0"/>
        <v>1.0005413069703939</v>
      </c>
      <c r="O57" s="150">
        <f t="shared" si="4"/>
        <v>7.8072959365889946E-4</v>
      </c>
      <c r="P57" s="150">
        <v>0.40775643349039509</v>
      </c>
      <c r="Q57" s="150">
        <f t="shared" si="9"/>
        <v>1.1911351395109131</v>
      </c>
      <c r="R57" s="150">
        <f t="shared" si="1"/>
        <v>0.94527649034950934</v>
      </c>
      <c r="S57" s="150">
        <f t="shared" si="5"/>
        <v>-8.1191720142864798E-2</v>
      </c>
      <c r="T57" s="150">
        <v>-1.1988102034071448</v>
      </c>
      <c r="U57" s="150">
        <f t="shared" si="10"/>
        <v>0.71001251967758572</v>
      </c>
      <c r="V57" s="150">
        <f t="shared" si="2"/>
        <v>1.4226629448291936</v>
      </c>
      <c r="W57" s="150">
        <f t="shared" si="6"/>
        <v>0.50859390120255321</v>
      </c>
      <c r="X57" s="150">
        <v>-0.88867345290030697</v>
      </c>
      <c r="Y57" s="150">
        <f t="shared" si="11"/>
        <v>1.2463490225839444</v>
      </c>
      <c r="Z57" s="150">
        <f t="shared" si="3"/>
        <v>0.83864587506464672</v>
      </c>
      <c r="AA57" s="150">
        <f t="shared" si="7"/>
        <v>-0.25386634517281459</v>
      </c>
    </row>
    <row r="58" spans="2:27" x14ac:dyDescent="0.35">
      <c r="J58" s="134" t="s">
        <v>73</v>
      </c>
      <c r="K58" s="127">
        <v>1997</v>
      </c>
      <c r="L58" s="150">
        <v>1.1284714173118828</v>
      </c>
      <c r="M58" s="150">
        <f t="shared" si="8"/>
        <v>0.6324352924586587</v>
      </c>
      <c r="N58" s="150">
        <f t="shared" si="0"/>
        <v>0.99734783817690065</v>
      </c>
      <c r="O58" s="150">
        <f t="shared" si="4"/>
        <v>-3.8313436302511474E-3</v>
      </c>
      <c r="P58" s="150">
        <v>1.461961916794513</v>
      </c>
      <c r="Q58" s="150">
        <f t="shared" si="9"/>
        <v>1.2220582942470106</v>
      </c>
      <c r="R58" s="150">
        <f t="shared" si="1"/>
        <v>0.96981688900778029</v>
      </c>
      <c r="S58" s="150">
        <f t="shared" si="5"/>
        <v>-4.4215716925846672E-2</v>
      </c>
      <c r="T58" s="150">
        <v>1.6755869115679358</v>
      </c>
      <c r="U58" s="150">
        <f t="shared" si="10"/>
        <v>0.82360007657604728</v>
      </c>
      <c r="V58" s="150">
        <f t="shared" si="2"/>
        <v>1.6502600698298902</v>
      </c>
      <c r="W58" s="150">
        <f t="shared" si="6"/>
        <v>0.7226934013727323</v>
      </c>
      <c r="X58" s="150">
        <v>-2.6084121291164002</v>
      </c>
      <c r="Y58" s="150">
        <f t="shared" si="11"/>
        <v>1.3818730167152822</v>
      </c>
      <c r="Z58" s="150">
        <f t="shared" si="3"/>
        <v>0.92983753694351401</v>
      </c>
      <c r="AA58" s="150">
        <f t="shared" si="7"/>
        <v>-0.10494942718368513</v>
      </c>
    </row>
    <row r="59" spans="2:27" x14ac:dyDescent="0.35">
      <c r="J59" s="134" t="s">
        <v>74</v>
      </c>
      <c r="K59" s="127">
        <v>1997</v>
      </c>
      <c r="L59" s="150">
        <v>0.67071940730960367</v>
      </c>
      <c r="M59" s="150">
        <f t="shared" si="8"/>
        <v>0.56735654995528662</v>
      </c>
      <c r="N59" s="150">
        <f t="shared" si="0"/>
        <v>0.89471893064917585</v>
      </c>
      <c r="O59" s="150">
        <f t="shared" si="4"/>
        <v>-0.16049355334165621</v>
      </c>
      <c r="P59" s="150">
        <v>-0.7026594325358001</v>
      </c>
      <c r="Q59" s="150">
        <f t="shared" si="9"/>
        <v>1.0877048440818198</v>
      </c>
      <c r="R59" s="150">
        <f t="shared" si="1"/>
        <v>0.86319493350855236</v>
      </c>
      <c r="S59" s="150">
        <f t="shared" si="5"/>
        <v>-0.21224169788295391</v>
      </c>
      <c r="T59" s="150">
        <v>-0.36787797218483625</v>
      </c>
      <c r="U59" s="150">
        <f t="shared" si="10"/>
        <v>0.83890157193309522</v>
      </c>
      <c r="V59" s="150">
        <f t="shared" si="2"/>
        <v>1.6809199101026127</v>
      </c>
      <c r="W59" s="150">
        <f t="shared" si="6"/>
        <v>0.74925098688793812</v>
      </c>
      <c r="X59" s="150">
        <v>4.2182792099096087</v>
      </c>
      <c r="Y59" s="150">
        <f t="shared" si="11"/>
        <v>1.8217990670468474</v>
      </c>
      <c r="Z59" s="150">
        <f t="shared" si="3"/>
        <v>1.225855875915012</v>
      </c>
      <c r="AA59" s="150">
        <f t="shared" si="7"/>
        <v>0.29378937109621617</v>
      </c>
    </row>
    <row r="60" spans="2:27" x14ac:dyDescent="0.35">
      <c r="J60" s="134" t="s">
        <v>75</v>
      </c>
      <c r="K60" s="127">
        <v>1997</v>
      </c>
      <c r="L60" s="150">
        <v>0.72955138510021089</v>
      </c>
      <c r="M60" s="150">
        <f t="shared" si="8"/>
        <v>0.56930849297553565</v>
      </c>
      <c r="N60" s="150">
        <f t="shared" si="0"/>
        <v>0.89779713671184125</v>
      </c>
      <c r="O60" s="150">
        <f t="shared" si="4"/>
        <v>-0.15553859972347278</v>
      </c>
      <c r="P60" s="150">
        <v>1.9347903977069152</v>
      </c>
      <c r="Q60" s="150">
        <f t="shared" si="9"/>
        <v>1.1973820048163386</v>
      </c>
      <c r="R60" s="150">
        <f t="shared" si="1"/>
        <v>0.95023395883123285</v>
      </c>
      <c r="S60" s="150">
        <f t="shared" si="5"/>
        <v>-7.3645329138418689E-2</v>
      </c>
      <c r="T60" s="150">
        <v>0.75648414985590773</v>
      </c>
      <c r="U60" s="150">
        <f t="shared" si="10"/>
        <v>0.84960144067051935</v>
      </c>
      <c r="V60" s="150">
        <f t="shared" si="2"/>
        <v>1.7023594007388934</v>
      </c>
      <c r="W60" s="150">
        <f t="shared" si="6"/>
        <v>0.76753564978920652</v>
      </c>
      <c r="X60" s="150">
        <v>0.22486347574686796</v>
      </c>
      <c r="Y60" s="150">
        <f t="shared" si="11"/>
        <v>1.7311531210338527</v>
      </c>
      <c r="Z60" s="150">
        <f t="shared" si="3"/>
        <v>1.164861846684319</v>
      </c>
      <c r="AA60" s="150">
        <f t="shared" si="7"/>
        <v>0.22015886052567141</v>
      </c>
    </row>
    <row r="61" spans="2:27" x14ac:dyDescent="0.35">
      <c r="J61" s="134" t="s">
        <v>76</v>
      </c>
      <c r="K61" s="127">
        <v>1997</v>
      </c>
      <c r="L61" s="150">
        <v>-1.4756610862203816</v>
      </c>
      <c r="M61" s="150">
        <f t="shared" si="8"/>
        <v>0.78593084697854321</v>
      </c>
      <c r="N61" s="150">
        <f t="shared" si="0"/>
        <v>1.2394096922442535</v>
      </c>
      <c r="O61" s="150">
        <f t="shared" si="4"/>
        <v>0.30965315541186988</v>
      </c>
      <c r="P61" s="150">
        <v>-5.8435852372583481</v>
      </c>
      <c r="Q61" s="150">
        <f t="shared" si="9"/>
        <v>2.0710000255947643</v>
      </c>
      <c r="R61" s="150">
        <f t="shared" si="1"/>
        <v>1.6435310912847323</v>
      </c>
      <c r="S61" s="150">
        <f t="shared" si="5"/>
        <v>0.71679874867135607</v>
      </c>
      <c r="T61" s="150">
        <v>-0.68525801453938739</v>
      </c>
      <c r="U61" s="150">
        <f t="shared" si="10"/>
        <v>0.88945423117008982</v>
      </c>
      <c r="V61" s="150">
        <f t="shared" si="2"/>
        <v>1.7822130465837944</v>
      </c>
      <c r="W61" s="150">
        <f t="shared" si="6"/>
        <v>0.83366980761075116</v>
      </c>
      <c r="X61" s="150">
        <v>1.7307692307692308</v>
      </c>
      <c r="Y61" s="150">
        <f t="shared" si="11"/>
        <v>1.7948195863487988</v>
      </c>
      <c r="Z61" s="150">
        <f t="shared" si="3"/>
        <v>1.2077018678572242</v>
      </c>
      <c r="AA61" s="150">
        <f t="shared" si="7"/>
        <v>0.27226435627865159</v>
      </c>
    </row>
    <row r="62" spans="2:27" x14ac:dyDescent="0.35">
      <c r="B62" s="64"/>
      <c r="C62" s="170"/>
      <c r="D62" s="170"/>
      <c r="E62" s="170"/>
      <c r="F62" s="29"/>
      <c r="J62" s="134" t="s">
        <v>77</v>
      </c>
      <c r="K62" s="127">
        <v>1997</v>
      </c>
      <c r="L62" s="150">
        <v>-7.0666513708844789E-2</v>
      </c>
      <c r="M62" s="150">
        <f t="shared" si="8"/>
        <v>0.77471099908880836</v>
      </c>
      <c r="N62" s="150">
        <f t="shared" si="0"/>
        <v>1.2217160385678465</v>
      </c>
      <c r="O62" s="150">
        <f t="shared" si="4"/>
        <v>0.28890900090483101</v>
      </c>
      <c r="P62" s="150">
        <v>3.4811012599160054</v>
      </c>
      <c r="Q62" s="150">
        <f t="shared" si="9"/>
        <v>2.2766987323620622</v>
      </c>
      <c r="R62" s="150">
        <f t="shared" si="1"/>
        <v>1.8067721419032736</v>
      </c>
      <c r="S62" s="150">
        <f t="shared" si="5"/>
        <v>0.85341457456227587</v>
      </c>
      <c r="T62" s="150">
        <v>0.52798944021119576</v>
      </c>
      <c r="U62" s="150">
        <f t="shared" si="10"/>
        <v>0.89279024341114277</v>
      </c>
      <c r="V62" s="150">
        <f t="shared" si="2"/>
        <v>1.7888974653331959</v>
      </c>
      <c r="W62" s="150">
        <f t="shared" si="6"/>
        <v>0.83907069846047588</v>
      </c>
      <c r="X62" s="150">
        <v>-1.260239445494644</v>
      </c>
      <c r="Y62" s="150">
        <f t="shared" si="11"/>
        <v>1.8258401281645291</v>
      </c>
      <c r="Z62" s="150">
        <f t="shared" si="3"/>
        <v>1.2285750333707637</v>
      </c>
      <c r="AA62" s="150">
        <f t="shared" si="7"/>
        <v>0.29698597081869677</v>
      </c>
    </row>
    <row r="63" spans="2:27" x14ac:dyDescent="0.35">
      <c r="B63" s="171"/>
      <c r="C63" s="172"/>
      <c r="D63" s="173"/>
      <c r="E63" s="174"/>
      <c r="F63" s="29"/>
      <c r="J63" s="134" t="s">
        <v>78</v>
      </c>
      <c r="K63" s="127">
        <v>1997</v>
      </c>
      <c r="L63" s="150">
        <v>1.1305453894228341</v>
      </c>
      <c r="M63" s="150">
        <f t="shared" si="8"/>
        <v>0.73776981881613124</v>
      </c>
      <c r="N63" s="150">
        <f t="shared" si="0"/>
        <v>1.1634599501996186</v>
      </c>
      <c r="O63" s="150">
        <f t="shared" si="4"/>
        <v>0.21842154968364627</v>
      </c>
      <c r="P63" s="150">
        <v>2.002164502164502</v>
      </c>
      <c r="Q63" s="150">
        <f t="shared" si="9"/>
        <v>2.255561506085626</v>
      </c>
      <c r="R63" s="150">
        <f t="shared" si="1"/>
        <v>1.7899977874177555</v>
      </c>
      <c r="S63" s="150">
        <f t="shared" si="5"/>
        <v>0.8399578042027136</v>
      </c>
      <c r="T63" s="150">
        <v>-1.0384959713518354</v>
      </c>
      <c r="U63" s="150">
        <f t="shared" si="10"/>
        <v>0.95931704337759338</v>
      </c>
      <c r="V63" s="150">
        <f t="shared" si="2"/>
        <v>1.9221982319074409</v>
      </c>
      <c r="W63" s="150">
        <f t="shared" si="6"/>
        <v>0.9427571256239683</v>
      </c>
      <c r="X63" s="150">
        <v>0.59029993618379073</v>
      </c>
      <c r="Y63" s="150">
        <f t="shared" si="11"/>
        <v>1.8096860428951771</v>
      </c>
      <c r="Z63" s="150">
        <f t="shared" si="3"/>
        <v>1.2177052394919208</v>
      </c>
      <c r="AA63" s="150">
        <f t="shared" si="7"/>
        <v>0.28416495345152099</v>
      </c>
    </row>
    <row r="64" spans="2:27" x14ac:dyDescent="0.35">
      <c r="B64" s="171"/>
      <c r="C64" s="172"/>
      <c r="D64" s="173"/>
      <c r="E64" s="174"/>
      <c r="F64" s="29"/>
      <c r="J64" s="134" t="s">
        <v>79</v>
      </c>
      <c r="K64" s="127">
        <v>1997</v>
      </c>
      <c r="L64" s="150">
        <v>1.2495856660900047</v>
      </c>
      <c r="M64" s="150">
        <f t="shared" si="8"/>
        <v>0.77121506642911308</v>
      </c>
      <c r="N64" s="150">
        <f t="shared" si="0"/>
        <v>1.2162029672352768</v>
      </c>
      <c r="O64" s="150">
        <f t="shared" si="4"/>
        <v>0.28238401446297412</v>
      </c>
      <c r="P64" s="150">
        <v>0.48629531388152075</v>
      </c>
      <c r="Q64" s="150">
        <f t="shared" si="9"/>
        <v>2.2555501980886965</v>
      </c>
      <c r="R64" s="150">
        <f t="shared" si="1"/>
        <v>1.7899888134707231</v>
      </c>
      <c r="S64" s="150">
        <f t="shared" si="5"/>
        <v>0.83995057139973173</v>
      </c>
      <c r="T64" s="150">
        <v>1.0132078885471323</v>
      </c>
      <c r="U64" s="150">
        <f t="shared" si="10"/>
        <v>0.97868126159066937</v>
      </c>
      <c r="V64" s="150">
        <f t="shared" si="2"/>
        <v>1.9609986121033274</v>
      </c>
      <c r="W64" s="150">
        <f t="shared" si="6"/>
        <v>0.97158851446307815</v>
      </c>
      <c r="X64" s="150">
        <v>1.3005551149881047</v>
      </c>
      <c r="Y64" s="150">
        <f t="shared" si="11"/>
        <v>1.7214255887767358</v>
      </c>
      <c r="Z64" s="150">
        <f t="shared" si="3"/>
        <v>1.1583163649178423</v>
      </c>
      <c r="AA64" s="150">
        <f t="shared" si="7"/>
        <v>0.21202934293238065</v>
      </c>
    </row>
    <row r="65" spans="2:27" x14ac:dyDescent="0.35">
      <c r="B65" s="171"/>
      <c r="C65" s="172"/>
      <c r="D65" s="173"/>
      <c r="E65" s="174"/>
      <c r="F65" s="29"/>
      <c r="J65" s="134" t="s">
        <v>80</v>
      </c>
      <c r="K65" s="127">
        <v>1997</v>
      </c>
      <c r="L65" s="150">
        <v>6.0542188936475547E-2</v>
      </c>
      <c r="M65" s="150">
        <f t="shared" si="8"/>
        <v>0.76876868720129854</v>
      </c>
      <c r="N65" s="150">
        <f t="shared" si="0"/>
        <v>1.2123450373200497</v>
      </c>
      <c r="O65" s="150">
        <f t="shared" si="4"/>
        <v>0.27780035292672239</v>
      </c>
      <c r="P65" s="150">
        <v>1.4254289485261769</v>
      </c>
      <c r="Q65" s="150">
        <f t="shared" si="9"/>
        <v>2.2736531472864239</v>
      </c>
      <c r="R65" s="150">
        <f t="shared" si="1"/>
        <v>1.8043551869534411</v>
      </c>
      <c r="S65" s="150">
        <f t="shared" si="5"/>
        <v>0.85148336077593589</v>
      </c>
      <c r="T65" s="150">
        <v>0.4656994447429697</v>
      </c>
      <c r="U65" s="150">
        <f t="shared" si="10"/>
        <v>0.95217761903528997</v>
      </c>
      <c r="V65" s="150">
        <f t="shared" si="2"/>
        <v>1.9078928581602019</v>
      </c>
      <c r="W65" s="150">
        <f t="shared" si="6"/>
        <v>0.93198015596551187</v>
      </c>
      <c r="X65" s="150">
        <v>0.31313605761703461</v>
      </c>
      <c r="Y65" s="150">
        <f t="shared" si="11"/>
        <v>1.7027835965223173</v>
      </c>
      <c r="Z65" s="150">
        <f t="shared" si="3"/>
        <v>1.1457725031071735</v>
      </c>
      <c r="AA65" s="150">
        <f t="shared" si="7"/>
        <v>0.19632062069133294</v>
      </c>
    </row>
    <row r="66" spans="2:27" x14ac:dyDescent="0.35">
      <c r="B66" s="171"/>
      <c r="C66" s="172"/>
      <c r="D66" s="173"/>
      <c r="E66" s="174"/>
      <c r="F66" s="29"/>
      <c r="J66" s="134" t="s">
        <v>81</v>
      </c>
      <c r="K66" s="127">
        <v>1997</v>
      </c>
      <c r="L66" s="150">
        <v>0.62253495876658305</v>
      </c>
      <c r="M66" s="150">
        <f t="shared" si="8"/>
        <v>0.74503922582842608</v>
      </c>
      <c r="N66" s="150">
        <f t="shared" si="0"/>
        <v>1.1749237749655557</v>
      </c>
      <c r="O66" s="150">
        <f t="shared" si="4"/>
        <v>0.23256716270829286</v>
      </c>
      <c r="P66" s="150">
        <v>-0.1735056823110957</v>
      </c>
      <c r="Q66" s="150">
        <f t="shared" si="9"/>
        <v>2.2527442340595685</v>
      </c>
      <c r="R66" s="150">
        <f t="shared" si="1"/>
        <v>1.7877620201023483</v>
      </c>
      <c r="S66" s="150">
        <f t="shared" si="5"/>
        <v>0.83815470337319109</v>
      </c>
      <c r="T66" s="150">
        <v>-0.21988470909847269</v>
      </c>
      <c r="U66" s="150">
        <f t="shared" si="10"/>
        <v>0.8760252817568418</v>
      </c>
      <c r="V66" s="150">
        <f t="shared" si="2"/>
        <v>1.7553052552579609</v>
      </c>
      <c r="W66" s="150">
        <f t="shared" si="6"/>
        <v>0.81172194332285641</v>
      </c>
      <c r="X66" s="150">
        <v>-0.23411893241766818</v>
      </c>
      <c r="Y66" s="150">
        <f t="shared" si="11"/>
        <v>1.6633735121109223</v>
      </c>
      <c r="Z66" s="150">
        <f t="shared" si="3"/>
        <v>1.1192541650424122</v>
      </c>
      <c r="AA66" s="150">
        <f t="shared" si="7"/>
        <v>0.16253768690337617</v>
      </c>
    </row>
    <row r="67" spans="2:27" x14ac:dyDescent="0.35">
      <c r="B67" s="29"/>
      <c r="C67" s="29"/>
      <c r="D67" s="29"/>
      <c r="E67" s="29"/>
      <c r="F67" s="29"/>
      <c r="J67" s="134" t="s">
        <v>82</v>
      </c>
      <c r="K67" s="127">
        <v>1997</v>
      </c>
      <c r="L67" s="150">
        <v>-9.3092036399431644E-2</v>
      </c>
      <c r="M67" s="150">
        <f t="shared" si="8"/>
        <v>0.73096262508497012</v>
      </c>
      <c r="N67" s="150">
        <f t="shared" si="0"/>
        <v>1.1527250338646502</v>
      </c>
      <c r="O67" s="150">
        <f t="shared" si="4"/>
        <v>0.20504841967765866</v>
      </c>
      <c r="P67" s="150">
        <v>1.0515338489615016</v>
      </c>
      <c r="Q67" s="150">
        <f t="shared" si="9"/>
        <v>2.2579064679494047</v>
      </c>
      <c r="R67" s="150">
        <f t="shared" si="1"/>
        <v>1.7918587327018534</v>
      </c>
      <c r="S67" s="150">
        <f t="shared" si="5"/>
        <v>0.84145690209187807</v>
      </c>
      <c r="T67" s="150">
        <v>0.62239428231089933</v>
      </c>
      <c r="U67" s="150">
        <f t="shared" si="10"/>
        <v>0.8351074556635556</v>
      </c>
      <c r="V67" s="150">
        <f t="shared" si="2"/>
        <v>1.6733175813049477</v>
      </c>
      <c r="W67" s="150">
        <f t="shared" si="6"/>
        <v>0.74271128249062823</v>
      </c>
      <c r="X67" s="150">
        <v>0.62578222778473092</v>
      </c>
      <c r="Y67" s="150">
        <f t="shared" si="11"/>
        <v>1.6601715390911722</v>
      </c>
      <c r="Z67" s="150">
        <f t="shared" si="3"/>
        <v>1.1170996148992149</v>
      </c>
      <c r="AA67" s="150">
        <f t="shared" si="7"/>
        <v>0.159757840712203</v>
      </c>
    </row>
    <row r="68" spans="2:27" x14ac:dyDescent="0.35">
      <c r="B68" s="29"/>
      <c r="C68" s="29"/>
      <c r="D68" s="29"/>
      <c r="E68" s="29"/>
      <c r="F68" s="29"/>
      <c r="J68" s="134" t="s">
        <v>83</v>
      </c>
      <c r="K68" s="127">
        <v>1997</v>
      </c>
      <c r="L68" s="150">
        <v>-0.25947391885867144</v>
      </c>
      <c r="M68" s="150">
        <f t="shared" si="8"/>
        <v>0.73671140800206181</v>
      </c>
      <c r="N68" s="150">
        <f t="shared" si="0"/>
        <v>1.1617908407272306</v>
      </c>
      <c r="O68" s="150">
        <f t="shared" si="4"/>
        <v>0.21635036116368161</v>
      </c>
      <c r="P68" s="150">
        <v>-0.29239766081871343</v>
      </c>
      <c r="Q68" s="150">
        <f t="shared" si="9"/>
        <v>2.1988151119321029</v>
      </c>
      <c r="R68" s="150">
        <f t="shared" si="1"/>
        <v>1.7449642471198363</v>
      </c>
      <c r="S68" s="150">
        <f t="shared" si="5"/>
        <v>0.80319747710465417</v>
      </c>
      <c r="T68" s="150">
        <v>-0.43801237088993461</v>
      </c>
      <c r="U68" s="150">
        <f t="shared" si="10"/>
        <v>0.84394782229823806</v>
      </c>
      <c r="V68" s="150">
        <f t="shared" si="2"/>
        <v>1.6910311591381642</v>
      </c>
      <c r="W68" s="150">
        <f t="shared" si="6"/>
        <v>0.75790324326058067</v>
      </c>
      <c r="X68" s="150">
        <v>0.71517412935323388</v>
      </c>
      <c r="Y68" s="150">
        <f t="shared" si="11"/>
        <v>1.6138781589772793</v>
      </c>
      <c r="Z68" s="150">
        <f t="shared" si="3"/>
        <v>1.0859496307681036</v>
      </c>
      <c r="AA68" s="150">
        <f t="shared" si="7"/>
        <v>0.11895718866133631</v>
      </c>
    </row>
    <row r="69" spans="2:27" x14ac:dyDescent="0.35">
      <c r="J69" s="134" t="s">
        <v>84</v>
      </c>
      <c r="K69" s="127">
        <v>1997</v>
      </c>
      <c r="L69" s="150">
        <v>0.6785327957517947</v>
      </c>
      <c r="M69" s="150">
        <f t="shared" si="8"/>
        <v>0.74233710251350793</v>
      </c>
      <c r="N69" s="150">
        <f t="shared" si="0"/>
        <v>1.1706625376836448</v>
      </c>
      <c r="O69" s="150">
        <f t="shared" si="4"/>
        <v>0.22732525570635648</v>
      </c>
      <c r="P69" s="150">
        <v>1.6819044333275832</v>
      </c>
      <c r="Q69" s="150">
        <f t="shared" si="9"/>
        <v>2.2254622207778767</v>
      </c>
      <c r="R69" s="150">
        <f t="shared" si="1"/>
        <v>1.7661112057579949</v>
      </c>
      <c r="S69" s="150">
        <f t="shared" si="5"/>
        <v>0.8205761872357723</v>
      </c>
      <c r="T69" s="150">
        <v>-0.69260723521892931</v>
      </c>
      <c r="U69" s="150">
        <f t="shared" si="10"/>
        <v>0.78921258043040154</v>
      </c>
      <c r="V69" s="150">
        <f t="shared" si="2"/>
        <v>1.5813573178698512</v>
      </c>
      <c r="W69" s="150">
        <f t="shared" si="6"/>
        <v>0.66116339076656505</v>
      </c>
      <c r="X69" s="150">
        <v>0.47854276011114544</v>
      </c>
      <c r="Y69" s="150">
        <f t="shared" si="11"/>
        <v>1.5668835495807698</v>
      </c>
      <c r="Z69" s="150">
        <f t="shared" si="3"/>
        <v>1.0543278020455618</v>
      </c>
      <c r="AA69" s="150">
        <f t="shared" si="7"/>
        <v>7.6323486387039827E-2</v>
      </c>
    </row>
    <row r="70" spans="2:27" x14ac:dyDescent="0.35">
      <c r="J70" s="134" t="s">
        <v>85</v>
      </c>
      <c r="K70" s="127">
        <v>1998</v>
      </c>
      <c r="L70" s="150">
        <v>0.31877674972029341</v>
      </c>
      <c r="M70" s="150">
        <f t="shared" si="8"/>
        <v>0.70570601246510722</v>
      </c>
      <c r="N70" s="150">
        <f t="shared" si="0"/>
        <v>1.1128954603154506</v>
      </c>
      <c r="O70" s="150">
        <f t="shared" si="4"/>
        <v>0.15431807968092412</v>
      </c>
      <c r="P70" s="150">
        <v>0.28840444482144373</v>
      </c>
      <c r="Q70" s="150">
        <f t="shared" si="9"/>
        <v>2.2086414165551265</v>
      </c>
      <c r="R70" s="150">
        <f t="shared" si="1"/>
        <v>1.7527623335325762</v>
      </c>
      <c r="S70" s="150">
        <f t="shared" si="5"/>
        <v>0.80963038658269093</v>
      </c>
      <c r="T70" s="150">
        <v>0.66451149425287359</v>
      </c>
      <c r="U70" s="150">
        <f t="shared" si="10"/>
        <v>0.66432499842888726</v>
      </c>
      <c r="V70" s="150">
        <f t="shared" si="2"/>
        <v>1.3311181597440869</v>
      </c>
      <c r="W70" s="150">
        <f t="shared" si="6"/>
        <v>0.412638641054907</v>
      </c>
      <c r="X70" s="150">
        <v>1.7667844522968197</v>
      </c>
      <c r="Y70" s="150">
        <f t="shared" si="11"/>
        <v>1.2825691929903824</v>
      </c>
      <c r="Z70" s="150">
        <f t="shared" si="3"/>
        <v>0.86301777728070661</v>
      </c>
      <c r="AA70" s="150">
        <f t="shared" si="7"/>
        <v>-0.21253781713949224</v>
      </c>
    </row>
    <row r="71" spans="2:27" x14ac:dyDescent="0.35">
      <c r="J71" s="134" t="s">
        <v>86</v>
      </c>
      <c r="K71" s="127">
        <v>1998</v>
      </c>
      <c r="L71" s="150">
        <v>-9.2054134912415805E-2</v>
      </c>
      <c r="M71" s="150">
        <f t="shared" si="8"/>
        <v>0.70351473207411042</v>
      </c>
      <c r="N71" s="150">
        <f t="shared" si="0"/>
        <v>1.1094398202098774</v>
      </c>
      <c r="O71" s="150">
        <f t="shared" si="4"/>
        <v>0.14983141297028754</v>
      </c>
      <c r="P71" s="150">
        <v>0.51594349995770949</v>
      </c>
      <c r="Q71" s="150">
        <f t="shared" si="9"/>
        <v>2.1813877628823954</v>
      </c>
      <c r="R71" s="150">
        <f t="shared" si="1"/>
        <v>1.7311340251749381</v>
      </c>
      <c r="S71" s="150">
        <f t="shared" si="5"/>
        <v>0.79171742312750593</v>
      </c>
      <c r="T71" s="150">
        <v>-0.57983942908117747</v>
      </c>
      <c r="U71" s="150">
        <f t="shared" si="10"/>
        <v>0.67789822902739583</v>
      </c>
      <c r="V71" s="150">
        <f t="shared" si="2"/>
        <v>1.358315049487508</v>
      </c>
      <c r="W71" s="150">
        <f t="shared" si="6"/>
        <v>0.44181813909527112</v>
      </c>
      <c r="X71" s="150">
        <v>0.55857487922705318</v>
      </c>
      <c r="Y71" s="150">
        <f t="shared" si="11"/>
        <v>0.79203802778160903</v>
      </c>
      <c r="Z71" s="150">
        <f t="shared" si="3"/>
        <v>0.53294816528702049</v>
      </c>
      <c r="AA71" s="150">
        <f t="shared" si="7"/>
        <v>-0.90793287207155848</v>
      </c>
    </row>
    <row r="72" spans="2:27" x14ac:dyDescent="0.35">
      <c r="J72" s="134" t="s">
        <v>87</v>
      </c>
      <c r="K72" s="127">
        <v>1998</v>
      </c>
      <c r="L72" s="150">
        <v>0.50632126372117336</v>
      </c>
      <c r="M72" s="150">
        <f t="shared" si="8"/>
        <v>0.6930187868356309</v>
      </c>
      <c r="N72" s="150">
        <f t="shared" si="0"/>
        <v>1.0928877580178311</v>
      </c>
      <c r="O72" s="150">
        <f t="shared" si="4"/>
        <v>0.12814524065656713</v>
      </c>
      <c r="P72" s="150">
        <v>-1.2201279030629417</v>
      </c>
      <c r="Q72" s="150">
        <f t="shared" si="9"/>
        <v>2.1883333976376269</v>
      </c>
      <c r="R72" s="150">
        <f t="shared" si="1"/>
        <v>1.7366460321898354</v>
      </c>
      <c r="S72" s="150">
        <f t="shared" si="5"/>
        <v>0.79630373007384547</v>
      </c>
      <c r="T72" s="150">
        <v>0.32301480484522205</v>
      </c>
      <c r="U72" s="150">
        <f t="shared" si="10"/>
        <v>0.64933216065312294</v>
      </c>
      <c r="V72" s="150">
        <f t="shared" si="2"/>
        <v>1.3010767813876869</v>
      </c>
      <c r="W72" s="150">
        <f t="shared" si="6"/>
        <v>0.37970610337672778</v>
      </c>
      <c r="X72" s="150">
        <v>-0.54045939048190961</v>
      </c>
      <c r="Y72" s="150">
        <f t="shared" si="11"/>
        <v>0.84603343859509417</v>
      </c>
      <c r="Z72" s="150">
        <f t="shared" si="3"/>
        <v>0.56928070756098881</v>
      </c>
      <c r="AA72" s="150">
        <f t="shared" si="7"/>
        <v>-0.81278788603780938</v>
      </c>
    </row>
    <row r="73" spans="2:27" x14ac:dyDescent="0.35">
      <c r="J73" s="134" t="s">
        <v>88</v>
      </c>
      <c r="K73" s="127">
        <v>1998</v>
      </c>
      <c r="L73" s="150">
        <v>1.5514194165428909</v>
      </c>
      <c r="M73" s="150">
        <f t="shared" si="8"/>
        <v>0.57223639740465804</v>
      </c>
      <c r="N73" s="150">
        <f t="shared" si="0"/>
        <v>0.90241442987620824</v>
      </c>
      <c r="O73" s="150">
        <f t="shared" si="4"/>
        <v>-0.14813795784169853</v>
      </c>
      <c r="P73" s="150">
        <v>3.3818894284010561</v>
      </c>
      <c r="Q73" s="150">
        <f t="shared" si="9"/>
        <v>1.3671822742887969</v>
      </c>
      <c r="R73" s="150">
        <f t="shared" si="1"/>
        <v>1.084986261456804</v>
      </c>
      <c r="S73" s="150">
        <f t="shared" si="5"/>
        <v>0.11767677478622907</v>
      </c>
      <c r="T73" s="150">
        <v>0.79897445070506512</v>
      </c>
      <c r="U73" s="150">
        <f t="shared" si="10"/>
        <v>0.64897431730974953</v>
      </c>
      <c r="V73" s="150">
        <f t="shared" si="2"/>
        <v>1.3003597652076027</v>
      </c>
      <c r="W73" s="150">
        <f t="shared" si="6"/>
        <v>0.37891082300381745</v>
      </c>
      <c r="X73" s="150">
        <v>0.39245283018867927</v>
      </c>
      <c r="Y73" s="150">
        <f t="shared" si="11"/>
        <v>0.76085368004543019</v>
      </c>
      <c r="Z73" s="150">
        <f t="shared" si="3"/>
        <v>0.51196477771127702</v>
      </c>
      <c r="AA73" s="150">
        <f t="shared" si="7"/>
        <v>-0.96588353616447387</v>
      </c>
    </row>
    <row r="74" spans="2:27" x14ac:dyDescent="0.35">
      <c r="J74" s="134" t="s">
        <v>89</v>
      </c>
      <c r="K74" s="127">
        <v>1998</v>
      </c>
      <c r="L74" s="150">
        <v>0.2543303429987544</v>
      </c>
      <c r="M74" s="150">
        <f t="shared" si="8"/>
        <v>0.55353792526036405</v>
      </c>
      <c r="N74" s="150">
        <f t="shared" ref="N74:N137" si="12">M74 / $M$7</f>
        <v>0.87292701670888939</v>
      </c>
      <c r="O74" s="150">
        <f t="shared" si="4"/>
        <v>-0.19606705619147863</v>
      </c>
      <c r="P74" s="150">
        <v>-1.507910349373764</v>
      </c>
      <c r="Q74" s="150">
        <f t="shared" si="9"/>
        <v>1.323270054856718</v>
      </c>
      <c r="R74" s="150">
        <f t="shared" ref="R74:R137" si="13">Q74 / $Q$7</f>
        <v>1.0501378321801249</v>
      </c>
      <c r="S74" s="150">
        <f t="shared" si="5"/>
        <v>7.0578696227113505E-2</v>
      </c>
      <c r="T74" s="150">
        <v>0.11238945905178788</v>
      </c>
      <c r="U74" s="150">
        <f t="shared" si="10"/>
        <v>0.63729260988643344</v>
      </c>
      <c r="V74" s="150">
        <f t="shared" ref="V74:V137" si="14">U74 / $U$7</f>
        <v>1.2769529493798557</v>
      </c>
      <c r="W74" s="150">
        <f t="shared" si="6"/>
        <v>0.35270536846515871</v>
      </c>
      <c r="X74" s="150">
        <v>0.61644865433769358</v>
      </c>
      <c r="Y74" s="150">
        <f t="shared" si="11"/>
        <v>0.57539755974906603</v>
      </c>
      <c r="Z74" s="150">
        <f t="shared" ref="Z74:Z137" si="15">Y74 / $Y$7</f>
        <v>0.38717468482895739</v>
      </c>
      <c r="AA74" s="150">
        <f t="shared" si="7"/>
        <v>-1.3689434688907709</v>
      </c>
    </row>
    <row r="75" spans="2:27" x14ac:dyDescent="0.35">
      <c r="J75" s="134" t="s">
        <v>90</v>
      </c>
      <c r="K75" s="127">
        <v>1998</v>
      </c>
      <c r="L75" s="150">
        <v>0.95759648477239767</v>
      </c>
      <c r="M75" s="150">
        <f t="shared" si="8"/>
        <v>0.53883276404285996</v>
      </c>
      <c r="N75" s="150">
        <f t="shared" si="12"/>
        <v>0.84973703834240033</v>
      </c>
      <c r="O75" s="150">
        <f t="shared" ref="O75:O138" si="16">IF(N75&gt;0, LOG(N75,2), NA())</f>
        <v>-0.23491164443022428</v>
      </c>
      <c r="P75" s="150">
        <v>0.97046766502133353</v>
      </c>
      <c r="Q75" s="150">
        <f t="shared" si="9"/>
        <v>1.2639421698907949</v>
      </c>
      <c r="R75" s="150">
        <f t="shared" si="13"/>
        <v>1.0030556388838425</v>
      </c>
      <c r="S75" s="150">
        <f t="shared" ref="S75:S138" si="17">IF(R75&gt;0, LOG(R75,2), NA())</f>
        <v>4.4016335826925421E-3</v>
      </c>
      <c r="T75" s="150">
        <v>0.37815001920293068</v>
      </c>
      <c r="U75" s="150">
        <f t="shared" si="10"/>
        <v>0.54217735221455665</v>
      </c>
      <c r="V75" s="150">
        <f t="shared" si="14"/>
        <v>1.0863690528605283</v>
      </c>
      <c r="W75" s="150">
        <f t="shared" ref="W75:W138" si="18">IF(V75&gt;0, LOG(V75,2), NA())</f>
        <v>0.11951428756663016</v>
      </c>
      <c r="X75" s="150">
        <v>0.89659294680215185</v>
      </c>
      <c r="Y75" s="150">
        <f t="shared" si="11"/>
        <v>0.58341893677742218</v>
      </c>
      <c r="Z75" s="150">
        <f t="shared" si="15"/>
        <v>0.39257212538154235</v>
      </c>
      <c r="AA75" s="150">
        <f t="shared" ref="AA75:AA138" si="19">IF(Z75&gt;0, LOG(Z75,2), NA())</f>
        <v>-1.3489703571354981</v>
      </c>
    </row>
    <row r="76" spans="2:27" x14ac:dyDescent="0.35">
      <c r="J76" s="134" t="s">
        <v>91</v>
      </c>
      <c r="K76" s="127">
        <v>1998</v>
      </c>
      <c r="L76" s="150">
        <v>-0.71009875346794904</v>
      </c>
      <c r="M76" s="150">
        <f t="shared" si="8"/>
        <v>0.57637553252670515</v>
      </c>
      <c r="N76" s="150">
        <f t="shared" si="12"/>
        <v>0.90894182882930452</v>
      </c>
      <c r="O76" s="150">
        <f t="shared" si="16"/>
        <v>-0.13774012824017026</v>
      </c>
      <c r="P76" s="150">
        <v>1.8228519347087579</v>
      </c>
      <c r="Q76" s="150">
        <f t="shared" si="9"/>
        <v>1.3113625413435066</v>
      </c>
      <c r="R76" s="150">
        <f t="shared" si="13"/>
        <v>1.0406881129927794</v>
      </c>
      <c r="S76" s="150">
        <f t="shared" si="17"/>
        <v>5.7537767718481334E-2</v>
      </c>
      <c r="T76" s="150">
        <v>0.83880271948671159</v>
      </c>
      <c r="U76" s="150">
        <f t="shared" si="10"/>
        <v>0.52226251716321936</v>
      </c>
      <c r="V76" s="150">
        <f t="shared" si="14"/>
        <v>1.0464653932845132</v>
      </c>
      <c r="W76" s="150">
        <f t="shared" si="18"/>
        <v>6.5524602312829333E-2</v>
      </c>
      <c r="X76" s="150">
        <v>1.0071090047393365</v>
      </c>
      <c r="Y76" s="150">
        <f t="shared" si="11"/>
        <v>0.55805680302578453</v>
      </c>
      <c r="Z76" s="150">
        <f t="shared" si="15"/>
        <v>0.37550640103929361</v>
      </c>
      <c r="AA76" s="150">
        <f t="shared" si="19"/>
        <v>-1.4130905941546454</v>
      </c>
    </row>
    <row r="77" spans="2:27" x14ac:dyDescent="0.35">
      <c r="J77" s="134" t="s">
        <v>92</v>
      </c>
      <c r="K77" s="127">
        <v>1998</v>
      </c>
      <c r="L77" s="150">
        <v>-0.75965985895115984</v>
      </c>
      <c r="M77" s="150">
        <f t="shared" si="8"/>
        <v>0.64695990907749135</v>
      </c>
      <c r="N77" s="150">
        <f t="shared" si="12"/>
        <v>1.0202530984586677</v>
      </c>
      <c r="O77" s="150">
        <f t="shared" si="16"/>
        <v>2.8927091996813849E-2</v>
      </c>
      <c r="P77" s="150">
        <v>-1.0497192611278379</v>
      </c>
      <c r="Q77" s="150">
        <f t="shared" si="9"/>
        <v>1.3684811789903271</v>
      </c>
      <c r="R77" s="150">
        <f t="shared" si="13"/>
        <v>1.0860170631155184</v>
      </c>
      <c r="S77" s="150">
        <f t="shared" si="17"/>
        <v>0.11904677043394456</v>
      </c>
      <c r="T77" s="150">
        <v>-4.6698966785359876E-2</v>
      </c>
      <c r="U77" s="150">
        <f t="shared" si="10"/>
        <v>0.51886794664358804</v>
      </c>
      <c r="V77" s="150">
        <f t="shared" si="14"/>
        <v>1.0396636404167159</v>
      </c>
      <c r="W77" s="150">
        <f t="shared" si="18"/>
        <v>5.6116852604422063E-2</v>
      </c>
      <c r="X77" s="150">
        <v>1.5835777126099706</v>
      </c>
      <c r="Y77" s="150">
        <f t="shared" si="11"/>
        <v>0.6201913736411917</v>
      </c>
      <c r="Z77" s="150">
        <f t="shared" si="15"/>
        <v>0.41731563777900837</v>
      </c>
      <c r="AA77" s="150">
        <f t="shared" si="19"/>
        <v>-1.2607891121640249</v>
      </c>
    </row>
    <row r="78" spans="2:27" x14ac:dyDescent="0.35">
      <c r="J78" s="134" t="s">
        <v>93</v>
      </c>
      <c r="K78" s="127">
        <v>1998</v>
      </c>
      <c r="L78" s="150">
        <v>1.0949032168221695</v>
      </c>
      <c r="M78" s="150">
        <f t="shared" si="8"/>
        <v>0.68197800730255542</v>
      </c>
      <c r="N78" s="150">
        <f t="shared" si="12"/>
        <v>1.0754764943986042</v>
      </c>
      <c r="O78" s="150">
        <f t="shared" si="16"/>
        <v>0.10497599357999023</v>
      </c>
      <c r="P78" s="150">
        <v>-2.5740131578947367</v>
      </c>
      <c r="Q78" s="150">
        <f t="shared" si="9"/>
        <v>1.6014660393478881</v>
      </c>
      <c r="R78" s="150">
        <f t="shared" si="13"/>
        <v>1.2709122137982491</v>
      </c>
      <c r="S78" s="150">
        <f t="shared" si="17"/>
        <v>0.34586438196218638</v>
      </c>
      <c r="T78" s="150">
        <v>0.17812299246627344</v>
      </c>
      <c r="U78" s="150">
        <f t="shared" si="10"/>
        <v>0.50695470375012852</v>
      </c>
      <c r="V78" s="150">
        <f t="shared" si="14"/>
        <v>1.0157928934262672</v>
      </c>
      <c r="W78" s="150">
        <f t="shared" si="18"/>
        <v>2.2606285885082303E-2</v>
      </c>
      <c r="X78" s="150">
        <v>-1.6887990762124712</v>
      </c>
      <c r="Y78" s="150">
        <f t="shared" si="11"/>
        <v>0.87291346622362787</v>
      </c>
      <c r="Z78" s="150">
        <f t="shared" si="15"/>
        <v>0.58736779543430184</v>
      </c>
      <c r="AA78" s="150">
        <f t="shared" si="19"/>
        <v>-0.76766392803445482</v>
      </c>
    </row>
    <row r="79" spans="2:27" x14ac:dyDescent="0.35">
      <c r="J79" s="134" t="s">
        <v>94</v>
      </c>
      <c r="K79" s="127">
        <v>1998</v>
      </c>
      <c r="L79" s="150">
        <v>1.6641699812318129</v>
      </c>
      <c r="M79" s="150">
        <f t="shared" si="8"/>
        <v>0.76783781301718268</v>
      </c>
      <c r="N79" s="150">
        <f t="shared" si="12"/>
        <v>1.2108770525851476</v>
      </c>
      <c r="O79" s="150">
        <f t="shared" si="16"/>
        <v>0.27605238722019854</v>
      </c>
      <c r="P79" s="150">
        <v>3.3341774288849497</v>
      </c>
      <c r="Q79" s="150">
        <f t="shared" si="9"/>
        <v>1.8070608250613864</v>
      </c>
      <c r="R79" s="150">
        <f t="shared" si="13"/>
        <v>1.4340707933975496</v>
      </c>
      <c r="S79" s="150">
        <f t="shared" si="17"/>
        <v>0.52011624493424502</v>
      </c>
      <c r="T79" s="150">
        <v>0.90360567814148718</v>
      </c>
      <c r="U79" s="150">
        <f t="shared" si="10"/>
        <v>0.53271136177963596</v>
      </c>
      <c r="V79" s="150">
        <f t="shared" si="14"/>
        <v>1.0674019030502906</v>
      </c>
      <c r="W79" s="150">
        <f t="shared" si="18"/>
        <v>9.4103488594355966E-2</v>
      </c>
      <c r="X79" s="150">
        <v>-0.13213918660989576</v>
      </c>
      <c r="Y79" s="150">
        <f t="shared" si="11"/>
        <v>0.89123788912934387</v>
      </c>
      <c r="Z79" s="150">
        <f t="shared" si="15"/>
        <v>0.59969797053321461</v>
      </c>
      <c r="AA79" s="150">
        <f t="shared" si="19"/>
        <v>-0.73769200436917692</v>
      </c>
    </row>
    <row r="80" spans="2:27" x14ac:dyDescent="0.35">
      <c r="J80" s="134" t="s">
        <v>95</v>
      </c>
      <c r="K80" s="127">
        <v>1998</v>
      </c>
      <c r="L80" s="150">
        <v>0.60040478630162508</v>
      </c>
      <c r="M80" s="150">
        <f t="shared" si="8"/>
        <v>0.73939903714995703</v>
      </c>
      <c r="N80" s="150">
        <f t="shared" si="12"/>
        <v>1.1660292207677463</v>
      </c>
      <c r="O80" s="150">
        <f t="shared" si="16"/>
        <v>0.22160394302253447</v>
      </c>
      <c r="P80" s="150">
        <v>1.6418885802973371</v>
      </c>
      <c r="Q80" s="150">
        <f t="shared" si="9"/>
        <v>1.8202318165385536</v>
      </c>
      <c r="R80" s="150">
        <f t="shared" si="13"/>
        <v>1.4445231998332055</v>
      </c>
      <c r="S80" s="150">
        <f t="shared" si="17"/>
        <v>0.53059337456056799</v>
      </c>
      <c r="T80" s="150">
        <v>-0.51130947222462952</v>
      </c>
      <c r="U80" s="150">
        <f t="shared" si="10"/>
        <v>0.5403952345450983</v>
      </c>
      <c r="V80" s="150">
        <f t="shared" si="14"/>
        <v>1.0827981964299755</v>
      </c>
      <c r="W80" s="150">
        <f t="shared" si="18"/>
        <v>0.11476438963291626</v>
      </c>
      <c r="X80" s="150">
        <v>2.9403116730373421E-2</v>
      </c>
      <c r="Y80" s="150">
        <f t="shared" si="11"/>
        <v>0.8957338193667157</v>
      </c>
      <c r="Z80" s="150">
        <f t="shared" si="15"/>
        <v>0.60272320125095791</v>
      </c>
      <c r="AA80" s="150">
        <f t="shared" si="19"/>
        <v>-0.73043249386561926</v>
      </c>
    </row>
    <row r="81" spans="10:27" x14ac:dyDescent="0.35">
      <c r="J81" s="134" t="s">
        <v>96</v>
      </c>
      <c r="K81" s="127">
        <v>1998</v>
      </c>
      <c r="L81" s="150">
        <v>1.0724266810330314</v>
      </c>
      <c r="M81" s="150">
        <f t="shared" si="8"/>
        <v>0.75493689102091877</v>
      </c>
      <c r="N81" s="150">
        <f t="shared" si="12"/>
        <v>1.1905323520017219</v>
      </c>
      <c r="O81" s="150">
        <f t="shared" si="16"/>
        <v>0.25160682551229691</v>
      </c>
      <c r="P81" s="150">
        <v>-0.5464920035361247</v>
      </c>
      <c r="Q81" s="150">
        <f t="shared" si="9"/>
        <v>1.8147747920361219</v>
      </c>
      <c r="R81" s="150">
        <f t="shared" si="13"/>
        <v>1.4401925434716376</v>
      </c>
      <c r="S81" s="150">
        <f t="shared" si="17"/>
        <v>0.52626170259964045</v>
      </c>
      <c r="T81" s="150">
        <v>1.2601626016260163</v>
      </c>
      <c r="U81" s="150">
        <f t="shared" si="10"/>
        <v>0.54194462020527878</v>
      </c>
      <c r="V81" s="150">
        <f t="shared" si="14"/>
        <v>1.0859027241740631</v>
      </c>
      <c r="W81" s="150">
        <f t="shared" si="18"/>
        <v>0.11889487143202397</v>
      </c>
      <c r="X81" s="150">
        <v>7.3486184597295709E-2</v>
      </c>
      <c r="Y81" s="150">
        <f t="shared" si="11"/>
        <v>0.90028635313575001</v>
      </c>
      <c r="Z81" s="150">
        <f t="shared" si="15"/>
        <v>0.60578651946865725</v>
      </c>
      <c r="AA81" s="150">
        <f t="shared" si="19"/>
        <v>-0.72311862060370724</v>
      </c>
    </row>
    <row r="82" spans="10:27" x14ac:dyDescent="0.35">
      <c r="J82" s="134" t="s">
        <v>97</v>
      </c>
      <c r="K82" s="127">
        <v>1999</v>
      </c>
      <c r="L82" s="150">
        <v>5.3718664112600983E-2</v>
      </c>
      <c r="M82" s="150">
        <f t="shared" si="8"/>
        <v>0.76484657948722834</v>
      </c>
      <c r="N82" s="150">
        <f t="shared" si="12"/>
        <v>1.2061598896909258</v>
      </c>
      <c r="O82" s="150">
        <f t="shared" si="16"/>
        <v>0.27042116492826251</v>
      </c>
      <c r="P82" s="150">
        <v>1.5353535353535352</v>
      </c>
      <c r="Q82" s="150">
        <f t="shared" si="9"/>
        <v>1.839710241277684</v>
      </c>
      <c r="R82" s="150">
        <f t="shared" si="13"/>
        <v>1.4599811410559811</v>
      </c>
      <c r="S82" s="150">
        <f t="shared" si="17"/>
        <v>0.54594973357054177</v>
      </c>
      <c r="T82" s="150">
        <v>-0.53048116075012908</v>
      </c>
      <c r="U82" s="150">
        <f t="shared" si="10"/>
        <v>0.58492548305149783</v>
      </c>
      <c r="V82" s="150">
        <f t="shared" si="14"/>
        <v>1.1720241364216504</v>
      </c>
      <c r="W82" s="150">
        <f t="shared" si="18"/>
        <v>0.22900228062813355</v>
      </c>
      <c r="X82" s="150">
        <v>0.76369510941401086</v>
      </c>
      <c r="Y82" s="150">
        <f t="shared" si="11"/>
        <v>0.80967560007765749</v>
      </c>
      <c r="Z82" s="150">
        <f t="shared" si="15"/>
        <v>0.54481617094531454</v>
      </c>
      <c r="AA82" s="150">
        <f t="shared" si="19"/>
        <v>-0.87615856959101668</v>
      </c>
    </row>
    <row r="83" spans="10:27" x14ac:dyDescent="0.35">
      <c r="J83" s="134" t="s">
        <v>98</v>
      </c>
      <c r="K83" s="127">
        <v>1999</v>
      </c>
      <c r="L83" s="150">
        <v>1.2806479404334308</v>
      </c>
      <c r="M83" s="150">
        <f t="shared" si="8"/>
        <v>0.76797764969166549</v>
      </c>
      <c r="N83" s="150">
        <f t="shared" si="12"/>
        <v>1.2110975744419388</v>
      </c>
      <c r="O83" s="150">
        <f t="shared" si="16"/>
        <v>0.27631510325902836</v>
      </c>
      <c r="P83" s="150">
        <v>0.38201352964584162</v>
      </c>
      <c r="Q83" s="150">
        <f t="shared" si="9"/>
        <v>1.8401397092799254</v>
      </c>
      <c r="R83" s="150">
        <f t="shared" si="13"/>
        <v>1.4603219638496423</v>
      </c>
      <c r="S83" s="150">
        <f t="shared" si="17"/>
        <v>0.54628648173592464</v>
      </c>
      <c r="T83" s="150">
        <v>1.1012136412119116</v>
      </c>
      <c r="U83" s="150">
        <f t="shared" si="10"/>
        <v>0.56797138470540598</v>
      </c>
      <c r="V83" s="150">
        <f t="shared" si="14"/>
        <v>1.138052950264359</v>
      </c>
      <c r="W83" s="150">
        <f t="shared" si="18"/>
        <v>0.18656768357301023</v>
      </c>
      <c r="X83" s="150">
        <v>0.21862702229995629</v>
      </c>
      <c r="Y83" s="150">
        <f t="shared" si="11"/>
        <v>0.80595469176660262</v>
      </c>
      <c r="Z83" s="150">
        <f t="shared" si="15"/>
        <v>0.54231243856376188</v>
      </c>
      <c r="AA83" s="150">
        <f t="shared" si="19"/>
        <v>-0.88280383427339215</v>
      </c>
    </row>
    <row r="84" spans="10:27" x14ac:dyDescent="0.35">
      <c r="J84" s="134" t="s">
        <v>99</v>
      </c>
      <c r="K84" s="127">
        <v>1999</v>
      </c>
      <c r="L84" s="150">
        <v>0.55106720472085013</v>
      </c>
      <c r="M84" s="150">
        <f t="shared" si="8"/>
        <v>0.76747405287215253</v>
      </c>
      <c r="N84" s="150">
        <f t="shared" si="12"/>
        <v>1.2103034043422571</v>
      </c>
      <c r="O84" s="150">
        <f t="shared" si="16"/>
        <v>0.27536875416975765</v>
      </c>
      <c r="P84" s="150">
        <v>1.1416792198525332</v>
      </c>
      <c r="Q84" s="150">
        <f t="shared" si="9"/>
        <v>1.7690480110074567</v>
      </c>
      <c r="R84" s="150">
        <f t="shared" si="13"/>
        <v>1.4039040908419005</v>
      </c>
      <c r="S84" s="150">
        <f t="shared" si="17"/>
        <v>0.48944437980698691</v>
      </c>
      <c r="T84" s="150">
        <v>-6.8432608137777656E-2</v>
      </c>
      <c r="U84" s="150">
        <f t="shared" si="10"/>
        <v>0.5825389137374628</v>
      </c>
      <c r="V84" s="150">
        <f t="shared" si="14"/>
        <v>1.1672421309861887</v>
      </c>
      <c r="W84" s="150">
        <f t="shared" si="18"/>
        <v>0.22310386262125076</v>
      </c>
      <c r="X84" s="150">
        <v>1.4107038976148925</v>
      </c>
      <c r="Y84" s="150">
        <f t="shared" si="11"/>
        <v>0.82302130825263975</v>
      </c>
      <c r="Z84" s="150">
        <f t="shared" si="15"/>
        <v>0.55379625831085955</v>
      </c>
      <c r="AA84" s="150">
        <f t="shared" si="19"/>
        <v>-0.85257278862672892</v>
      </c>
    </row>
    <row r="85" spans="10:27" x14ac:dyDescent="0.35">
      <c r="J85" s="134" t="s">
        <v>100</v>
      </c>
      <c r="K85" s="127">
        <v>1999</v>
      </c>
      <c r="L85" s="150">
        <v>0.79325832594293932</v>
      </c>
      <c r="M85" s="150">
        <f t="shared" si="8"/>
        <v>0.71904861606985093</v>
      </c>
      <c r="N85" s="150">
        <f t="shared" si="12"/>
        <v>1.133936690967063</v>
      </c>
      <c r="O85" s="150">
        <f t="shared" si="16"/>
        <v>0.18134009515006894</v>
      </c>
      <c r="P85" s="150">
        <v>6.2710668652504506E-2</v>
      </c>
      <c r="Q85" s="150">
        <f t="shared" si="9"/>
        <v>1.5791090138214459</v>
      </c>
      <c r="R85" s="150">
        <f t="shared" si="13"/>
        <v>1.2531698351853846</v>
      </c>
      <c r="S85" s="150">
        <f t="shared" si="17"/>
        <v>0.32558194839947296</v>
      </c>
      <c r="T85" s="150">
        <v>1.1070847718777641</v>
      </c>
      <c r="U85" s="150">
        <f t="shared" si="10"/>
        <v>0.6072405082512512</v>
      </c>
      <c r="V85" s="150">
        <f t="shared" si="14"/>
        <v>1.2167370937072979</v>
      </c>
      <c r="W85" s="150">
        <f t="shared" si="18"/>
        <v>0.28301747160163776</v>
      </c>
      <c r="X85" s="150">
        <v>0.76007457335436679</v>
      </c>
      <c r="Y85" s="150">
        <f t="shared" si="11"/>
        <v>0.82784673034915268</v>
      </c>
      <c r="Z85" s="150">
        <f t="shared" si="15"/>
        <v>0.55704319818352577</v>
      </c>
      <c r="AA85" s="150">
        <f t="shared" si="19"/>
        <v>-0.8441388833210024</v>
      </c>
    </row>
    <row r="86" spans="10:27" x14ac:dyDescent="0.35">
      <c r="J86" s="134" t="s">
        <v>101</v>
      </c>
      <c r="K86" s="127">
        <v>1999</v>
      </c>
      <c r="L86" s="150">
        <v>0.70511053083996955</v>
      </c>
      <c r="M86" s="150">
        <f t="shared" ref="M86:M149" si="20">_xlfn.STDEV.P(L75:L86)</f>
        <v>0.71327214707966857</v>
      </c>
      <c r="N86" s="150">
        <f t="shared" si="12"/>
        <v>1.1248272232818279</v>
      </c>
      <c r="O86" s="150">
        <f t="shared" si="16"/>
        <v>0.16970341632466557</v>
      </c>
      <c r="P86" s="150">
        <v>1.9663141402271838</v>
      </c>
      <c r="Q86" s="150">
        <f t="shared" ref="Q86:Q149" si="21">_xlfn.STDEV.P(P75:P86)</f>
        <v>1.5135840871913304</v>
      </c>
      <c r="R86" s="150">
        <f t="shared" si="13"/>
        <v>1.2011697130995254</v>
      </c>
      <c r="S86" s="150">
        <f t="shared" si="17"/>
        <v>0.26444000362409648</v>
      </c>
      <c r="T86" s="150">
        <v>-2.5398617186397628E-2</v>
      </c>
      <c r="U86" s="150">
        <f t="shared" ref="U86:U149" si="22">_xlfn.STDEV.P(T75:T86)</f>
        <v>0.61371662876566713</v>
      </c>
      <c r="V86" s="150">
        <f t="shared" si="14"/>
        <v>1.2297133954298245</v>
      </c>
      <c r="W86" s="150">
        <f t="shared" si="18"/>
        <v>0.2983221113589945</v>
      </c>
      <c r="X86" s="150">
        <v>1.1670936521491602</v>
      </c>
      <c r="Y86" s="150">
        <f t="shared" ref="Y86:Y149" si="23">_xlfn.STDEV.P(X75:X86)</f>
        <v>0.85012140068929354</v>
      </c>
      <c r="Z86" s="150">
        <f t="shared" si="15"/>
        <v>0.57203142384158034</v>
      </c>
      <c r="AA86" s="150">
        <f t="shared" si="19"/>
        <v>-0.80583369303198593</v>
      </c>
    </row>
    <row r="87" spans="10:27" x14ac:dyDescent="0.35">
      <c r="J87" s="134" t="s">
        <v>102</v>
      </c>
      <c r="K87" s="127">
        <v>1999</v>
      </c>
      <c r="L87" s="150">
        <v>0.38733003982010494</v>
      </c>
      <c r="M87" s="150">
        <f t="shared" si="20"/>
        <v>0.70741196213106661</v>
      </c>
      <c r="N87" s="150">
        <f t="shared" si="12"/>
        <v>1.1155857358767158</v>
      </c>
      <c r="O87" s="150">
        <f t="shared" si="16"/>
        <v>0.15780139298237067</v>
      </c>
      <c r="P87" s="150">
        <v>-0.43023970497848801</v>
      </c>
      <c r="Q87" s="150">
        <f t="shared" si="21"/>
        <v>1.5437801765321981</v>
      </c>
      <c r="R87" s="150">
        <f t="shared" si="13"/>
        <v>1.2251331177608433</v>
      </c>
      <c r="S87" s="150">
        <f t="shared" si="17"/>
        <v>0.29293851486006373</v>
      </c>
      <c r="T87" s="150">
        <v>-0.70569638118895728</v>
      </c>
      <c r="U87" s="150">
        <f t="shared" si="22"/>
        <v>0.68344108682449023</v>
      </c>
      <c r="V87" s="150">
        <f t="shared" si="14"/>
        <v>1.3694213584297286</v>
      </c>
      <c r="W87" s="150">
        <f t="shared" si="18"/>
        <v>0.4535664189742285</v>
      </c>
      <c r="X87" s="150">
        <v>0.33764772087788408</v>
      </c>
      <c r="Y87" s="150">
        <f t="shared" si="23"/>
        <v>0.842805072183621</v>
      </c>
      <c r="Z87" s="150">
        <f t="shared" si="15"/>
        <v>0.56710839777848021</v>
      </c>
      <c r="AA87" s="150">
        <f t="shared" si="19"/>
        <v>-0.8183035749038049</v>
      </c>
    </row>
    <row r="88" spans="10:27" x14ac:dyDescent="0.35">
      <c r="J88" s="134" t="s">
        <v>103</v>
      </c>
      <c r="K88" s="127">
        <v>1999</v>
      </c>
      <c r="L88" s="150">
        <v>0.77568193030092769</v>
      </c>
      <c r="M88" s="150">
        <f t="shared" si="20"/>
        <v>0.59520989441432937</v>
      </c>
      <c r="N88" s="150">
        <f t="shared" si="12"/>
        <v>0.93864353955932567</v>
      </c>
      <c r="O88" s="150">
        <f t="shared" si="16"/>
        <v>-9.1350712670068696E-2</v>
      </c>
      <c r="P88" s="150">
        <v>-0.11574074074074074</v>
      </c>
      <c r="Q88" s="150">
        <f t="shared" si="21"/>
        <v>1.5091604284215161</v>
      </c>
      <c r="R88" s="150">
        <f t="shared" si="13"/>
        <v>1.1976591285338221</v>
      </c>
      <c r="S88" s="150">
        <f t="shared" si="17"/>
        <v>0.26021735424505754</v>
      </c>
      <c r="T88" s="150">
        <v>1.3929952240163748</v>
      </c>
      <c r="U88" s="150">
        <f t="shared" si="22"/>
        <v>0.73558271545026566</v>
      </c>
      <c r="V88" s="150">
        <f t="shared" si="14"/>
        <v>1.4738983371774002</v>
      </c>
      <c r="W88" s="150">
        <f t="shared" si="18"/>
        <v>0.55963701730397752</v>
      </c>
      <c r="X88" s="150">
        <v>1.6825574873808189</v>
      </c>
      <c r="Y88" s="150">
        <f t="shared" si="23"/>
        <v>0.8981445804674244</v>
      </c>
      <c r="Z88" s="150">
        <f t="shared" si="15"/>
        <v>0.60434535910260379</v>
      </c>
      <c r="AA88" s="150">
        <f t="shared" si="19"/>
        <v>-0.72655486740124087</v>
      </c>
    </row>
    <row r="89" spans="10:27" x14ac:dyDescent="0.35">
      <c r="J89" s="134" t="s">
        <v>104</v>
      </c>
      <c r="K89" s="127">
        <v>1999</v>
      </c>
      <c r="L89" s="150">
        <v>1.027210532390364</v>
      </c>
      <c r="M89" s="150">
        <f t="shared" si="20"/>
        <v>0.40983415216707453</v>
      </c>
      <c r="N89" s="150">
        <f t="shared" si="12"/>
        <v>0.64630676141719889</v>
      </c>
      <c r="O89" s="150">
        <f t="shared" si="16"/>
        <v>-0.62970901026201442</v>
      </c>
      <c r="P89" s="150">
        <v>0.64889918887601394</v>
      </c>
      <c r="Q89" s="150">
        <f t="shared" si="21"/>
        <v>1.4403553930933501</v>
      </c>
      <c r="R89" s="150">
        <f t="shared" si="13"/>
        <v>1.143055935196676</v>
      </c>
      <c r="S89" s="150">
        <f t="shared" si="17"/>
        <v>0.19289600325175055</v>
      </c>
      <c r="T89" s="150">
        <v>-0.98413054449615878</v>
      </c>
      <c r="U89" s="150">
        <f t="shared" si="22"/>
        <v>0.81749910922796554</v>
      </c>
      <c r="V89" s="150">
        <f t="shared" si="14"/>
        <v>1.6380354682444558</v>
      </c>
      <c r="W89" s="150">
        <f t="shared" si="18"/>
        <v>0.7119665958717134</v>
      </c>
      <c r="X89" s="150">
        <v>-1.5581908439051295</v>
      </c>
      <c r="Y89" s="150">
        <f t="shared" si="23"/>
        <v>1.0011345147396453</v>
      </c>
      <c r="Z89" s="150">
        <f t="shared" si="15"/>
        <v>0.67364543635665386</v>
      </c>
      <c r="AA89" s="150">
        <f t="shared" si="19"/>
        <v>-0.56993864562242391</v>
      </c>
    </row>
    <row r="90" spans="10:27" x14ac:dyDescent="0.35">
      <c r="J90" s="134" t="s">
        <v>105</v>
      </c>
      <c r="K90" s="127">
        <v>1999</v>
      </c>
      <c r="L90" s="150">
        <v>0.46682214273333228</v>
      </c>
      <c r="M90" s="150">
        <f t="shared" si="20"/>
        <v>0.41324195421895504</v>
      </c>
      <c r="N90" s="150">
        <f t="shared" si="12"/>
        <v>0.65168085114607022</v>
      </c>
      <c r="O90" s="150">
        <f t="shared" si="16"/>
        <v>-0.61776249115980764</v>
      </c>
      <c r="P90" s="150">
        <v>0.75984342620308543</v>
      </c>
      <c r="Q90" s="150">
        <f t="shared" si="21"/>
        <v>1.0803441061949017</v>
      </c>
      <c r="R90" s="150">
        <f t="shared" si="13"/>
        <v>0.85735350356048989</v>
      </c>
      <c r="S90" s="150">
        <f t="shared" si="17"/>
        <v>-0.22203791659605382</v>
      </c>
      <c r="T90" s="150">
        <v>1.7074897352399829</v>
      </c>
      <c r="U90" s="150">
        <f t="shared" si="22"/>
        <v>0.90892994360575374</v>
      </c>
      <c r="V90" s="150">
        <f t="shared" si="14"/>
        <v>1.8212368294587078</v>
      </c>
      <c r="W90" s="150">
        <f t="shared" si="18"/>
        <v>0.86491853926669249</v>
      </c>
      <c r="X90" s="150">
        <v>1.6528925619834711</v>
      </c>
      <c r="Y90" s="150">
        <f t="shared" si="23"/>
        <v>0.87892456063489477</v>
      </c>
      <c r="Z90" s="150">
        <f t="shared" si="15"/>
        <v>0.59141255291498063</v>
      </c>
      <c r="AA90" s="150">
        <f t="shared" si="19"/>
        <v>-0.75776322945416008</v>
      </c>
    </row>
    <row r="91" spans="10:27" x14ac:dyDescent="0.35">
      <c r="J91" s="134" t="s">
        <v>106</v>
      </c>
      <c r="K91" s="127">
        <v>1999</v>
      </c>
      <c r="L91" s="150">
        <v>-8.3519913421610872E-2</v>
      </c>
      <c r="M91" s="150">
        <f t="shared" si="20"/>
        <v>0.38338416946633119</v>
      </c>
      <c r="N91" s="150">
        <f t="shared" si="12"/>
        <v>0.60459524819052801</v>
      </c>
      <c r="O91" s="150">
        <f t="shared" si="16"/>
        <v>-0.72595845472243759</v>
      </c>
      <c r="P91" s="150">
        <v>-0.56368068251066428</v>
      </c>
      <c r="Q91" s="150">
        <f t="shared" si="21"/>
        <v>0.85069424566657481</v>
      </c>
      <c r="R91" s="150">
        <f t="shared" si="13"/>
        <v>0.67510498534566621</v>
      </c>
      <c r="S91" s="150">
        <f t="shared" si="17"/>
        <v>-0.56681622226454742</v>
      </c>
      <c r="T91" s="150">
        <v>-0.94938470961634835</v>
      </c>
      <c r="U91" s="150">
        <f t="shared" si="22"/>
        <v>0.96383407646157326</v>
      </c>
      <c r="V91" s="150">
        <f t="shared" si="14"/>
        <v>1.9312490801827131</v>
      </c>
      <c r="W91" s="150">
        <f t="shared" si="18"/>
        <v>0.94953424588890645</v>
      </c>
      <c r="X91" s="150">
        <v>0.52363235496761751</v>
      </c>
      <c r="Y91" s="150">
        <f t="shared" si="23"/>
        <v>0.85590425648254698</v>
      </c>
      <c r="Z91" s="150">
        <f t="shared" si="15"/>
        <v>0.57592260365496128</v>
      </c>
      <c r="AA91" s="150">
        <f t="shared" si="19"/>
        <v>-0.79605314923643944</v>
      </c>
    </row>
    <row r="92" spans="10:27" x14ac:dyDescent="0.35">
      <c r="J92" s="134" t="s">
        <v>107</v>
      </c>
      <c r="K92" s="127">
        <v>1999</v>
      </c>
      <c r="L92" s="150">
        <v>1.3017235966344343</v>
      </c>
      <c r="M92" s="150">
        <f t="shared" si="20"/>
        <v>0.42474990768223597</v>
      </c>
      <c r="N92" s="150">
        <f t="shared" si="12"/>
        <v>0.66982884611931703</v>
      </c>
      <c r="O92" s="150">
        <f t="shared" si="16"/>
        <v>-0.57813558797206077</v>
      </c>
      <c r="P92" s="150">
        <v>5.3623410448904549E-2</v>
      </c>
      <c r="Q92" s="150">
        <f t="shared" si="21"/>
        <v>0.79041294100088422</v>
      </c>
      <c r="R92" s="150">
        <f t="shared" si="13"/>
        <v>0.6272661648643304</v>
      </c>
      <c r="S92" s="150">
        <f t="shared" si="17"/>
        <v>-0.67285035002755167</v>
      </c>
      <c r="T92" s="150">
        <v>0.21924276920482333</v>
      </c>
      <c r="U92" s="150">
        <f t="shared" si="22"/>
        <v>0.9376237904123198</v>
      </c>
      <c r="V92" s="150">
        <f t="shared" si="14"/>
        <v>1.8787311291575974</v>
      </c>
      <c r="W92" s="150">
        <f t="shared" si="18"/>
        <v>0.90975861311969419</v>
      </c>
      <c r="X92" s="150">
        <v>-2.6456477039067856</v>
      </c>
      <c r="Y92" s="150">
        <f t="shared" si="23"/>
        <v>1.2363081568752547</v>
      </c>
      <c r="Z92" s="150">
        <f t="shared" si="15"/>
        <v>0.83188955684552324</v>
      </c>
      <c r="AA92" s="150">
        <f t="shared" si="19"/>
        <v>-0.26553608859749595</v>
      </c>
    </row>
    <row r="93" spans="10:27" x14ac:dyDescent="0.35">
      <c r="J93" s="134" t="s">
        <v>108</v>
      </c>
      <c r="K93" s="127">
        <v>1999</v>
      </c>
      <c r="L93" s="150">
        <v>2.0059426729631622</v>
      </c>
      <c r="M93" s="150">
        <f t="shared" si="20"/>
        <v>0.55300501403562308</v>
      </c>
      <c r="N93" s="150">
        <f t="shared" si="12"/>
        <v>0.87208661791351327</v>
      </c>
      <c r="O93" s="150">
        <f t="shared" si="16"/>
        <v>-0.19745666054085406</v>
      </c>
      <c r="P93" s="150">
        <v>1.8528443457621928</v>
      </c>
      <c r="Q93" s="150">
        <f t="shared" si="21"/>
        <v>0.82636267487211934</v>
      </c>
      <c r="R93" s="150">
        <f t="shared" si="13"/>
        <v>0.65579562146045889</v>
      </c>
      <c r="S93" s="150">
        <f t="shared" si="17"/>
        <v>-0.60868182554182659</v>
      </c>
      <c r="T93" s="150">
        <v>3.8956668068994529</v>
      </c>
      <c r="U93" s="150">
        <f t="shared" si="22"/>
        <v>1.354339801401566</v>
      </c>
      <c r="V93" s="150">
        <f t="shared" si="14"/>
        <v>2.7137113737603902</v>
      </c>
      <c r="W93" s="150">
        <f t="shared" si="18"/>
        <v>1.4402672860524235</v>
      </c>
      <c r="X93" s="150">
        <v>3.4497324697268374</v>
      </c>
      <c r="Y93" s="150">
        <f t="shared" si="23"/>
        <v>1.4949490061231829</v>
      </c>
      <c r="Z93" s="150">
        <f t="shared" si="15"/>
        <v>1.0059243395705868</v>
      </c>
      <c r="AA93" s="150">
        <f t="shared" si="19"/>
        <v>8.5217971601023595E-3</v>
      </c>
    </row>
    <row r="94" spans="10:27" x14ac:dyDescent="0.35">
      <c r="J94" s="134" t="s">
        <v>109</v>
      </c>
      <c r="K94" s="127">
        <v>2000</v>
      </c>
      <c r="L94" s="150">
        <v>-0.67068979267861961</v>
      </c>
      <c r="M94" s="150">
        <f t="shared" si="20"/>
        <v>0.65774802944263011</v>
      </c>
      <c r="N94" s="150">
        <f t="shared" si="12"/>
        <v>1.0372659196159668</v>
      </c>
      <c r="O94" s="150">
        <f t="shared" si="16"/>
        <v>5.2785799388171295E-2</v>
      </c>
      <c r="P94" s="150">
        <v>-2.3829211456062542</v>
      </c>
      <c r="Q94" s="150">
        <f t="shared" si="21"/>
        <v>1.1180029652164432</v>
      </c>
      <c r="R94" s="150">
        <f t="shared" si="13"/>
        <v>0.88723930988559452</v>
      </c>
      <c r="S94" s="150">
        <f t="shared" si="17"/>
        <v>-0.17260480815166399</v>
      </c>
      <c r="T94" s="150">
        <v>-5.7526185077205483</v>
      </c>
      <c r="U94" s="150">
        <f t="shared" si="22"/>
        <v>2.1967974133279391</v>
      </c>
      <c r="V94" s="150">
        <f t="shared" si="14"/>
        <v>4.4017565755847095</v>
      </c>
      <c r="W94" s="150">
        <f t="shared" si="18"/>
        <v>2.138079364014748</v>
      </c>
      <c r="X94" s="150">
        <v>1.5652647339049952</v>
      </c>
      <c r="Y94" s="150">
        <f t="shared" si="23"/>
        <v>1.5164288583940662</v>
      </c>
      <c r="Z94" s="150">
        <f t="shared" si="15"/>
        <v>1.0203777464233699</v>
      </c>
      <c r="AA94" s="150">
        <f t="shared" si="19"/>
        <v>2.9103340436072069E-2</v>
      </c>
    </row>
    <row r="95" spans="10:27" x14ac:dyDescent="0.35">
      <c r="J95" s="134" t="s">
        <v>110</v>
      </c>
      <c r="K95" s="127">
        <v>2000</v>
      </c>
      <c r="L95" s="150">
        <v>1.583283947313082</v>
      </c>
      <c r="M95" s="150">
        <f t="shared" si="20"/>
        <v>0.68434303896916515</v>
      </c>
      <c r="N95" s="150">
        <f t="shared" si="12"/>
        <v>1.079206139546558</v>
      </c>
      <c r="O95" s="150">
        <f t="shared" si="16"/>
        <v>0.10997046083782627</v>
      </c>
      <c r="P95" s="150">
        <v>1.2782997073771754</v>
      </c>
      <c r="Q95" s="150">
        <f t="shared" si="21"/>
        <v>1.1516700439799932</v>
      </c>
      <c r="R95" s="150">
        <f t="shared" si="13"/>
        <v>0.91395726740215011</v>
      </c>
      <c r="S95" s="150">
        <f t="shared" si="17"/>
        <v>-0.12980138206377992</v>
      </c>
      <c r="T95" s="150">
        <v>1.1227909374731475</v>
      </c>
      <c r="U95" s="150">
        <f t="shared" si="22"/>
        <v>2.1976427209172202</v>
      </c>
      <c r="V95" s="150">
        <f t="shared" si="14"/>
        <v>4.4034503313297479</v>
      </c>
      <c r="W95" s="150">
        <f t="shared" si="18"/>
        <v>2.1386343931173721</v>
      </c>
      <c r="X95" s="150">
        <v>0.58965424819083356</v>
      </c>
      <c r="Y95" s="150">
        <f t="shared" si="23"/>
        <v>1.5097874261486046</v>
      </c>
      <c r="Z95" s="150">
        <f t="shared" si="15"/>
        <v>1.0159088459338181</v>
      </c>
      <c r="AA95" s="150">
        <f t="shared" si="19"/>
        <v>2.2770959768618634E-2</v>
      </c>
    </row>
    <row r="96" spans="10:27" x14ac:dyDescent="0.35">
      <c r="J96" s="134" t="s">
        <v>111</v>
      </c>
      <c r="K96" s="127">
        <v>2000</v>
      </c>
      <c r="L96" s="150">
        <v>1.2544883810212055</v>
      </c>
      <c r="M96" s="150">
        <f t="shared" si="20"/>
        <v>0.69593976128382273</v>
      </c>
      <c r="N96" s="150">
        <f t="shared" si="12"/>
        <v>1.097494122630958</v>
      </c>
      <c r="O96" s="150">
        <f t="shared" si="16"/>
        <v>0.13421321377077053</v>
      </c>
      <c r="P96" s="150">
        <v>2.4711070559610704</v>
      </c>
      <c r="Q96" s="150">
        <f t="shared" si="21"/>
        <v>1.2788442942830995</v>
      </c>
      <c r="R96" s="150">
        <f t="shared" si="13"/>
        <v>1.0148818602562499</v>
      </c>
      <c r="S96" s="150">
        <f t="shared" si="17"/>
        <v>2.1311796826933693E-2</v>
      </c>
      <c r="T96" s="150">
        <v>1.9770570740688287</v>
      </c>
      <c r="U96" s="150">
        <f t="shared" si="22"/>
        <v>2.258020150214195</v>
      </c>
      <c r="V96" s="150">
        <f t="shared" si="14"/>
        <v>4.5244295098431859</v>
      </c>
      <c r="W96" s="150">
        <f t="shared" si="18"/>
        <v>2.1777358927025534</v>
      </c>
      <c r="X96" s="150">
        <v>-6.6613375965893951E-2</v>
      </c>
      <c r="Y96" s="150">
        <f t="shared" si="23"/>
        <v>1.5106855614150492</v>
      </c>
      <c r="Z96" s="150">
        <f t="shared" si="15"/>
        <v>1.0165131850256819</v>
      </c>
      <c r="AA96" s="150">
        <f t="shared" si="19"/>
        <v>2.3628928264592553E-2</v>
      </c>
    </row>
    <row r="97" spans="10:27" x14ac:dyDescent="0.35">
      <c r="J97" s="134" t="s">
        <v>112</v>
      </c>
      <c r="K97" s="127">
        <v>2000</v>
      </c>
      <c r="L97" s="150">
        <v>-1.840762176649233</v>
      </c>
      <c r="M97" s="150">
        <f t="shared" si="20"/>
        <v>1.0076362218654995</v>
      </c>
      <c r="N97" s="150">
        <f t="shared" si="12"/>
        <v>1.5890381506689693</v>
      </c>
      <c r="O97" s="150">
        <f t="shared" si="16"/>
        <v>0.66815376226994849</v>
      </c>
      <c r="P97" s="150">
        <v>-0.36358239964383765</v>
      </c>
      <c r="Q97" s="150">
        <f t="shared" si="21"/>
        <v>1.2953885287602145</v>
      </c>
      <c r="R97" s="150">
        <f t="shared" si="13"/>
        <v>1.0280112486717978</v>
      </c>
      <c r="S97" s="150">
        <f t="shared" si="17"/>
        <v>3.9856050829682153E-2</v>
      </c>
      <c r="T97" s="150">
        <v>0.81659861678193479</v>
      </c>
      <c r="U97" s="150">
        <f t="shared" si="22"/>
        <v>2.2502502576483074</v>
      </c>
      <c r="V97" s="150">
        <f t="shared" si="14"/>
        <v>4.5088608572737758</v>
      </c>
      <c r="W97" s="150">
        <f t="shared" si="18"/>
        <v>2.1727629893237421</v>
      </c>
      <c r="X97" s="150">
        <v>2.8129582722303694</v>
      </c>
      <c r="Y97" s="150">
        <f t="shared" si="23"/>
        <v>1.6283455062608192</v>
      </c>
      <c r="Z97" s="150">
        <f t="shared" si="15"/>
        <v>1.0956844489471353</v>
      </c>
      <c r="AA97" s="150">
        <f t="shared" si="19"/>
        <v>0.13183236993467184</v>
      </c>
    </row>
    <row r="98" spans="10:27" x14ac:dyDescent="0.35">
      <c r="J98" s="134" t="s">
        <v>113</v>
      </c>
      <c r="K98" s="127">
        <v>2000</v>
      </c>
      <c r="L98" s="150">
        <v>0.72898165995751074</v>
      </c>
      <c r="M98" s="150">
        <f t="shared" si="20"/>
        <v>1.0079125692235531</v>
      </c>
      <c r="N98" s="150">
        <f t="shared" si="12"/>
        <v>1.5894739493086518</v>
      </c>
      <c r="O98" s="150">
        <f t="shared" si="16"/>
        <v>0.66854937161196759</v>
      </c>
      <c r="P98" s="150">
        <v>1.6085790884718498</v>
      </c>
      <c r="Q98" s="150">
        <f t="shared" si="21"/>
        <v>1.2634404321421044</v>
      </c>
      <c r="R98" s="150">
        <f t="shared" si="13"/>
        <v>1.0026574633264052</v>
      </c>
      <c r="S98" s="150">
        <f t="shared" si="17"/>
        <v>3.8288239330657161E-3</v>
      </c>
      <c r="T98" s="150">
        <v>-0.63090613549329144</v>
      </c>
      <c r="U98" s="150">
        <f t="shared" si="22"/>
        <v>2.2620844348307356</v>
      </c>
      <c r="V98" s="150">
        <f t="shared" si="14"/>
        <v>4.5325731790897752</v>
      </c>
      <c r="W98" s="150">
        <f t="shared" si="18"/>
        <v>2.1803303126903706</v>
      </c>
      <c r="X98" s="150">
        <v>-3.1639004149377592</v>
      </c>
      <c r="Y98" s="150">
        <f t="shared" si="23"/>
        <v>1.9529566394301152</v>
      </c>
      <c r="Z98" s="150">
        <f t="shared" si="15"/>
        <v>1.314109451012843</v>
      </c>
      <c r="AA98" s="150">
        <f t="shared" si="19"/>
        <v>0.3940854414573553</v>
      </c>
    </row>
    <row r="99" spans="10:27" x14ac:dyDescent="0.35">
      <c r="J99" s="134" t="s">
        <v>114</v>
      </c>
      <c r="K99" s="127">
        <v>2000</v>
      </c>
      <c r="L99" s="150">
        <v>0.66092213299648106</v>
      </c>
      <c r="M99" s="150">
        <f t="shared" si="20"/>
        <v>1.0064340437189478</v>
      </c>
      <c r="N99" s="150">
        <f t="shared" si="12"/>
        <v>1.5871423207083966</v>
      </c>
      <c r="O99" s="150">
        <f t="shared" si="16"/>
        <v>0.66643150194377776</v>
      </c>
      <c r="P99" s="150">
        <v>-0.6376429199648197</v>
      </c>
      <c r="Q99" s="150">
        <f t="shared" si="21"/>
        <v>1.2760547802715505</v>
      </c>
      <c r="R99" s="150">
        <f t="shared" si="13"/>
        <v>1.0126681215064215</v>
      </c>
      <c r="S99" s="150">
        <f t="shared" si="17"/>
        <v>1.8161441754052741E-2</v>
      </c>
      <c r="T99" s="150">
        <v>1.6940224021293113</v>
      </c>
      <c r="U99" s="150">
        <f t="shared" si="22"/>
        <v>2.281311497412708</v>
      </c>
      <c r="V99" s="150">
        <f t="shared" si="14"/>
        <v>4.5710987384499191</v>
      </c>
      <c r="W99" s="150">
        <f t="shared" si="18"/>
        <v>2.1925409823489783</v>
      </c>
      <c r="X99" s="150">
        <v>-3.1333690412426352</v>
      </c>
      <c r="Y99" s="150">
        <f t="shared" si="23"/>
        <v>2.1883234067495931</v>
      </c>
      <c r="Z99" s="150">
        <f t="shared" si="15"/>
        <v>1.4724835219697494</v>
      </c>
      <c r="AA99" s="150">
        <f t="shared" si="19"/>
        <v>0.55825148946793168</v>
      </c>
    </row>
    <row r="100" spans="10:27" x14ac:dyDescent="0.35">
      <c r="J100" s="134" t="s">
        <v>115</v>
      </c>
      <c r="K100" s="127">
        <v>2000</v>
      </c>
      <c r="L100" s="150">
        <v>-0.77198879551820732</v>
      </c>
      <c r="M100" s="150">
        <f t="shared" si="20"/>
        <v>1.0727455925572456</v>
      </c>
      <c r="N100" s="150">
        <f t="shared" si="12"/>
        <v>1.6917153587229714</v>
      </c>
      <c r="O100" s="150">
        <f t="shared" si="16"/>
        <v>0.75848684676514622</v>
      </c>
      <c r="P100" s="150">
        <v>-1.3129748469425389</v>
      </c>
      <c r="Q100" s="150">
        <f t="shared" si="21"/>
        <v>1.3555641478668885</v>
      </c>
      <c r="R100" s="150">
        <f t="shared" si="13"/>
        <v>1.0757661978349315</v>
      </c>
      <c r="S100" s="150">
        <f t="shared" si="17"/>
        <v>0.10536456314022953</v>
      </c>
      <c r="T100" s="150">
        <v>-0.88879195179803161</v>
      </c>
      <c r="U100" s="150">
        <f t="shared" si="22"/>
        <v>2.2836906866833044</v>
      </c>
      <c r="V100" s="150">
        <f t="shared" si="14"/>
        <v>4.5758659563794701</v>
      </c>
      <c r="W100" s="150">
        <f t="shared" si="18"/>
        <v>2.1940447909932623</v>
      </c>
      <c r="X100" s="150">
        <v>0.99529997235277856</v>
      </c>
      <c r="Y100" s="150">
        <f t="shared" si="23"/>
        <v>2.1560211150842243</v>
      </c>
      <c r="Z100" s="150">
        <f t="shared" si="15"/>
        <v>1.450747890000357</v>
      </c>
      <c r="AA100" s="150">
        <f t="shared" si="19"/>
        <v>0.53679683060539118</v>
      </c>
    </row>
    <row r="101" spans="10:27" x14ac:dyDescent="0.35">
      <c r="J101" s="134" t="s">
        <v>116</v>
      </c>
      <c r="K101" s="127">
        <v>2000</v>
      </c>
      <c r="L101" s="150">
        <v>0.45241886007008353</v>
      </c>
      <c r="M101" s="150">
        <f t="shared" si="20"/>
        <v>1.0596319306056259</v>
      </c>
      <c r="N101" s="150">
        <f t="shared" si="12"/>
        <v>1.6710351681106086</v>
      </c>
      <c r="O101" s="150">
        <f t="shared" si="16"/>
        <v>0.74074209625061027</v>
      </c>
      <c r="P101" s="150">
        <v>2.324538455788923</v>
      </c>
      <c r="Q101" s="150">
        <f t="shared" si="21"/>
        <v>1.4675968994019206</v>
      </c>
      <c r="R101" s="150">
        <f t="shared" si="13"/>
        <v>1.1646746034913356</v>
      </c>
      <c r="S101" s="150">
        <f t="shared" si="17"/>
        <v>0.21992693899766194</v>
      </c>
      <c r="T101" s="150">
        <v>0.50614804830412896</v>
      </c>
      <c r="U101" s="150">
        <f t="shared" si="22"/>
        <v>2.2570696788480831</v>
      </c>
      <c r="V101" s="150">
        <f t="shared" si="14"/>
        <v>4.522525035830105</v>
      </c>
      <c r="W101" s="150">
        <f t="shared" si="18"/>
        <v>2.1771284893513174</v>
      </c>
      <c r="X101" s="150">
        <v>0.4379961675335341</v>
      </c>
      <c r="Y101" s="150">
        <f t="shared" si="23"/>
        <v>2.0990676738198411</v>
      </c>
      <c r="Z101" s="150">
        <f t="shared" si="15"/>
        <v>1.4124249421569934</v>
      </c>
      <c r="AA101" s="150">
        <f t="shared" si="19"/>
        <v>0.49817420313487465</v>
      </c>
    </row>
    <row r="102" spans="10:27" x14ac:dyDescent="0.35">
      <c r="J102" s="134" t="s">
        <v>117</v>
      </c>
      <c r="K102" s="127">
        <v>2000</v>
      </c>
      <c r="L102" s="150">
        <v>1.3631339340914626</v>
      </c>
      <c r="M102" s="150">
        <f t="shared" si="20"/>
        <v>1.0911418029238145</v>
      </c>
      <c r="N102" s="150">
        <f t="shared" si="12"/>
        <v>1.7207261063180614</v>
      </c>
      <c r="O102" s="150">
        <f t="shared" si="16"/>
        <v>0.78301747709730896</v>
      </c>
      <c r="P102" s="150">
        <v>3.1409788166544925</v>
      </c>
      <c r="Q102" s="150">
        <f t="shared" si="21"/>
        <v>1.6493123286111475</v>
      </c>
      <c r="R102" s="150">
        <f t="shared" si="13"/>
        <v>1.3088826932936253</v>
      </c>
      <c r="S102" s="150">
        <f t="shared" si="17"/>
        <v>0.38833580363367387</v>
      </c>
      <c r="T102" s="150">
        <v>0.67876399266496978</v>
      </c>
      <c r="U102" s="150">
        <f t="shared" si="22"/>
        <v>2.2216120589010551</v>
      </c>
      <c r="V102" s="150">
        <f t="shared" si="14"/>
        <v>4.4514780604424313</v>
      </c>
      <c r="W102" s="150">
        <f t="shared" si="18"/>
        <v>2.154284445385501</v>
      </c>
      <c r="X102" s="150">
        <v>1.158353774870537</v>
      </c>
      <c r="Y102" s="150">
        <f t="shared" si="23"/>
        <v>2.0758756166118486</v>
      </c>
      <c r="Z102" s="150">
        <f t="shared" si="15"/>
        <v>1.3968194233502129</v>
      </c>
      <c r="AA102" s="150">
        <f t="shared" si="19"/>
        <v>0.48214552548906869</v>
      </c>
    </row>
    <row r="103" spans="10:27" x14ac:dyDescent="0.35">
      <c r="J103" s="134" t="s">
        <v>118</v>
      </c>
      <c r="K103" s="127">
        <v>2000</v>
      </c>
      <c r="L103" s="150">
        <v>-6.8016397866355174E-2</v>
      </c>
      <c r="M103" s="150">
        <f t="shared" si="20"/>
        <v>1.0904606759668374</v>
      </c>
      <c r="N103" s="150">
        <f t="shared" si="12"/>
        <v>1.7196519719265031</v>
      </c>
      <c r="O103" s="150">
        <f t="shared" si="16"/>
        <v>0.78211661772949648</v>
      </c>
      <c r="P103" s="150">
        <v>-2.2167138810198299</v>
      </c>
      <c r="Q103" s="150">
        <f t="shared" si="21"/>
        <v>1.8043684459637608</v>
      </c>
      <c r="R103" s="150">
        <f t="shared" si="13"/>
        <v>1.431934140233964</v>
      </c>
      <c r="S103" s="150">
        <f t="shared" si="17"/>
        <v>0.51796513942977196</v>
      </c>
      <c r="T103" s="150">
        <v>-0.15767296452358298</v>
      </c>
      <c r="U103" s="150">
        <f t="shared" si="22"/>
        <v>2.1974085596431583</v>
      </c>
      <c r="V103" s="150">
        <f t="shared" si="14"/>
        <v>4.4029811388035753</v>
      </c>
      <c r="W103" s="150">
        <f t="shared" si="18"/>
        <v>2.1384806641674183</v>
      </c>
      <c r="X103" s="150">
        <v>-1.508823925636535</v>
      </c>
      <c r="Y103" s="150">
        <f t="shared" si="23"/>
        <v>2.125715646799494</v>
      </c>
      <c r="Z103" s="150">
        <f t="shared" si="15"/>
        <v>1.4303558846243671</v>
      </c>
      <c r="AA103" s="150">
        <f t="shared" si="19"/>
        <v>0.51637414637721291</v>
      </c>
    </row>
    <row r="104" spans="10:27" x14ac:dyDescent="0.35">
      <c r="J104" s="134" t="s">
        <v>119</v>
      </c>
      <c r="K104" s="127">
        <v>2000</v>
      </c>
      <c r="L104" s="150">
        <v>-0.5507899341197533</v>
      </c>
      <c r="M104" s="150">
        <f t="shared" si="20"/>
        <v>1.0971362424208668</v>
      </c>
      <c r="N104" s="150">
        <f t="shared" si="12"/>
        <v>1.7301793125903191</v>
      </c>
      <c r="O104" s="150">
        <f t="shared" si="16"/>
        <v>0.7909215638614836</v>
      </c>
      <c r="P104" s="150">
        <v>1.0139784167451293</v>
      </c>
      <c r="Q104" s="150">
        <f t="shared" si="21"/>
        <v>1.804772376598877</v>
      </c>
      <c r="R104" s="150">
        <f t="shared" si="13"/>
        <v>1.4322546967522312</v>
      </c>
      <c r="S104" s="150">
        <f t="shared" si="17"/>
        <v>0.51828806876682365</v>
      </c>
      <c r="T104" s="150">
        <v>0.81956054129114819</v>
      </c>
      <c r="U104" s="150">
        <f t="shared" si="22"/>
        <v>2.2020562058889812</v>
      </c>
      <c r="V104" s="150">
        <f t="shared" si="14"/>
        <v>4.4122936986688712</v>
      </c>
      <c r="W104" s="150">
        <f t="shared" si="18"/>
        <v>2.1415288252698836</v>
      </c>
      <c r="X104" s="150">
        <v>-1.6687183695800849</v>
      </c>
      <c r="Y104" s="150">
        <f t="shared" si="23"/>
        <v>2.0381713788486246</v>
      </c>
      <c r="Z104" s="150">
        <f t="shared" si="15"/>
        <v>1.3714489188610062</v>
      </c>
      <c r="AA104" s="150">
        <f t="shared" si="19"/>
        <v>0.45570088840689077</v>
      </c>
    </row>
    <row r="105" spans="10:27" x14ac:dyDescent="0.35">
      <c r="J105" s="134" t="s">
        <v>120</v>
      </c>
      <c r="K105" s="127">
        <v>2000</v>
      </c>
      <c r="L105" s="150">
        <v>-0.19044076622652037</v>
      </c>
      <c r="M105" s="150">
        <f t="shared" si="20"/>
        <v>0.98204666894836878</v>
      </c>
      <c r="N105" s="150">
        <f t="shared" si="12"/>
        <v>1.5486835316492187</v>
      </c>
      <c r="O105" s="150">
        <f t="shared" si="16"/>
        <v>0.6310423642913916</v>
      </c>
      <c r="P105" s="150">
        <v>-1.4124901412490141</v>
      </c>
      <c r="Q105" s="150">
        <f t="shared" si="21"/>
        <v>1.835935733790079</v>
      </c>
      <c r="R105" s="150">
        <f t="shared" si="13"/>
        <v>1.4569857183937414</v>
      </c>
      <c r="S105" s="150">
        <f t="shared" si="17"/>
        <v>0.54298673594497415</v>
      </c>
      <c r="T105" s="150">
        <v>0.98033920276547482</v>
      </c>
      <c r="U105" s="150">
        <f t="shared" si="22"/>
        <v>1.9418188574761743</v>
      </c>
      <c r="V105" s="150">
        <f t="shared" si="14"/>
        <v>3.890852143503583</v>
      </c>
      <c r="W105" s="150">
        <f t="shared" si="18"/>
        <v>1.9600861574150785</v>
      </c>
      <c r="X105" s="150">
        <v>0.33384337181805535</v>
      </c>
      <c r="Y105" s="150">
        <f t="shared" si="23"/>
        <v>1.7798340896071236</v>
      </c>
      <c r="Z105" s="150">
        <f t="shared" si="15"/>
        <v>1.1976183962128646</v>
      </c>
      <c r="AA105" s="150">
        <f t="shared" si="19"/>
        <v>0.26016828743184045</v>
      </c>
    </row>
    <row r="106" spans="10:27" x14ac:dyDescent="0.35">
      <c r="J106" s="134" t="s">
        <v>121</v>
      </c>
      <c r="K106" s="127">
        <v>2001</v>
      </c>
      <c r="L106" s="150">
        <v>1.6930140345385298</v>
      </c>
      <c r="M106" s="150">
        <f t="shared" si="20"/>
        <v>1.030996744095998</v>
      </c>
      <c r="N106" s="150">
        <f t="shared" si="12"/>
        <v>1.6258775975232007</v>
      </c>
      <c r="O106" s="150">
        <f t="shared" si="16"/>
        <v>0.70121864972949732</v>
      </c>
      <c r="P106" s="150">
        <v>0.16</v>
      </c>
      <c r="Q106" s="150">
        <f t="shared" si="21"/>
        <v>1.6524788823791743</v>
      </c>
      <c r="R106" s="150">
        <f t="shared" si="13"/>
        <v>1.3113956481490856</v>
      </c>
      <c r="S106" s="150">
        <f t="shared" si="17"/>
        <v>0.3911030124161291</v>
      </c>
      <c r="T106" s="150">
        <v>-0.47070150570993019</v>
      </c>
      <c r="U106" s="150">
        <f t="shared" si="22"/>
        <v>0.8672826351561973</v>
      </c>
      <c r="V106" s="150">
        <f t="shared" si="14"/>
        <v>1.7377874805515068</v>
      </c>
      <c r="W106" s="150">
        <f t="shared" si="18"/>
        <v>0.79725166126551772</v>
      </c>
      <c r="X106" s="150">
        <v>1.3863856924996533E-2</v>
      </c>
      <c r="Y106" s="150">
        <f t="shared" si="23"/>
        <v>1.7062910201606658</v>
      </c>
      <c r="Z106" s="150">
        <f t="shared" si="15"/>
        <v>1.1481325854862705</v>
      </c>
      <c r="AA106" s="150">
        <f t="shared" si="19"/>
        <v>0.19928925297061428</v>
      </c>
    </row>
    <row r="107" spans="10:27" x14ac:dyDescent="0.35">
      <c r="J107" s="134" t="s">
        <v>122</v>
      </c>
      <c r="K107" s="127">
        <v>2001</v>
      </c>
      <c r="L107" s="150">
        <v>-9.3080866751441102E-2</v>
      </c>
      <c r="M107" s="150">
        <f t="shared" si="20"/>
        <v>0.96732099532939375</v>
      </c>
      <c r="N107" s="150">
        <f t="shared" si="12"/>
        <v>1.5254612053105232</v>
      </c>
      <c r="O107" s="150">
        <f t="shared" si="16"/>
        <v>0.60924549055714605</v>
      </c>
      <c r="P107" s="150">
        <v>0.49375544583212316</v>
      </c>
      <c r="Q107" s="150">
        <f t="shared" si="21"/>
        <v>1.6360089796596591</v>
      </c>
      <c r="R107" s="150">
        <f t="shared" si="13"/>
        <v>1.2983252488948971</v>
      </c>
      <c r="S107" s="150">
        <f t="shared" si="17"/>
        <v>0.37665184419052278</v>
      </c>
      <c r="T107" s="150">
        <v>1.1097675668413274</v>
      </c>
      <c r="U107" s="150">
        <f t="shared" si="22"/>
        <v>0.86655710159170729</v>
      </c>
      <c r="V107" s="150">
        <f t="shared" si="14"/>
        <v>1.7363337178518032</v>
      </c>
      <c r="W107" s="150">
        <f t="shared" si="18"/>
        <v>0.79604425585843341</v>
      </c>
      <c r="X107" s="150">
        <v>-0.47130579428888275</v>
      </c>
      <c r="Y107" s="150">
        <f t="shared" si="23"/>
        <v>1.6870100147906189</v>
      </c>
      <c r="Z107" s="150">
        <f t="shared" si="15"/>
        <v>1.1351587432256447</v>
      </c>
      <c r="AA107" s="150">
        <f t="shared" si="19"/>
        <v>0.18289406143729847</v>
      </c>
    </row>
    <row r="108" spans="10:27" x14ac:dyDescent="0.35">
      <c r="J108" s="134" t="s">
        <v>123</v>
      </c>
      <c r="K108" s="127">
        <v>2001</v>
      </c>
      <c r="L108" s="150">
        <v>-1.0296118873038986</v>
      </c>
      <c r="M108" s="150">
        <f t="shared" si="20"/>
        <v>0.96972143885472062</v>
      </c>
      <c r="N108" s="150">
        <f t="shared" si="12"/>
        <v>1.5292466948130827</v>
      </c>
      <c r="O108" s="150">
        <f t="shared" si="16"/>
        <v>0.61282115795768122</v>
      </c>
      <c r="P108" s="150">
        <v>-3.2369942196531793</v>
      </c>
      <c r="Q108" s="150">
        <f t="shared" si="21"/>
        <v>1.797869939201334</v>
      </c>
      <c r="R108" s="150">
        <f t="shared" si="13"/>
        <v>1.4267769708573459</v>
      </c>
      <c r="S108" s="150">
        <f t="shared" si="17"/>
        <v>0.51275983503424616</v>
      </c>
      <c r="T108" s="150">
        <v>0.14085255660678217</v>
      </c>
      <c r="U108" s="150">
        <f t="shared" si="22"/>
        <v>0.75333970863586552</v>
      </c>
      <c r="V108" s="150">
        <f t="shared" si="14"/>
        <v>1.509478296004336</v>
      </c>
      <c r="W108" s="150">
        <f t="shared" si="18"/>
        <v>0.59405001324635631</v>
      </c>
      <c r="X108" s="150">
        <v>-0.9888579387186629</v>
      </c>
      <c r="Y108" s="150">
        <f t="shared" si="23"/>
        <v>1.6931159818461512</v>
      </c>
      <c r="Z108" s="150">
        <f t="shared" si="15"/>
        <v>1.1392673388049044</v>
      </c>
      <c r="AA108" s="150">
        <f t="shared" si="19"/>
        <v>0.18810632747798176</v>
      </c>
    </row>
    <row r="109" spans="10:27" x14ac:dyDescent="0.35">
      <c r="J109" s="134" t="s">
        <v>124</v>
      </c>
      <c r="K109" s="127">
        <v>2001</v>
      </c>
      <c r="L109" s="150">
        <v>1.7011340893929285</v>
      </c>
      <c r="M109" s="150">
        <f t="shared" si="20"/>
        <v>0.89141773034715688</v>
      </c>
      <c r="N109" s="150">
        <f t="shared" si="12"/>
        <v>1.4057620706428435</v>
      </c>
      <c r="O109" s="150">
        <f t="shared" si="16"/>
        <v>0.49135243470144963</v>
      </c>
      <c r="P109" s="150">
        <v>3.9426523297491038</v>
      </c>
      <c r="Q109" s="150">
        <f t="shared" si="21"/>
        <v>2.1009880449616292</v>
      </c>
      <c r="R109" s="150">
        <f t="shared" si="13"/>
        <v>1.6673293730743892</v>
      </c>
      <c r="S109" s="150">
        <f t="shared" si="17"/>
        <v>0.73753913009677241</v>
      </c>
      <c r="T109" s="150">
        <v>-0.22823173482657041</v>
      </c>
      <c r="U109" s="150">
        <f t="shared" si="22"/>
        <v>0.75857417744634437</v>
      </c>
      <c r="V109" s="150">
        <f t="shared" si="14"/>
        <v>1.5199666812174784</v>
      </c>
      <c r="W109" s="150">
        <f t="shared" si="18"/>
        <v>0.60403969908388666</v>
      </c>
      <c r="X109" s="150">
        <v>-0.46420030946687296</v>
      </c>
      <c r="Y109" s="150">
        <f t="shared" si="23"/>
        <v>1.3837369261948549</v>
      </c>
      <c r="Z109" s="150">
        <f t="shared" si="15"/>
        <v>0.9310917281597888</v>
      </c>
      <c r="AA109" s="150">
        <f t="shared" si="19"/>
        <v>-0.10300479043049365</v>
      </c>
    </row>
    <row r="110" spans="10:27" x14ac:dyDescent="0.35">
      <c r="J110" s="134" t="s">
        <v>125</v>
      </c>
      <c r="K110" s="127">
        <v>2001</v>
      </c>
      <c r="L110" s="150">
        <v>0.49524434240734666</v>
      </c>
      <c r="M110" s="150">
        <f t="shared" si="20"/>
        <v>0.88489959830213039</v>
      </c>
      <c r="N110" s="150">
        <f t="shared" si="12"/>
        <v>1.3954830033903092</v>
      </c>
      <c r="O110" s="150">
        <f t="shared" si="16"/>
        <v>0.48076455287130998</v>
      </c>
      <c r="P110" s="150">
        <v>-2.8448275862068964</v>
      </c>
      <c r="Q110" s="150">
        <f t="shared" si="21"/>
        <v>2.2303457487719598</v>
      </c>
      <c r="R110" s="150">
        <f t="shared" si="13"/>
        <v>1.7699867393138817</v>
      </c>
      <c r="S110" s="150">
        <f t="shared" si="17"/>
        <v>0.82373855172196409</v>
      </c>
      <c r="T110" s="150">
        <v>0.82723766458305625</v>
      </c>
      <c r="U110" s="150">
        <f t="shared" si="22"/>
        <v>0.71593845390614641</v>
      </c>
      <c r="V110" s="150">
        <f t="shared" si="14"/>
        <v>1.4345368298760328</v>
      </c>
      <c r="W110" s="150">
        <f t="shared" si="18"/>
        <v>0.52058500790959328</v>
      </c>
      <c r="X110" s="150">
        <v>-1.0457885811192764</v>
      </c>
      <c r="Y110" s="150">
        <f t="shared" si="23"/>
        <v>1.1787263493294806</v>
      </c>
      <c r="Z110" s="150">
        <f t="shared" si="15"/>
        <v>0.79314379261576284</v>
      </c>
      <c r="AA110" s="150">
        <f t="shared" si="19"/>
        <v>-0.33434565255474397</v>
      </c>
    </row>
    <row r="111" spans="10:27" x14ac:dyDescent="0.35">
      <c r="J111" s="134" t="s">
        <v>126</v>
      </c>
      <c r="K111" s="127">
        <v>2001</v>
      </c>
      <c r="L111" s="150">
        <v>-0.46959592992685906</v>
      </c>
      <c r="M111" s="150">
        <f t="shared" si="20"/>
        <v>0.90202296960915895</v>
      </c>
      <c r="N111" s="150">
        <f t="shared" si="12"/>
        <v>1.422486489057551</v>
      </c>
      <c r="O111" s="150">
        <f t="shared" si="16"/>
        <v>0.5084149497113033</v>
      </c>
      <c r="P111" s="150">
        <v>-0.35492457852706299</v>
      </c>
      <c r="Q111" s="150">
        <f t="shared" si="21"/>
        <v>2.2254892342250305</v>
      </c>
      <c r="R111" s="150">
        <f t="shared" si="13"/>
        <v>1.7661326434401443</v>
      </c>
      <c r="S111" s="150">
        <f t="shared" si="17"/>
        <v>0.82059369907190038</v>
      </c>
      <c r="T111" s="150">
        <v>0.26117237376668601</v>
      </c>
      <c r="U111" s="150">
        <f t="shared" si="22"/>
        <v>0.60380488215614492</v>
      </c>
      <c r="V111" s="150">
        <f t="shared" si="14"/>
        <v>1.2098530771550047</v>
      </c>
      <c r="W111" s="150">
        <f t="shared" si="18"/>
        <v>0.2748318592935034</v>
      </c>
      <c r="X111" s="150">
        <v>1.2567837760639817</v>
      </c>
      <c r="Y111" s="150">
        <f t="shared" si="23"/>
        <v>0.977595283150822</v>
      </c>
      <c r="Z111" s="150">
        <f t="shared" si="15"/>
        <v>0.65780631014365243</v>
      </c>
      <c r="AA111" s="150">
        <f t="shared" si="19"/>
        <v>-0.60426524729584952</v>
      </c>
    </row>
    <row r="112" spans="10:27" x14ac:dyDescent="0.35">
      <c r="J112" s="134" t="s">
        <v>127</v>
      </c>
      <c r="K112" s="127">
        <v>2001</v>
      </c>
      <c r="L112" s="150">
        <v>-0.50132252963850854</v>
      </c>
      <c r="M112" s="150">
        <f t="shared" si="20"/>
        <v>0.88028417671008963</v>
      </c>
      <c r="N112" s="150">
        <f t="shared" si="12"/>
        <v>1.3882045026456693</v>
      </c>
      <c r="O112" s="150">
        <f t="shared" si="16"/>
        <v>0.47322011346388715</v>
      </c>
      <c r="P112" s="150">
        <v>0.84594835262689227</v>
      </c>
      <c r="Q112" s="150">
        <f t="shared" si="21"/>
        <v>2.2012491654286293</v>
      </c>
      <c r="R112" s="150">
        <f t="shared" si="13"/>
        <v>1.7468958948986637</v>
      </c>
      <c r="S112" s="150">
        <f t="shared" si="17"/>
        <v>0.80479363436306761</v>
      </c>
      <c r="T112" s="150">
        <v>-0.69201420865675567</v>
      </c>
      <c r="U112" s="150">
        <f t="shared" si="22"/>
        <v>0.57324442778327067</v>
      </c>
      <c r="V112" s="150">
        <f t="shared" si="14"/>
        <v>1.1486186273270294</v>
      </c>
      <c r="W112" s="150">
        <f t="shared" si="18"/>
        <v>0.1998998634362868</v>
      </c>
      <c r="X112" s="150">
        <v>1.0437235543018335</v>
      </c>
      <c r="Y112" s="150">
        <f t="shared" si="23"/>
        <v>0.98245449753544678</v>
      </c>
      <c r="Z112" s="150">
        <f t="shared" si="15"/>
        <v>0.66107598824013913</v>
      </c>
      <c r="AA112" s="150">
        <f t="shared" si="19"/>
        <v>-0.59711198116299635</v>
      </c>
    </row>
    <row r="113" spans="10:27" x14ac:dyDescent="0.35">
      <c r="J113" s="134" t="s">
        <v>128</v>
      </c>
      <c r="K113" s="127">
        <v>2001</v>
      </c>
      <c r="L113" s="150">
        <v>0.93775860680048917</v>
      </c>
      <c r="M113" s="150">
        <f t="shared" si="20"/>
        <v>0.90033423932749712</v>
      </c>
      <c r="N113" s="150">
        <f t="shared" si="12"/>
        <v>1.4198233683940416</v>
      </c>
      <c r="O113" s="150">
        <f t="shared" si="16"/>
        <v>0.50571146396096256</v>
      </c>
      <c r="P113" s="150">
        <v>2.376747608535688</v>
      </c>
      <c r="Q113" s="150">
        <f t="shared" si="21"/>
        <v>2.2055809608587791</v>
      </c>
      <c r="R113" s="150">
        <f t="shared" si="13"/>
        <v>1.7503335773624733</v>
      </c>
      <c r="S113" s="150">
        <f t="shared" si="17"/>
        <v>0.80762989608360114</v>
      </c>
      <c r="T113" s="150">
        <v>1.2373483122251072</v>
      </c>
      <c r="U113" s="150">
        <f t="shared" si="22"/>
        <v>0.626732716225891</v>
      </c>
      <c r="V113" s="150">
        <f t="shared" si="14"/>
        <v>1.255793928945945</v>
      </c>
      <c r="W113" s="150">
        <f t="shared" si="18"/>
        <v>0.32859974282895305</v>
      </c>
      <c r="X113" s="150">
        <v>0.32104969290898938</v>
      </c>
      <c r="Y113" s="150">
        <f t="shared" si="23"/>
        <v>0.9770534174782679</v>
      </c>
      <c r="Z113" s="150">
        <f t="shared" si="15"/>
        <v>0.65744169846354328</v>
      </c>
      <c r="AA113" s="150">
        <f t="shared" si="19"/>
        <v>-0.60506513214308189</v>
      </c>
    </row>
    <row r="114" spans="10:27" x14ac:dyDescent="0.35">
      <c r="J114" s="134" t="s">
        <v>129</v>
      </c>
      <c r="K114" s="127">
        <v>2001</v>
      </c>
      <c r="L114" s="150">
        <v>-2.5419086625141931</v>
      </c>
      <c r="M114" s="150">
        <f t="shared" si="20"/>
        <v>1.1254331330169052</v>
      </c>
      <c r="N114" s="150">
        <f t="shared" si="12"/>
        <v>1.7748033919224067</v>
      </c>
      <c r="O114" s="150">
        <f t="shared" si="16"/>
        <v>0.82765921548564891</v>
      </c>
      <c r="P114" s="150">
        <v>-6.6197081865880829</v>
      </c>
      <c r="Q114" s="150">
        <f t="shared" si="21"/>
        <v>2.7002262942117943</v>
      </c>
      <c r="R114" s="150">
        <f t="shared" si="13"/>
        <v>2.1428806437446228</v>
      </c>
      <c r="S114" s="150">
        <f t="shared" si="17"/>
        <v>1.0995514956172714</v>
      </c>
      <c r="T114" s="150">
        <v>-0.14394514381428458</v>
      </c>
      <c r="U114" s="150">
        <f t="shared" si="22"/>
        <v>0.63475944404689066</v>
      </c>
      <c r="V114" s="150">
        <f t="shared" si="14"/>
        <v>1.2718772062441415</v>
      </c>
      <c r="W114" s="150">
        <f t="shared" si="18"/>
        <v>0.3469593919319825</v>
      </c>
      <c r="X114" s="150">
        <v>-2.3097258939752332</v>
      </c>
      <c r="Y114" s="150">
        <f t="shared" si="23"/>
        <v>1.0519316156994252</v>
      </c>
      <c r="Z114" s="150">
        <f t="shared" si="15"/>
        <v>0.70782589336607271</v>
      </c>
      <c r="AA114" s="150">
        <f t="shared" si="19"/>
        <v>-0.49853355614266726</v>
      </c>
    </row>
    <row r="115" spans="10:27" x14ac:dyDescent="0.35">
      <c r="J115" s="134" t="s">
        <v>130</v>
      </c>
      <c r="K115" s="127">
        <v>2001</v>
      </c>
      <c r="L115" s="150">
        <v>7.4371305629587718</v>
      </c>
      <c r="M115" s="150">
        <f t="shared" si="20"/>
        <v>2.3555624841032636</v>
      </c>
      <c r="N115" s="150">
        <f t="shared" si="12"/>
        <v>3.7147122863396671</v>
      </c>
      <c r="O115" s="150">
        <f t="shared" si="16"/>
        <v>1.8932504747894034</v>
      </c>
      <c r="P115" s="150">
        <v>4.6259236453201966</v>
      </c>
      <c r="Q115" s="150">
        <f t="shared" si="21"/>
        <v>3.0143213069617101</v>
      </c>
      <c r="R115" s="150">
        <f t="shared" si="13"/>
        <v>2.3921442423405272</v>
      </c>
      <c r="S115" s="150">
        <f t="shared" si="17"/>
        <v>1.2583043842832022</v>
      </c>
      <c r="T115" s="150">
        <v>0.35907113277769043</v>
      </c>
      <c r="U115" s="150">
        <f t="shared" si="22"/>
        <v>0.6191121175326969</v>
      </c>
      <c r="V115" s="150">
        <f t="shared" si="14"/>
        <v>1.240524418792597</v>
      </c>
      <c r="W115" s="150">
        <f t="shared" si="18"/>
        <v>0.31095013387948128</v>
      </c>
      <c r="X115" s="150">
        <v>2.3073636234154677</v>
      </c>
      <c r="Y115" s="150">
        <f t="shared" si="23"/>
        <v>1.2450947279780142</v>
      </c>
      <c r="Z115" s="150">
        <f t="shared" si="15"/>
        <v>0.83780188274923706</v>
      </c>
      <c r="AA115" s="150">
        <f t="shared" si="19"/>
        <v>-0.2553189685846502</v>
      </c>
    </row>
    <row r="116" spans="10:27" x14ac:dyDescent="0.35">
      <c r="J116" s="134" t="s">
        <v>131</v>
      </c>
      <c r="K116" s="127">
        <v>2001</v>
      </c>
      <c r="L116" s="150">
        <v>-2.9792261426314477</v>
      </c>
      <c r="M116" s="150">
        <f t="shared" si="20"/>
        <v>2.5405499299051173</v>
      </c>
      <c r="N116" s="150">
        <f t="shared" si="12"/>
        <v>4.0064367225947892</v>
      </c>
      <c r="O116" s="150">
        <f t="shared" si="16"/>
        <v>2.0023196910409635</v>
      </c>
      <c r="P116" s="150">
        <v>0.31633929228279262</v>
      </c>
      <c r="Q116" s="150">
        <f t="shared" si="21"/>
        <v>2.9992711119894468</v>
      </c>
      <c r="R116" s="150">
        <f t="shared" si="13"/>
        <v>2.3802005131946484</v>
      </c>
      <c r="S116" s="150">
        <f t="shared" si="17"/>
        <v>1.251083114376266</v>
      </c>
      <c r="T116" s="150">
        <v>0.39434854143271264</v>
      </c>
      <c r="U116" s="150">
        <f t="shared" si="22"/>
        <v>0.60318893710731991</v>
      </c>
      <c r="V116" s="150">
        <f t="shared" si="14"/>
        <v>1.2086188986402198</v>
      </c>
      <c r="W116" s="150">
        <f t="shared" si="18"/>
        <v>0.27335940611212695</v>
      </c>
      <c r="X116" s="150">
        <v>3.215926493108729</v>
      </c>
      <c r="Y116" s="150">
        <f t="shared" si="23"/>
        <v>1.4586964018381743</v>
      </c>
      <c r="Z116" s="150">
        <f t="shared" si="15"/>
        <v>0.98153061318009183</v>
      </c>
      <c r="AA116" s="150">
        <f t="shared" si="19"/>
        <v>-2.6894829952560359E-2</v>
      </c>
    </row>
    <row r="117" spans="10:27" x14ac:dyDescent="0.35">
      <c r="J117" s="134" t="s">
        <v>132</v>
      </c>
      <c r="K117" s="127">
        <v>2001</v>
      </c>
      <c r="L117" s="150">
        <v>-1.3323429738637946</v>
      </c>
      <c r="M117" s="150">
        <f t="shared" si="20"/>
        <v>2.5808844972663971</v>
      </c>
      <c r="N117" s="150">
        <f t="shared" si="12"/>
        <v>4.070044168354471</v>
      </c>
      <c r="O117" s="150">
        <f t="shared" si="16"/>
        <v>2.0250444507864129</v>
      </c>
      <c r="P117" s="150">
        <v>1.1660310941625109</v>
      </c>
      <c r="Q117" s="150">
        <f t="shared" si="21"/>
        <v>2.9929333429463982</v>
      </c>
      <c r="R117" s="150">
        <f t="shared" si="13"/>
        <v>2.3751709041444791</v>
      </c>
      <c r="S117" s="150">
        <f t="shared" si="17"/>
        <v>1.2480313255239461</v>
      </c>
      <c r="T117" s="150">
        <v>-6.7634358253993027E-2</v>
      </c>
      <c r="U117" s="150">
        <f t="shared" si="22"/>
        <v>0.57571869916825602</v>
      </c>
      <c r="V117" s="150">
        <f t="shared" si="14"/>
        <v>1.1535763627433968</v>
      </c>
      <c r="W117" s="150">
        <f t="shared" si="18"/>
        <v>0.20611350857638119</v>
      </c>
      <c r="X117" s="150">
        <v>3.4799028864310761</v>
      </c>
      <c r="Y117" s="150">
        <f t="shared" si="23"/>
        <v>1.7083730703769</v>
      </c>
      <c r="Z117" s="150">
        <f t="shared" si="15"/>
        <v>1.1495335596868217</v>
      </c>
      <c r="AA117" s="150">
        <f t="shared" si="19"/>
        <v>0.20104858496605918</v>
      </c>
    </row>
    <row r="118" spans="10:27" x14ac:dyDescent="0.35">
      <c r="J118" s="134" t="s">
        <v>133</v>
      </c>
      <c r="K118" s="127">
        <v>2002</v>
      </c>
      <c r="L118" s="150">
        <v>0.30148171203972463</v>
      </c>
      <c r="M118" s="150">
        <f t="shared" si="20"/>
        <v>2.5456521556996696</v>
      </c>
      <c r="N118" s="150">
        <f t="shared" si="12"/>
        <v>4.0144829115516139</v>
      </c>
      <c r="O118" s="150">
        <f t="shared" si="16"/>
        <v>2.0052141723047998</v>
      </c>
      <c r="P118" s="150">
        <v>0</v>
      </c>
      <c r="Q118" s="150">
        <f t="shared" si="21"/>
        <v>2.9928705808198672</v>
      </c>
      <c r="R118" s="150">
        <f t="shared" si="13"/>
        <v>2.3751210965611693</v>
      </c>
      <c r="S118" s="150">
        <f t="shared" si="17"/>
        <v>1.2480010717402075</v>
      </c>
      <c r="T118" s="150">
        <v>-0.54925031236984589</v>
      </c>
      <c r="U118" s="150">
        <f t="shared" si="22"/>
        <v>0.58400414299560366</v>
      </c>
      <c r="V118" s="150">
        <f t="shared" si="14"/>
        <v>1.1701780332603953</v>
      </c>
      <c r="W118" s="150">
        <f t="shared" si="18"/>
        <v>0.22672804105844849</v>
      </c>
      <c r="X118" s="150">
        <v>-3.2846715328467155</v>
      </c>
      <c r="Y118" s="150">
        <f t="shared" si="23"/>
        <v>2.008324240775361</v>
      </c>
      <c r="Z118" s="150">
        <f t="shared" si="15"/>
        <v>1.3513653156535093</v>
      </c>
      <c r="AA118" s="150">
        <f t="shared" si="19"/>
        <v>0.43441773227855762</v>
      </c>
    </row>
    <row r="119" spans="10:27" x14ac:dyDescent="0.35">
      <c r="J119" s="134" t="s">
        <v>134</v>
      </c>
      <c r="K119" s="127">
        <v>2002</v>
      </c>
      <c r="L119" s="150">
        <v>0.6256878416656142</v>
      </c>
      <c r="M119" s="150">
        <f t="shared" si="20"/>
        <v>2.5474370055393916</v>
      </c>
      <c r="N119" s="150">
        <f t="shared" si="12"/>
        <v>4.017297612360287</v>
      </c>
      <c r="O119" s="150">
        <f t="shared" si="16"/>
        <v>2.0062253441246485</v>
      </c>
      <c r="P119" s="150">
        <v>1.5077926785067053</v>
      </c>
      <c r="Q119" s="150">
        <f t="shared" si="21"/>
        <v>3.0181546925642868</v>
      </c>
      <c r="R119" s="150">
        <f t="shared" si="13"/>
        <v>2.3951863902617512</v>
      </c>
      <c r="S119" s="150">
        <f t="shared" si="17"/>
        <v>1.2601379289648531</v>
      </c>
      <c r="T119" s="150">
        <v>0.2015443004842298</v>
      </c>
      <c r="U119" s="150">
        <f t="shared" si="22"/>
        <v>0.51913112875544198</v>
      </c>
      <c r="V119" s="150">
        <f t="shared" si="14"/>
        <v>1.0401909824394262</v>
      </c>
      <c r="W119" s="150">
        <f t="shared" si="18"/>
        <v>5.6848436176618715E-2</v>
      </c>
      <c r="X119" s="150">
        <v>0.86253369272237201</v>
      </c>
      <c r="Y119" s="150">
        <f t="shared" si="23"/>
        <v>2.0019504458147446</v>
      </c>
      <c r="Z119" s="150">
        <f t="shared" si="15"/>
        <v>1.3470765034866359</v>
      </c>
      <c r="AA119" s="150">
        <f t="shared" si="19"/>
        <v>0.42983178700408198</v>
      </c>
    </row>
    <row r="120" spans="10:27" x14ac:dyDescent="0.35">
      <c r="J120" s="134" t="s">
        <v>135</v>
      </c>
      <c r="K120" s="127">
        <v>2002</v>
      </c>
      <c r="L120" s="150">
        <v>-0.28328713481957479</v>
      </c>
      <c r="M120" s="150">
        <f t="shared" si="20"/>
        <v>2.5251736574291734</v>
      </c>
      <c r="N120" s="150">
        <f t="shared" si="12"/>
        <v>3.9821884045518736</v>
      </c>
      <c r="O120" s="150">
        <f t="shared" si="16"/>
        <v>1.9935614791906728</v>
      </c>
      <c r="P120" s="150">
        <v>0.75698064700421341</v>
      </c>
      <c r="Q120" s="150">
        <f t="shared" si="21"/>
        <v>2.8420709402153519</v>
      </c>
      <c r="R120" s="150">
        <f t="shared" si="13"/>
        <v>2.2554475597069596</v>
      </c>
      <c r="S120" s="150">
        <f t="shared" si="17"/>
        <v>1.1734137430600513</v>
      </c>
      <c r="T120" s="150">
        <v>-0.11754871741288334</v>
      </c>
      <c r="U120" s="150">
        <f t="shared" si="22"/>
        <v>0.52419282404418077</v>
      </c>
      <c r="V120" s="150">
        <f t="shared" si="14"/>
        <v>1.0503331787046064</v>
      </c>
      <c r="W120" s="150">
        <f t="shared" si="18"/>
        <v>7.0847041242566175E-2</v>
      </c>
      <c r="X120" s="150">
        <v>0.80171031533939074</v>
      </c>
      <c r="Y120" s="150">
        <f t="shared" si="23"/>
        <v>1.9617187186344591</v>
      </c>
      <c r="Z120" s="150">
        <f t="shared" si="15"/>
        <v>1.3200052967579443</v>
      </c>
      <c r="AA120" s="150">
        <f t="shared" si="19"/>
        <v>0.40054371866788585</v>
      </c>
    </row>
    <row r="121" spans="10:27" x14ac:dyDescent="0.35">
      <c r="J121" s="134" t="s">
        <v>136</v>
      </c>
      <c r="K121" s="127">
        <v>2002</v>
      </c>
      <c r="L121" s="150">
        <v>1.103283599264957</v>
      </c>
      <c r="M121" s="150">
        <f t="shared" si="20"/>
        <v>2.5024900384987103</v>
      </c>
      <c r="N121" s="150">
        <f t="shared" si="12"/>
        <v>3.9464164313996877</v>
      </c>
      <c r="O121" s="150">
        <f t="shared" si="16"/>
        <v>1.9805431992992633</v>
      </c>
      <c r="P121" s="150">
        <v>-1.3041321142533135</v>
      </c>
      <c r="Q121" s="150">
        <f t="shared" si="21"/>
        <v>2.6738177859027905</v>
      </c>
      <c r="R121" s="150">
        <f t="shared" si="13"/>
        <v>2.1219230368185515</v>
      </c>
      <c r="S121" s="150">
        <f t="shared" si="17"/>
        <v>1.0853723299502187</v>
      </c>
      <c r="T121" s="150">
        <v>-1.0487224416141434</v>
      </c>
      <c r="U121" s="150">
        <f t="shared" si="22"/>
        <v>0.61180338650442223</v>
      </c>
      <c r="V121" s="150">
        <f t="shared" si="14"/>
        <v>1.2258798026492488</v>
      </c>
      <c r="W121" s="150">
        <f t="shared" si="18"/>
        <v>0.29381752990724214</v>
      </c>
      <c r="X121" s="150">
        <v>-0.84835630965005304</v>
      </c>
      <c r="Y121" s="150">
        <f t="shared" si="23"/>
        <v>1.9804879066603365</v>
      </c>
      <c r="Z121" s="150">
        <f t="shared" si="15"/>
        <v>1.3326347463190158</v>
      </c>
      <c r="AA121" s="150">
        <f t="shared" si="19"/>
        <v>0.41428141517420258</v>
      </c>
    </row>
    <row r="122" spans="10:27" x14ac:dyDescent="0.35">
      <c r="J122" s="134" t="s">
        <v>137</v>
      </c>
      <c r="K122" s="127">
        <v>2002</v>
      </c>
      <c r="L122" s="150">
        <v>-0.77575076383528896</v>
      </c>
      <c r="M122" s="150">
        <f t="shared" si="20"/>
        <v>2.5159989350099714</v>
      </c>
      <c r="N122" s="150">
        <f t="shared" si="12"/>
        <v>3.9677199052764913</v>
      </c>
      <c r="O122" s="150">
        <f t="shared" si="16"/>
        <v>1.9883101846130615</v>
      </c>
      <c r="P122" s="150">
        <v>-0.17953321364452424</v>
      </c>
      <c r="Q122" s="150">
        <f t="shared" si="21"/>
        <v>2.5319471796350128</v>
      </c>
      <c r="R122" s="150">
        <f t="shared" si="13"/>
        <v>2.0093355189726525</v>
      </c>
      <c r="S122" s="150">
        <f t="shared" si="17"/>
        <v>1.0067184854959139</v>
      </c>
      <c r="T122" s="150">
        <v>0.95676075695105189</v>
      </c>
      <c r="U122" s="150">
        <f t="shared" si="22"/>
        <v>0.62630060301582435</v>
      </c>
      <c r="V122" s="150">
        <f t="shared" si="14"/>
        <v>1.2549280970980612</v>
      </c>
      <c r="W122" s="150">
        <f t="shared" si="18"/>
        <v>0.32760470526625546</v>
      </c>
      <c r="X122" s="150">
        <v>0.94919786096256686</v>
      </c>
      <c r="Y122" s="150">
        <f t="shared" si="23"/>
        <v>1.9281897743995604</v>
      </c>
      <c r="Z122" s="150">
        <f t="shared" si="15"/>
        <v>1.2974442723030337</v>
      </c>
      <c r="AA122" s="150">
        <f t="shared" si="19"/>
        <v>0.37567257342041721</v>
      </c>
    </row>
    <row r="123" spans="10:27" x14ac:dyDescent="0.35">
      <c r="J123" s="134" t="s">
        <v>138</v>
      </c>
      <c r="K123" s="127">
        <v>2002</v>
      </c>
      <c r="L123" s="150">
        <v>0.52336126983216591</v>
      </c>
      <c r="M123" s="150">
        <f t="shared" si="20"/>
        <v>2.5113470116974197</v>
      </c>
      <c r="N123" s="150">
        <f t="shared" si="12"/>
        <v>3.9603838414697083</v>
      </c>
      <c r="O123" s="150">
        <f t="shared" si="16"/>
        <v>1.985640263473669</v>
      </c>
      <c r="P123" s="150">
        <v>0.36690647482014388</v>
      </c>
      <c r="Q123" s="150">
        <f t="shared" si="21"/>
        <v>2.525154349074743</v>
      </c>
      <c r="R123" s="150">
        <f t="shared" si="13"/>
        <v>2.0039447762948845</v>
      </c>
      <c r="S123" s="150">
        <f t="shared" si="17"/>
        <v>1.0028427520145258</v>
      </c>
      <c r="T123" s="150">
        <v>-0.50264411749306248</v>
      </c>
      <c r="U123" s="150">
        <f t="shared" si="22"/>
        <v>0.64184399247818791</v>
      </c>
      <c r="V123" s="150">
        <f t="shared" si="14"/>
        <v>1.286072624289208</v>
      </c>
      <c r="W123" s="150">
        <f t="shared" si="18"/>
        <v>0.36297211369504262</v>
      </c>
      <c r="X123" s="150">
        <v>-5.2973116143557146E-2</v>
      </c>
      <c r="Y123" s="150">
        <f t="shared" si="23"/>
        <v>1.9278014949554161</v>
      </c>
      <c r="Z123" s="150">
        <f t="shared" si="15"/>
        <v>1.2971830060378835</v>
      </c>
      <c r="AA123" s="150">
        <f t="shared" si="19"/>
        <v>0.37538202876338367</v>
      </c>
    </row>
    <row r="124" spans="10:27" x14ac:dyDescent="0.35">
      <c r="J124" s="134" t="s">
        <v>139</v>
      </c>
      <c r="K124" s="127">
        <v>2002</v>
      </c>
      <c r="L124" s="150">
        <v>1.3319021774015247</v>
      </c>
      <c r="M124" s="150">
        <f t="shared" si="20"/>
        <v>2.5192022534808829</v>
      </c>
      <c r="N124" s="150">
        <f t="shared" si="12"/>
        <v>3.9727715252446552</v>
      </c>
      <c r="O124" s="150">
        <f t="shared" si="16"/>
        <v>1.9901458261784519</v>
      </c>
      <c r="P124" s="150">
        <v>-0.7096265500680955</v>
      </c>
      <c r="Q124" s="150">
        <f t="shared" si="21"/>
        <v>2.5348194330408522</v>
      </c>
      <c r="R124" s="150">
        <f t="shared" si="13"/>
        <v>2.0116149191253347</v>
      </c>
      <c r="S124" s="150">
        <f t="shared" si="17"/>
        <v>1.008354158304797</v>
      </c>
      <c r="T124" s="150">
        <v>0.29205914855549125</v>
      </c>
      <c r="U124" s="150">
        <f t="shared" si="22"/>
        <v>0.60997264900455739</v>
      </c>
      <c r="V124" s="150">
        <f t="shared" si="14"/>
        <v>1.2222115259209037</v>
      </c>
      <c r="W124" s="150">
        <f t="shared" si="18"/>
        <v>0.28949399136629966</v>
      </c>
      <c r="X124" s="150">
        <v>-1.2322777262488407</v>
      </c>
      <c r="Y124" s="150">
        <f t="shared" si="23"/>
        <v>1.9802088998204674</v>
      </c>
      <c r="Z124" s="150">
        <f t="shared" si="15"/>
        <v>1.3324470076269392</v>
      </c>
      <c r="AA124" s="150">
        <f t="shared" si="19"/>
        <v>0.41407815710897528</v>
      </c>
    </row>
    <row r="125" spans="10:27" x14ac:dyDescent="0.35">
      <c r="J125" s="134" t="s">
        <v>140</v>
      </c>
      <c r="K125" s="127">
        <v>2002</v>
      </c>
      <c r="L125" s="150">
        <v>0.6063464022156454</v>
      </c>
      <c r="M125" s="150">
        <f t="shared" si="20"/>
        <v>2.5145549672290275</v>
      </c>
      <c r="N125" s="150">
        <f t="shared" si="12"/>
        <v>3.9654427740633946</v>
      </c>
      <c r="O125" s="150">
        <f t="shared" si="16"/>
        <v>1.9874819636042149</v>
      </c>
      <c r="P125" s="150">
        <v>1.2561362980075079</v>
      </c>
      <c r="Q125" s="150">
        <f t="shared" si="21"/>
        <v>2.4724865879520506</v>
      </c>
      <c r="R125" s="150">
        <f t="shared" si="13"/>
        <v>1.9621480105567271</v>
      </c>
      <c r="S125" s="150">
        <f t="shared" si="17"/>
        <v>0.97243387236359236</v>
      </c>
      <c r="T125" s="150">
        <v>0.28071464176089411</v>
      </c>
      <c r="U125" s="150">
        <f t="shared" si="22"/>
        <v>0.50806508897622593</v>
      </c>
      <c r="V125" s="150">
        <f t="shared" si="14"/>
        <v>1.018017789286374</v>
      </c>
      <c r="W125" s="150">
        <f t="shared" si="18"/>
        <v>2.5762771915567917E-2</v>
      </c>
      <c r="X125" s="150">
        <v>-0.40246847330292462</v>
      </c>
      <c r="Y125" s="150">
        <f t="shared" si="23"/>
        <v>1.9911814371761536</v>
      </c>
      <c r="Z125" s="150">
        <f t="shared" si="15"/>
        <v>1.3398302309661456</v>
      </c>
      <c r="AA125" s="150">
        <f t="shared" si="19"/>
        <v>0.4220502092951936</v>
      </c>
    </row>
    <row r="126" spans="10:27" x14ac:dyDescent="0.35">
      <c r="J126" s="134" t="s">
        <v>141</v>
      </c>
      <c r="K126" s="127">
        <v>2002</v>
      </c>
      <c r="L126" s="150">
        <v>-1.6859985168809728</v>
      </c>
      <c r="M126" s="150">
        <f t="shared" si="20"/>
        <v>2.4430700825930054</v>
      </c>
      <c r="N126" s="150">
        <f t="shared" si="12"/>
        <v>3.8527114069113595</v>
      </c>
      <c r="O126" s="150">
        <f t="shared" si="16"/>
        <v>1.9458741228230134</v>
      </c>
      <c r="P126" s="150">
        <v>-2.1745330101240552</v>
      </c>
      <c r="Q126" s="150">
        <f t="shared" si="21"/>
        <v>1.6264271345903727</v>
      </c>
      <c r="R126" s="150">
        <f t="shared" si="13"/>
        <v>1.2907211638690059</v>
      </c>
      <c r="S126" s="150">
        <f t="shared" si="17"/>
        <v>0.36817736706468468</v>
      </c>
      <c r="T126" s="150">
        <v>-1.1537254081205526</v>
      </c>
      <c r="U126" s="150">
        <f t="shared" si="22"/>
        <v>0.60084435050293472</v>
      </c>
      <c r="V126" s="150">
        <f t="shared" si="14"/>
        <v>1.2039210146021799</v>
      </c>
      <c r="W126" s="150">
        <f t="shared" si="18"/>
        <v>0.26774074460620023</v>
      </c>
      <c r="X126" s="150">
        <v>-0.76778017241379315</v>
      </c>
      <c r="Y126" s="150">
        <f t="shared" si="23"/>
        <v>1.8649899413439408</v>
      </c>
      <c r="Z126" s="150">
        <f t="shared" si="15"/>
        <v>1.254918239597536</v>
      </c>
      <c r="AA126" s="150">
        <f t="shared" si="19"/>
        <v>0.32759337280584511</v>
      </c>
    </row>
    <row r="127" spans="10:27" x14ac:dyDescent="0.35">
      <c r="J127" s="134" t="s">
        <v>142</v>
      </c>
      <c r="K127" s="127">
        <v>2002</v>
      </c>
      <c r="L127" s="150">
        <v>0.66746363817493526</v>
      </c>
      <c r="M127" s="150">
        <f t="shared" si="20"/>
        <v>1.2394990360531746</v>
      </c>
      <c r="N127" s="150">
        <f t="shared" si="12"/>
        <v>1.9546848488231627</v>
      </c>
      <c r="O127" s="150">
        <f t="shared" si="16"/>
        <v>0.96693602252461852</v>
      </c>
      <c r="P127" s="150">
        <v>3.228627651045842</v>
      </c>
      <c r="Q127" s="150">
        <f t="shared" si="21"/>
        <v>1.3514213717702783</v>
      </c>
      <c r="R127" s="150">
        <f t="shared" si="13"/>
        <v>1.0724785197881606</v>
      </c>
      <c r="S127" s="150">
        <f t="shared" si="17"/>
        <v>0.10094875289458073</v>
      </c>
      <c r="T127" s="150">
        <v>0.9104623772596141</v>
      </c>
      <c r="U127" s="150">
        <f t="shared" si="22"/>
        <v>0.65157542485929987</v>
      </c>
      <c r="V127" s="150">
        <f t="shared" si="14"/>
        <v>1.3055716441867806</v>
      </c>
      <c r="W127" s="150">
        <f t="shared" si="18"/>
        <v>0.38468162875525747</v>
      </c>
      <c r="X127" s="150">
        <v>0.88231301751051994</v>
      </c>
      <c r="Y127" s="150">
        <f t="shared" si="23"/>
        <v>1.7846051460241907</v>
      </c>
      <c r="Z127" s="150">
        <f t="shared" si="15"/>
        <v>1.2008287543961436</v>
      </c>
      <c r="AA127" s="150">
        <f t="shared" si="19"/>
        <v>0.2640304284803342</v>
      </c>
    </row>
    <row r="128" spans="10:27" x14ac:dyDescent="0.35">
      <c r="J128" s="134" t="s">
        <v>143</v>
      </c>
      <c r="K128" s="127">
        <v>2002</v>
      </c>
      <c r="L128" s="150">
        <v>0.16540609316462854</v>
      </c>
      <c r="M128" s="150">
        <f t="shared" si="20"/>
        <v>0.90176100888210786</v>
      </c>
      <c r="N128" s="150">
        <f t="shared" si="12"/>
        <v>1.4220733780754047</v>
      </c>
      <c r="O128" s="150">
        <f t="shared" si="16"/>
        <v>0.50799590901797442</v>
      </c>
      <c r="P128" s="150">
        <v>-0.2682857949731714</v>
      </c>
      <c r="Q128" s="150">
        <f t="shared" si="21"/>
        <v>1.3623435163199376</v>
      </c>
      <c r="R128" s="150">
        <f t="shared" si="13"/>
        <v>1.0811462570788521</v>
      </c>
      <c r="S128" s="150">
        <f t="shared" si="17"/>
        <v>0.11256170354380646</v>
      </c>
      <c r="T128" s="150">
        <v>0.79733522175885851</v>
      </c>
      <c r="U128" s="150">
        <f t="shared" si="22"/>
        <v>0.68242312554749129</v>
      </c>
      <c r="V128" s="150">
        <f t="shared" si="14"/>
        <v>1.367381653849991</v>
      </c>
      <c r="W128" s="150">
        <f t="shared" si="18"/>
        <v>0.45141597393766475</v>
      </c>
      <c r="X128" s="150">
        <v>-0.92841765339074278</v>
      </c>
      <c r="Y128" s="150">
        <f t="shared" si="23"/>
        <v>1.5757268536983071</v>
      </c>
      <c r="Z128" s="150">
        <f t="shared" si="15"/>
        <v>1.0602783025760947</v>
      </c>
      <c r="AA128" s="150">
        <f t="shared" si="19"/>
        <v>8.4442994079074102E-2</v>
      </c>
    </row>
    <row r="129" spans="10:27" x14ac:dyDescent="0.35">
      <c r="J129" s="134" t="s">
        <v>144</v>
      </c>
      <c r="K129" s="127">
        <v>2002</v>
      </c>
      <c r="L129" s="150">
        <v>1.1425224411449217</v>
      </c>
      <c r="M129" s="150">
        <f t="shared" si="20"/>
        <v>0.82982396366673972</v>
      </c>
      <c r="N129" s="150">
        <f t="shared" si="12"/>
        <v>1.3086289555615056</v>
      </c>
      <c r="O129" s="150">
        <f t="shared" si="16"/>
        <v>0.38805609815910813</v>
      </c>
      <c r="P129" s="150">
        <v>1.1043465949313322</v>
      </c>
      <c r="Q129" s="150">
        <f t="shared" si="21"/>
        <v>1.3591934324907595</v>
      </c>
      <c r="R129" s="150">
        <f t="shared" si="13"/>
        <v>1.0786463726513178</v>
      </c>
      <c r="S129" s="150">
        <f t="shared" si="17"/>
        <v>0.10922196395273659</v>
      </c>
      <c r="T129" s="150">
        <v>-1.1188883973875257</v>
      </c>
      <c r="U129" s="150">
        <f t="shared" si="22"/>
        <v>0.74964127111260792</v>
      </c>
      <c r="V129" s="150">
        <f t="shared" si="14"/>
        <v>1.5020676801739365</v>
      </c>
      <c r="W129" s="150">
        <f t="shared" si="18"/>
        <v>0.5869498192779492</v>
      </c>
      <c r="X129" s="150">
        <v>0.78772239576259673</v>
      </c>
      <c r="Y129" s="150">
        <f t="shared" si="23"/>
        <v>1.2061959402610671</v>
      </c>
      <c r="Z129" s="150">
        <f t="shared" si="15"/>
        <v>0.81162758704818205</v>
      </c>
      <c r="AA129" s="150">
        <f t="shared" si="19"/>
        <v>-0.30111019206336004</v>
      </c>
    </row>
    <row r="130" spans="10:27" x14ac:dyDescent="0.35">
      <c r="J130" s="134" t="s">
        <v>145</v>
      </c>
      <c r="K130" s="127">
        <v>2003</v>
      </c>
      <c r="L130" s="150">
        <v>0.70156220564738392</v>
      </c>
      <c r="M130" s="150">
        <f t="shared" si="20"/>
        <v>0.83681151524607422</v>
      </c>
      <c r="N130" s="150">
        <f t="shared" si="12"/>
        <v>1.3196482954764335</v>
      </c>
      <c r="O130" s="150">
        <f t="shared" si="16"/>
        <v>0.40015348262851907</v>
      </c>
      <c r="P130" s="150">
        <v>-0.25906735751295334</v>
      </c>
      <c r="Q130" s="150">
        <f t="shared" si="21"/>
        <v>1.3658081631428582</v>
      </c>
      <c r="R130" s="150">
        <f t="shared" si="13"/>
        <v>1.083895776491415</v>
      </c>
      <c r="S130" s="150">
        <f t="shared" si="17"/>
        <v>0.11622603900920402</v>
      </c>
      <c r="T130" s="150">
        <v>2.0052103892002844</v>
      </c>
      <c r="U130" s="150">
        <f t="shared" si="22"/>
        <v>0.92946245923489079</v>
      </c>
      <c r="V130" s="150">
        <f t="shared" si="14"/>
        <v>1.8623781450554582</v>
      </c>
      <c r="W130" s="150">
        <f t="shared" si="18"/>
        <v>0.89714603348066091</v>
      </c>
      <c r="X130" s="150">
        <v>-1.9404392938957014</v>
      </c>
      <c r="Y130" s="150">
        <f t="shared" si="23"/>
        <v>0.95781797268498192</v>
      </c>
      <c r="Z130" s="150">
        <f t="shared" si="15"/>
        <v>0.64449851309683237</v>
      </c>
      <c r="AA130" s="150">
        <f t="shared" si="19"/>
        <v>-0.63375106469500664</v>
      </c>
    </row>
    <row r="131" spans="10:27" x14ac:dyDescent="0.35">
      <c r="J131" s="134" t="s">
        <v>146</v>
      </c>
      <c r="K131" s="127">
        <v>2003</v>
      </c>
      <c r="L131" s="150">
        <v>-1.3722168525273941</v>
      </c>
      <c r="M131" s="150">
        <f t="shared" si="20"/>
        <v>0.95457789380224989</v>
      </c>
      <c r="N131" s="150">
        <f t="shared" si="12"/>
        <v>1.5053653869535859</v>
      </c>
      <c r="O131" s="150">
        <f t="shared" si="16"/>
        <v>0.59011370490258774</v>
      </c>
      <c r="P131" s="150">
        <v>-3.2081432081432082</v>
      </c>
      <c r="Q131" s="150">
        <f t="shared" si="21"/>
        <v>1.6115335727228546</v>
      </c>
      <c r="R131" s="150">
        <f t="shared" si="13"/>
        <v>1.2789017376561989</v>
      </c>
      <c r="S131" s="150">
        <f t="shared" si="17"/>
        <v>0.35490542134072406</v>
      </c>
      <c r="T131" s="150">
        <v>-0.36632871552769392</v>
      </c>
      <c r="U131" s="150">
        <f t="shared" si="22"/>
        <v>0.93878108917319325</v>
      </c>
      <c r="V131" s="150">
        <f t="shared" si="14"/>
        <v>1.8810500263848451</v>
      </c>
      <c r="W131" s="150">
        <f t="shared" si="18"/>
        <v>0.91153821773809141</v>
      </c>
      <c r="X131" s="150">
        <v>-1.0031606431221658</v>
      </c>
      <c r="Y131" s="150">
        <f t="shared" si="23"/>
        <v>0.9306729733782505</v>
      </c>
      <c r="Z131" s="150">
        <f t="shared" si="15"/>
        <v>0.62623313053968455</v>
      </c>
      <c r="AA131" s="150">
        <f t="shared" si="19"/>
        <v>-0.67522825935722186</v>
      </c>
    </row>
    <row r="132" spans="10:27" x14ac:dyDescent="0.35">
      <c r="J132" s="134" t="s">
        <v>147</v>
      </c>
      <c r="K132" s="127">
        <v>2003</v>
      </c>
      <c r="L132" s="150">
        <v>1.2227077303509708</v>
      </c>
      <c r="M132" s="150">
        <f t="shared" si="20"/>
        <v>0.98434059696330667</v>
      </c>
      <c r="N132" s="150">
        <f t="shared" si="12"/>
        <v>1.5523010466328269</v>
      </c>
      <c r="O132" s="150">
        <f t="shared" si="16"/>
        <v>0.63440837477155942</v>
      </c>
      <c r="P132" s="150">
        <v>1.7261386713083842</v>
      </c>
      <c r="Q132" s="150">
        <f t="shared" si="21"/>
        <v>1.6762388972518716</v>
      </c>
      <c r="R132" s="150">
        <f t="shared" si="13"/>
        <v>1.330251429264516</v>
      </c>
      <c r="S132" s="150">
        <f t="shared" si="17"/>
        <v>0.41169895359921815</v>
      </c>
      <c r="T132" s="150">
        <v>-0.1294632453846353</v>
      </c>
      <c r="U132" s="150">
        <f t="shared" si="22"/>
        <v>0.93899354171197869</v>
      </c>
      <c r="V132" s="150">
        <f t="shared" si="14"/>
        <v>1.8814757207861244</v>
      </c>
      <c r="W132" s="150">
        <f t="shared" si="18"/>
        <v>0.91186467248979231</v>
      </c>
      <c r="X132" s="150">
        <v>0.54136590782898386</v>
      </c>
      <c r="Y132" s="150">
        <f t="shared" si="23"/>
        <v>0.90717447729836231</v>
      </c>
      <c r="Z132" s="150">
        <f t="shared" si="15"/>
        <v>0.61042141451910759</v>
      </c>
      <c r="AA132" s="150">
        <f t="shared" si="19"/>
        <v>-0.71212251987317932</v>
      </c>
    </row>
    <row r="133" spans="10:27" x14ac:dyDescent="0.35">
      <c r="J133" s="134" t="s">
        <v>148</v>
      </c>
      <c r="K133" s="127">
        <v>2003</v>
      </c>
      <c r="L133" s="150">
        <v>0.30397984571981801</v>
      </c>
      <c r="M133" s="150">
        <f t="shared" si="20"/>
        <v>0.95449387668920993</v>
      </c>
      <c r="N133" s="150">
        <f t="shared" si="12"/>
        <v>1.5052328923141194</v>
      </c>
      <c r="O133" s="150">
        <f t="shared" si="16"/>
        <v>0.58998672060133273</v>
      </c>
      <c r="P133" s="150">
        <v>0.28518465706544988</v>
      </c>
      <c r="Q133" s="150">
        <f t="shared" si="21"/>
        <v>1.6329665932518915</v>
      </c>
      <c r="R133" s="150">
        <f t="shared" si="13"/>
        <v>1.2959108323854469</v>
      </c>
      <c r="S133" s="150">
        <f t="shared" si="17"/>
        <v>0.37396645425576303</v>
      </c>
      <c r="T133" s="150">
        <v>0.30592932514064969</v>
      </c>
      <c r="U133" s="150">
        <f t="shared" si="22"/>
        <v>0.8762143136966033</v>
      </c>
      <c r="V133" s="150">
        <f t="shared" si="14"/>
        <v>1.7556840214467742</v>
      </c>
      <c r="W133" s="150">
        <f t="shared" si="18"/>
        <v>0.81203321975312237</v>
      </c>
      <c r="X133" s="150">
        <v>1.0630954024575452</v>
      </c>
      <c r="Y133" s="150">
        <f t="shared" si="23"/>
        <v>0.96870817253378527</v>
      </c>
      <c r="Z133" s="150">
        <f t="shared" si="15"/>
        <v>0.65182633300629389</v>
      </c>
      <c r="AA133" s="150">
        <f t="shared" si="19"/>
        <v>-0.61744045847489848</v>
      </c>
    </row>
    <row r="134" spans="10:27" x14ac:dyDescent="0.35">
      <c r="J134" s="134" t="s">
        <v>149</v>
      </c>
      <c r="K134" s="127">
        <v>2003</v>
      </c>
      <c r="L134" s="150">
        <v>0.19581184073509011</v>
      </c>
      <c r="M134" s="150">
        <f t="shared" si="20"/>
        <v>0.90517644316392076</v>
      </c>
      <c r="N134" s="150">
        <f t="shared" si="12"/>
        <v>1.427459503799285</v>
      </c>
      <c r="O134" s="150">
        <f t="shared" si="16"/>
        <v>0.51344981774457255</v>
      </c>
      <c r="P134" s="150">
        <v>1.620929901891085</v>
      </c>
      <c r="Q134" s="150">
        <f t="shared" si="21"/>
        <v>1.6825938762068822</v>
      </c>
      <c r="R134" s="150">
        <f t="shared" si="13"/>
        <v>1.3352946959800829</v>
      </c>
      <c r="S134" s="150">
        <f t="shared" si="17"/>
        <v>0.41715817600282062</v>
      </c>
      <c r="T134" s="150">
        <v>-0.2326242601256171</v>
      </c>
      <c r="U134" s="150">
        <f t="shared" si="22"/>
        <v>0.85075016173077533</v>
      </c>
      <c r="V134" s="150">
        <f t="shared" si="14"/>
        <v>1.7046611106962235</v>
      </c>
      <c r="W134" s="150">
        <f t="shared" si="18"/>
        <v>0.76948495771679359</v>
      </c>
      <c r="X134" s="150">
        <v>1.5163934426229508</v>
      </c>
      <c r="Y134" s="150">
        <f t="shared" si="23"/>
        <v>1.0340571125502718</v>
      </c>
      <c r="Z134" s="150">
        <f t="shared" si="15"/>
        <v>0.69579846119158495</v>
      </c>
      <c r="AA134" s="150">
        <f t="shared" si="19"/>
        <v>-0.52325860655003076</v>
      </c>
    </row>
    <row r="135" spans="10:27" x14ac:dyDescent="0.35">
      <c r="J135" s="134" t="s">
        <v>150</v>
      </c>
      <c r="K135" s="127">
        <v>2003</v>
      </c>
      <c r="L135" s="150">
        <v>1.3990794802827162</v>
      </c>
      <c r="M135" s="150">
        <f t="shared" si="20"/>
        <v>0.95292116583204056</v>
      </c>
      <c r="N135" s="150">
        <f t="shared" si="12"/>
        <v>1.5027527338027602</v>
      </c>
      <c r="O135" s="150">
        <f t="shared" si="16"/>
        <v>0.58760764460792447</v>
      </c>
      <c r="P135" s="150">
        <v>1.7769693577724919</v>
      </c>
      <c r="Q135" s="150">
        <f t="shared" si="21"/>
        <v>1.7352502294742127</v>
      </c>
      <c r="R135" s="150">
        <f t="shared" si="13"/>
        <v>1.3770824085242566</v>
      </c>
      <c r="S135" s="150">
        <f t="shared" si="17"/>
        <v>0.46161489702685837</v>
      </c>
      <c r="T135" s="150">
        <v>0.33420554936656388</v>
      </c>
      <c r="U135" s="150">
        <f t="shared" si="22"/>
        <v>0.83337859632003564</v>
      </c>
      <c r="V135" s="150">
        <f t="shared" si="14"/>
        <v>1.6698534393966269</v>
      </c>
      <c r="W135" s="150">
        <f t="shared" si="18"/>
        <v>0.73972148501406176</v>
      </c>
      <c r="X135" s="150">
        <v>1.0227425649306958</v>
      </c>
      <c r="Y135" s="150">
        <f t="shared" si="23"/>
        <v>1.0821872452735957</v>
      </c>
      <c r="Z135" s="150">
        <f t="shared" si="15"/>
        <v>0.72818436316874235</v>
      </c>
      <c r="AA135" s="150">
        <f t="shared" si="19"/>
        <v>-0.45762433380985579</v>
      </c>
    </row>
    <row r="136" spans="10:27" x14ac:dyDescent="0.35">
      <c r="J136" s="134" t="s">
        <v>151</v>
      </c>
      <c r="K136" s="127">
        <v>2003</v>
      </c>
      <c r="L136" s="150">
        <v>0.86355138913954732</v>
      </c>
      <c r="M136" s="150">
        <f t="shared" si="20"/>
        <v>0.9226494872632327</v>
      </c>
      <c r="N136" s="150">
        <f t="shared" si="12"/>
        <v>1.4550144220124515</v>
      </c>
      <c r="O136" s="150">
        <f t="shared" si="16"/>
        <v>0.54103345310794149</v>
      </c>
      <c r="P136" s="150">
        <v>1.1479241132801759</v>
      </c>
      <c r="Q136" s="150">
        <f t="shared" si="21"/>
        <v>1.7152292502434334</v>
      </c>
      <c r="R136" s="150">
        <f t="shared" si="13"/>
        <v>1.3611938998631803</v>
      </c>
      <c r="S136" s="150">
        <f t="shared" si="17"/>
        <v>0.44487259104907478</v>
      </c>
      <c r="T136" s="150">
        <v>1.1335467878537493</v>
      </c>
      <c r="U136" s="150">
        <f t="shared" si="22"/>
        <v>0.87582811069733624</v>
      </c>
      <c r="V136" s="150">
        <f t="shared" si="14"/>
        <v>1.7549101805904346</v>
      </c>
      <c r="W136" s="150">
        <f t="shared" si="18"/>
        <v>0.81139719273335875</v>
      </c>
      <c r="X136" s="150">
        <v>1.1988810443585987</v>
      </c>
      <c r="Y136" s="150">
        <f t="shared" si="23"/>
        <v>1.0671836697448502</v>
      </c>
      <c r="Z136" s="150">
        <f t="shared" si="15"/>
        <v>0.71808872663322632</v>
      </c>
      <c r="AA136" s="150">
        <f t="shared" si="19"/>
        <v>-0.47776598124950509</v>
      </c>
    </row>
    <row r="137" spans="10:27" x14ac:dyDescent="0.35">
      <c r="J137" s="134" t="s">
        <v>152</v>
      </c>
      <c r="K137" s="127">
        <v>2003</v>
      </c>
      <c r="L137" s="150">
        <v>1.1427819058968898</v>
      </c>
      <c r="M137" s="150">
        <f t="shared" si="20"/>
        <v>0.9466291508401371</v>
      </c>
      <c r="N137" s="150">
        <f t="shared" si="12"/>
        <v>1.4928302522069663</v>
      </c>
      <c r="O137" s="150">
        <f t="shared" si="16"/>
        <v>0.57805012781539433</v>
      </c>
      <c r="P137" s="150">
        <v>0.14950730547060823</v>
      </c>
      <c r="Q137" s="150">
        <f t="shared" si="21"/>
        <v>1.7028592798499165</v>
      </c>
      <c r="R137" s="150">
        <f t="shared" si="13"/>
        <v>1.3513771781399739</v>
      </c>
      <c r="S137" s="150">
        <f t="shared" si="17"/>
        <v>0.43443039641539982</v>
      </c>
      <c r="T137" s="150">
        <v>-3.5744376643603033E-2</v>
      </c>
      <c r="U137" s="150">
        <f t="shared" si="22"/>
        <v>0.87867975422423206</v>
      </c>
      <c r="V137" s="150">
        <f t="shared" si="14"/>
        <v>1.7606240623391942</v>
      </c>
      <c r="W137" s="150">
        <f t="shared" si="18"/>
        <v>0.81608689026001158</v>
      </c>
      <c r="X137" s="150">
        <v>2.816901408450704</v>
      </c>
      <c r="Y137" s="150">
        <f t="shared" si="23"/>
        <v>1.2753649812563248</v>
      </c>
      <c r="Z137" s="150">
        <f t="shared" si="15"/>
        <v>0.85817019257980653</v>
      </c>
      <c r="AA137" s="150">
        <f t="shared" si="19"/>
        <v>-0.22066430305777895</v>
      </c>
    </row>
    <row r="138" spans="10:27" x14ac:dyDescent="0.35">
      <c r="J138" s="134" t="s">
        <v>153</v>
      </c>
      <c r="K138" s="127">
        <v>2003</v>
      </c>
      <c r="L138" s="150">
        <v>-0.22397126759058986</v>
      </c>
      <c r="M138" s="150">
        <f t="shared" si="20"/>
        <v>0.74308500602779359</v>
      </c>
      <c r="N138" s="150">
        <f t="shared" ref="N138:N201" si="24">M138 / $M$7</f>
        <v>1.1718419784296503</v>
      </c>
      <c r="O138" s="150">
        <f t="shared" si="16"/>
        <v>0.22877803707549996</v>
      </c>
      <c r="P138" s="150">
        <v>0.51570876026328294</v>
      </c>
      <c r="Q138" s="150">
        <f t="shared" si="21"/>
        <v>1.5119255063787393</v>
      </c>
      <c r="R138" s="150">
        <f t="shared" ref="R138:R201" si="25">Q138 / $Q$7</f>
        <v>1.1998534750023679</v>
      </c>
      <c r="S138" s="150">
        <f t="shared" si="17"/>
        <v>0.26285823600516506</v>
      </c>
      <c r="T138" s="150">
        <v>-1.0216330804791458E-2</v>
      </c>
      <c r="U138" s="150">
        <f t="shared" si="22"/>
        <v>0.78305358003009717</v>
      </c>
      <c r="V138" s="150">
        <f t="shared" ref="V138:V201" si="26">U138 / $U$7</f>
        <v>1.569016434570103</v>
      </c>
      <c r="W138" s="150">
        <f t="shared" si="18"/>
        <v>0.64986046380926832</v>
      </c>
      <c r="X138" s="150">
        <v>-0.76814748431698887</v>
      </c>
      <c r="Y138" s="150">
        <f t="shared" si="23"/>
        <v>1.2753937914627991</v>
      </c>
      <c r="Z138" s="150">
        <f t="shared" ref="Z138:Z201" si="27">Y138 / $Y$7</f>
        <v>0.85818957845036248</v>
      </c>
      <c r="AA138" s="150">
        <f t="shared" si="19"/>
        <v>-0.22063171327119968</v>
      </c>
    </row>
    <row r="139" spans="10:27" x14ac:dyDescent="0.35">
      <c r="J139" s="134" t="s">
        <v>154</v>
      </c>
      <c r="K139" s="127">
        <v>2003</v>
      </c>
      <c r="L139" s="150">
        <v>-0.23952816965017512</v>
      </c>
      <c r="M139" s="150">
        <f t="shared" si="20"/>
        <v>0.76962944837277847</v>
      </c>
      <c r="N139" s="150">
        <f t="shared" si="24"/>
        <v>1.2137024541242647</v>
      </c>
      <c r="O139" s="150">
        <f t="shared" ref="O139:O202" si="28">IF(N139&gt;0, LOG(N139,2), NA())</f>
        <v>0.27941478026429584</v>
      </c>
      <c r="P139" s="150">
        <v>-0.56706946600958619</v>
      </c>
      <c r="Q139" s="150">
        <f t="shared" si="21"/>
        <v>1.3252328149308585</v>
      </c>
      <c r="R139" s="150">
        <f t="shared" si="25"/>
        <v>1.0516954648052892</v>
      </c>
      <c r="S139" s="150">
        <f t="shared" ref="S139:S202" si="29">IF(R139&gt;0, LOG(R139,2), NA())</f>
        <v>7.2717009744615382E-2</v>
      </c>
      <c r="T139" s="150">
        <v>0.1839127436205267</v>
      </c>
      <c r="U139" s="150">
        <f t="shared" si="22"/>
        <v>0.76125450504935555</v>
      </c>
      <c r="V139" s="150">
        <f t="shared" si="26"/>
        <v>1.5253372946293917</v>
      </c>
      <c r="W139" s="150">
        <f t="shared" ref="W139:W202" si="30">IF(V139&gt;0, LOG(V139,2), NA())</f>
        <v>0.60912829807440194</v>
      </c>
      <c r="X139" s="150">
        <v>1.1869436201780414</v>
      </c>
      <c r="Y139" s="150">
        <f t="shared" si="23"/>
        <v>1.2870738796847836</v>
      </c>
      <c r="Z139" s="150">
        <f t="shared" si="27"/>
        <v>0.86604890006113444</v>
      </c>
      <c r="AA139" s="150">
        <f t="shared" ref="AA139:AA202" si="31">IF(Z139&gt;0, LOG(Z139,2), NA())</f>
        <v>-0.20747960817557687</v>
      </c>
    </row>
    <row r="140" spans="10:27" x14ac:dyDescent="0.35">
      <c r="J140" s="134" t="s">
        <v>155</v>
      </c>
      <c r="K140" s="127">
        <v>2003</v>
      </c>
      <c r="L140" s="150">
        <v>0.41179725356717695</v>
      </c>
      <c r="M140" s="150">
        <f t="shared" si="20"/>
        <v>0.76525582968368733</v>
      </c>
      <c r="N140" s="150">
        <f t="shared" si="24"/>
        <v>1.2068052755566088</v>
      </c>
      <c r="O140" s="150">
        <f t="shared" si="28"/>
        <v>0.27119290836119186</v>
      </c>
      <c r="P140" s="150">
        <v>1.344286781179985</v>
      </c>
      <c r="Q140" s="150">
        <f t="shared" si="21"/>
        <v>1.3388987204496017</v>
      </c>
      <c r="R140" s="150">
        <f t="shared" si="25"/>
        <v>1.0625406315522881</v>
      </c>
      <c r="S140" s="150">
        <f t="shared" si="29"/>
        <v>8.7518010961568818E-2</v>
      </c>
      <c r="T140" s="150">
        <v>-0.5915198490604523</v>
      </c>
      <c r="U140" s="150">
        <f t="shared" si="22"/>
        <v>0.77304173964717415</v>
      </c>
      <c r="V140" s="150">
        <f t="shared" si="26"/>
        <v>1.5489555568706548</v>
      </c>
      <c r="W140" s="150">
        <f t="shared" si="30"/>
        <v>0.63129575045275932</v>
      </c>
      <c r="X140" s="150">
        <v>0.62476093331633309</v>
      </c>
      <c r="Y140" s="150">
        <f t="shared" si="23"/>
        <v>1.2173702414000571</v>
      </c>
      <c r="Z140" s="150">
        <f t="shared" si="27"/>
        <v>0.81914657361385168</v>
      </c>
      <c r="AA140" s="150">
        <f t="shared" si="31"/>
        <v>-0.28780647195165232</v>
      </c>
    </row>
    <row r="141" spans="10:27" x14ac:dyDescent="0.35">
      <c r="J141" s="134" t="s">
        <v>156</v>
      </c>
      <c r="K141" s="127">
        <v>2003</v>
      </c>
      <c r="L141" s="150">
        <v>0.42380098385949444</v>
      </c>
      <c r="M141" s="150">
        <f t="shared" si="20"/>
        <v>0.73729166247144839</v>
      </c>
      <c r="N141" s="150">
        <f t="shared" si="24"/>
        <v>1.1627058996234305</v>
      </c>
      <c r="O141" s="150">
        <f t="shared" si="28"/>
        <v>0.21748622079036639</v>
      </c>
      <c r="P141" s="150">
        <v>0.83070945266965901</v>
      </c>
      <c r="Q141" s="150">
        <f t="shared" si="21"/>
        <v>1.330198092101226</v>
      </c>
      <c r="R141" s="150">
        <f t="shared" si="25"/>
        <v>1.0556358739339669</v>
      </c>
      <c r="S141" s="150">
        <f t="shared" si="29"/>
        <v>7.8112284070886107E-2</v>
      </c>
      <c r="T141" s="150">
        <v>-0.16158403652312189</v>
      </c>
      <c r="U141" s="150">
        <f t="shared" si="22"/>
        <v>0.68514792332039043</v>
      </c>
      <c r="V141" s="150">
        <f t="shared" si="26"/>
        <v>1.3728413728214495</v>
      </c>
      <c r="W141" s="150">
        <f t="shared" si="30"/>
        <v>0.45716493658130281</v>
      </c>
      <c r="X141" s="150">
        <v>0.65889508362899141</v>
      </c>
      <c r="Y141" s="150">
        <f t="shared" si="23"/>
        <v>1.2161224488039586</v>
      </c>
      <c r="Z141" s="150">
        <f t="shared" si="27"/>
        <v>0.81830695638409301</v>
      </c>
      <c r="AA141" s="150">
        <f t="shared" si="31"/>
        <v>-0.28928597863393224</v>
      </c>
    </row>
    <row r="142" spans="10:27" x14ac:dyDescent="0.35">
      <c r="J142" s="134" t="s">
        <v>157</v>
      </c>
      <c r="K142" s="127">
        <v>2004</v>
      </c>
      <c r="L142" s="150">
        <v>0.42932870416558588</v>
      </c>
      <c r="M142" s="150">
        <f t="shared" si="20"/>
        <v>0.73190757589249111</v>
      </c>
      <c r="N142" s="150">
        <f t="shared" si="24"/>
        <v>1.1542152173763907</v>
      </c>
      <c r="O142" s="150">
        <f t="shared" si="28"/>
        <v>0.20691225699227114</v>
      </c>
      <c r="P142" s="150">
        <v>0.60461098930303636</v>
      </c>
      <c r="Q142" s="150">
        <f t="shared" si="21"/>
        <v>1.3133102124609948</v>
      </c>
      <c r="R142" s="150">
        <f t="shared" si="25"/>
        <v>1.0422337711278005</v>
      </c>
      <c r="S142" s="150">
        <f t="shared" si="29"/>
        <v>5.9678907770453794E-2</v>
      </c>
      <c r="T142" s="150">
        <v>2.5021836304783434</v>
      </c>
      <c r="U142" s="150">
        <f t="shared" si="22"/>
        <v>0.7984823797202828</v>
      </c>
      <c r="V142" s="150">
        <f t="shared" si="26"/>
        <v>1.5999313564821656</v>
      </c>
      <c r="W142" s="150">
        <f t="shared" si="30"/>
        <v>0.67801000899565789</v>
      </c>
      <c r="X142" s="150">
        <v>-0.30211480362537763</v>
      </c>
      <c r="Y142" s="150">
        <f t="shared" si="23"/>
        <v>0.99836062916290502</v>
      </c>
      <c r="Z142" s="150">
        <f t="shared" si="27"/>
        <v>0.671778938566162</v>
      </c>
      <c r="AA142" s="150">
        <f t="shared" si="31"/>
        <v>-0.57394152959548361</v>
      </c>
    </row>
    <row r="143" spans="10:27" x14ac:dyDescent="0.35">
      <c r="J143" s="134" t="s">
        <v>158</v>
      </c>
      <c r="K143" s="127">
        <v>2004</v>
      </c>
      <c r="L143" s="150">
        <v>0.6364385929475187</v>
      </c>
      <c r="M143" s="150">
        <f t="shared" si="20"/>
        <v>0.50732137473035843</v>
      </c>
      <c r="N143" s="150">
        <f t="shared" si="24"/>
        <v>0.80004370784119572</v>
      </c>
      <c r="O143" s="150">
        <f t="shared" si="28"/>
        <v>-0.32184927568330224</v>
      </c>
      <c r="P143" s="150">
        <v>0.93778893144894993</v>
      </c>
      <c r="Q143" s="150">
        <f t="shared" si="21"/>
        <v>0.68005237645468386</v>
      </c>
      <c r="R143" s="150">
        <f t="shared" si="25"/>
        <v>0.53968479507109468</v>
      </c>
      <c r="S143" s="150">
        <f t="shared" si="29"/>
        <v>-0.88981105309197939</v>
      </c>
      <c r="T143" s="150">
        <v>-1.8947368421052631</v>
      </c>
      <c r="U143" s="150">
        <f t="shared" si="22"/>
        <v>0.98568964163931994</v>
      </c>
      <c r="V143" s="150">
        <f t="shared" si="26"/>
        <v>1.9750414103951421</v>
      </c>
      <c r="W143" s="150">
        <f t="shared" si="30"/>
        <v>0.98188290237601994</v>
      </c>
      <c r="X143" s="150">
        <v>0.15151515151515152</v>
      </c>
      <c r="Y143" s="150">
        <f t="shared" si="23"/>
        <v>0.8765239962251864</v>
      </c>
      <c r="Z143" s="150">
        <f t="shared" si="27"/>
        <v>0.58979725623359436</v>
      </c>
      <c r="AA143" s="150">
        <f t="shared" si="31"/>
        <v>-0.76170898396176168</v>
      </c>
    </row>
    <row r="144" spans="10:27" x14ac:dyDescent="0.35">
      <c r="J144" s="134" t="s">
        <v>159</v>
      </c>
      <c r="K144" s="127">
        <v>2004</v>
      </c>
      <c r="L144" s="150">
        <v>1.8281427372785153</v>
      </c>
      <c r="M144" s="150">
        <f t="shared" si="20"/>
        <v>0.59459510743625843</v>
      </c>
      <c r="N144" s="150">
        <f t="shared" si="24"/>
        <v>0.93767402303988123</v>
      </c>
      <c r="O144" s="150">
        <f t="shared" si="28"/>
        <v>-9.2841629588425234E-2</v>
      </c>
      <c r="P144" s="150">
        <v>1.4721277152577859</v>
      </c>
      <c r="Q144" s="150">
        <f t="shared" si="21"/>
        <v>0.65644324315851577</v>
      </c>
      <c r="R144" s="150">
        <f t="shared" si="25"/>
        <v>0.52094875251629347</v>
      </c>
      <c r="S144" s="150">
        <f t="shared" si="29"/>
        <v>-0.94078663817450914</v>
      </c>
      <c r="T144" s="150">
        <v>1.3539750664214183</v>
      </c>
      <c r="U144" s="150">
        <f t="shared" si="22"/>
        <v>1.0386295860312096</v>
      </c>
      <c r="V144" s="150">
        <f t="shared" si="26"/>
        <v>2.0811179866530649</v>
      </c>
      <c r="W144" s="150">
        <f t="shared" si="30"/>
        <v>1.0573587593711793</v>
      </c>
      <c r="X144" s="150">
        <v>0.49167927382753401</v>
      </c>
      <c r="Y144" s="150">
        <f t="shared" si="23"/>
        <v>0.87789602953674717</v>
      </c>
      <c r="Z144" s="150">
        <f t="shared" si="27"/>
        <v>0.59072047280964313</v>
      </c>
      <c r="AA144" s="150">
        <f t="shared" si="31"/>
        <v>-0.7594524820648485</v>
      </c>
    </row>
    <row r="145" spans="10:27" x14ac:dyDescent="0.35">
      <c r="J145" s="134" t="s">
        <v>160</v>
      </c>
      <c r="K145" s="127">
        <v>2004</v>
      </c>
      <c r="L145" s="150">
        <v>-0.68277803089788702</v>
      </c>
      <c r="M145" s="150">
        <f t="shared" si="20"/>
        <v>0.69008069996537458</v>
      </c>
      <c r="N145" s="150">
        <f t="shared" si="24"/>
        <v>1.0882544071859472</v>
      </c>
      <c r="O145" s="150">
        <f t="shared" si="28"/>
        <v>0.12201586272855712</v>
      </c>
      <c r="P145" s="150">
        <v>-1.3862918305500032</v>
      </c>
      <c r="Q145" s="150">
        <f t="shared" si="21"/>
        <v>0.89431182066310566</v>
      </c>
      <c r="R145" s="150">
        <f t="shared" si="25"/>
        <v>0.70971958686536174</v>
      </c>
      <c r="S145" s="150">
        <f t="shared" si="29"/>
        <v>-0.49467897245036924</v>
      </c>
      <c r="T145" s="150">
        <v>0.54947824771890907</v>
      </c>
      <c r="U145" s="150">
        <f t="shared" si="22"/>
        <v>1.0420815177967977</v>
      </c>
      <c r="V145" s="150">
        <f t="shared" si="26"/>
        <v>2.0880346751266869</v>
      </c>
      <c r="W145" s="150">
        <f t="shared" si="30"/>
        <v>1.062145670345505</v>
      </c>
      <c r="X145" s="150">
        <v>0.91581984694517626</v>
      </c>
      <c r="Y145" s="150">
        <f t="shared" si="23"/>
        <v>0.87522927936464989</v>
      </c>
      <c r="Z145" s="150">
        <f t="shared" si="27"/>
        <v>0.58892606450897256</v>
      </c>
      <c r="AA145" s="150">
        <f t="shared" si="31"/>
        <v>-0.76384156959490945</v>
      </c>
    </row>
    <row r="146" spans="10:27" x14ac:dyDescent="0.35">
      <c r="J146" s="134" t="s">
        <v>161</v>
      </c>
      <c r="K146" s="127">
        <v>2004</v>
      </c>
      <c r="L146" s="150">
        <v>1.2135685422211233</v>
      </c>
      <c r="M146" s="150">
        <f t="shared" si="20"/>
        <v>0.70790645465905577</v>
      </c>
      <c r="N146" s="150">
        <f t="shared" si="24"/>
        <v>1.1163655485463526</v>
      </c>
      <c r="O146" s="150">
        <f t="shared" si="28"/>
        <v>0.15880950810113409</v>
      </c>
      <c r="P146" s="150">
        <v>0.37269517457826601</v>
      </c>
      <c r="Q146" s="150">
        <f t="shared" si="21"/>
        <v>0.85325451423258469</v>
      </c>
      <c r="R146" s="150">
        <f t="shared" si="25"/>
        <v>0.67713679651817826</v>
      </c>
      <c r="S146" s="150">
        <f t="shared" si="29"/>
        <v>-0.56248077553029063</v>
      </c>
      <c r="T146" s="150">
        <v>0.25819713225709418</v>
      </c>
      <c r="U146" s="150">
        <f t="shared" si="22"/>
        <v>1.0314862284162414</v>
      </c>
      <c r="V146" s="150">
        <f t="shared" si="26"/>
        <v>2.0668047317472311</v>
      </c>
      <c r="W146" s="150">
        <f t="shared" si="30"/>
        <v>1.0474020917883444</v>
      </c>
      <c r="X146" s="150">
        <v>1.1064147190452511</v>
      </c>
      <c r="Y146" s="150">
        <f t="shared" si="23"/>
        <v>0.85406484562296237</v>
      </c>
      <c r="Z146" s="150">
        <f t="shared" si="27"/>
        <v>0.57468489712012438</v>
      </c>
      <c r="AA146" s="150">
        <f t="shared" si="31"/>
        <v>-0.79915695964514488</v>
      </c>
    </row>
    <row r="147" spans="10:27" x14ac:dyDescent="0.35">
      <c r="J147" s="134" t="s">
        <v>162</v>
      </c>
      <c r="K147" s="127">
        <v>2004</v>
      </c>
      <c r="L147" s="150">
        <v>-0.63036825592758317</v>
      </c>
      <c r="M147" s="150">
        <f t="shared" si="20"/>
        <v>0.73860134337327843</v>
      </c>
      <c r="N147" s="150">
        <f t="shared" si="24"/>
        <v>1.1647712609840588</v>
      </c>
      <c r="O147" s="150">
        <f t="shared" si="28"/>
        <v>0.22004666471236795</v>
      </c>
      <c r="P147" s="150">
        <v>-1.5699302977004754</v>
      </c>
      <c r="Q147" s="150">
        <f t="shared" si="21"/>
        <v>0.96288653043965466</v>
      </c>
      <c r="R147" s="150">
        <f t="shared" si="25"/>
        <v>0.76413999546058531</v>
      </c>
      <c r="S147" s="150">
        <f t="shared" si="29"/>
        <v>-0.38809112121479444</v>
      </c>
      <c r="T147" s="150">
        <v>-0.34754344293036632</v>
      </c>
      <c r="U147" s="150">
        <f t="shared" si="22"/>
        <v>1.0467983790480742</v>
      </c>
      <c r="V147" s="150">
        <f t="shared" si="26"/>
        <v>2.0974859221570052</v>
      </c>
      <c r="W147" s="150">
        <f t="shared" si="30"/>
        <v>1.068661127660363</v>
      </c>
      <c r="X147" s="150">
        <v>0.45493667773269397</v>
      </c>
      <c r="Y147" s="150">
        <f t="shared" si="23"/>
        <v>0.85385388896992775</v>
      </c>
      <c r="Z147" s="150">
        <f t="shared" si="27"/>
        <v>0.57454294817670715</v>
      </c>
      <c r="AA147" s="150">
        <f t="shared" si="31"/>
        <v>-0.79951335379032173</v>
      </c>
    </row>
    <row r="148" spans="10:27" x14ac:dyDescent="0.35">
      <c r="J148" s="134" t="s">
        <v>163</v>
      </c>
      <c r="K148" s="127">
        <v>2004</v>
      </c>
      <c r="L148" s="150">
        <v>0.8261976469218153</v>
      </c>
      <c r="M148" s="150">
        <f t="shared" si="20"/>
        <v>0.73684871200955515</v>
      </c>
      <c r="N148" s="150">
        <f t="shared" si="24"/>
        <v>1.1620073685786636</v>
      </c>
      <c r="O148" s="150">
        <f t="shared" si="28"/>
        <v>0.21661921726067818</v>
      </c>
      <c r="P148" s="150">
        <v>1.2177365982792852</v>
      </c>
      <c r="Q148" s="150">
        <f t="shared" si="21"/>
        <v>0.96806214281042546</v>
      </c>
      <c r="R148" s="150">
        <f t="shared" si="25"/>
        <v>0.76824732512870386</v>
      </c>
      <c r="S148" s="150">
        <f t="shared" si="29"/>
        <v>-0.38035725621298694</v>
      </c>
      <c r="T148" s="150">
        <v>0.73263749498193498</v>
      </c>
      <c r="U148" s="150">
        <f t="shared" si="22"/>
        <v>1.0240572754705042</v>
      </c>
      <c r="V148" s="150">
        <f t="shared" si="26"/>
        <v>2.051919225109152</v>
      </c>
      <c r="W148" s="150">
        <f t="shared" si="30"/>
        <v>1.0369739396057238</v>
      </c>
      <c r="X148" s="150">
        <v>0.35495716034271724</v>
      </c>
      <c r="Y148" s="150">
        <f t="shared" si="23"/>
        <v>0.84551840248357246</v>
      </c>
      <c r="Z148" s="150">
        <f t="shared" si="27"/>
        <v>0.56893414901068684</v>
      </c>
      <c r="AA148" s="150">
        <f t="shared" si="31"/>
        <v>-0.81366641668509765</v>
      </c>
    </row>
    <row r="149" spans="10:27" x14ac:dyDescent="0.35">
      <c r="J149" s="134" t="s">
        <v>164</v>
      </c>
      <c r="K149" s="127">
        <v>2004</v>
      </c>
      <c r="L149" s="150">
        <v>-0.15689118040560701</v>
      </c>
      <c r="M149" s="150">
        <f t="shared" si="20"/>
        <v>0.71912253474354859</v>
      </c>
      <c r="N149" s="150">
        <f t="shared" si="24"/>
        <v>1.1340532604094902</v>
      </c>
      <c r="O149" s="150">
        <f t="shared" si="28"/>
        <v>0.18148839753258605</v>
      </c>
      <c r="P149" s="150">
        <v>-0.39884922191709166</v>
      </c>
      <c r="Q149" s="150">
        <f t="shared" si="21"/>
        <v>0.9880887922101057</v>
      </c>
      <c r="R149" s="150">
        <f t="shared" si="25"/>
        <v>0.78414033359604107</v>
      </c>
      <c r="S149" s="150">
        <f t="shared" si="29"/>
        <v>-0.35081622566740467</v>
      </c>
      <c r="T149" s="150">
        <v>-0.60526053601673802</v>
      </c>
      <c r="U149" s="150">
        <f t="shared" si="22"/>
        <v>1.0473521073333008</v>
      </c>
      <c r="V149" s="150">
        <f t="shared" si="26"/>
        <v>2.0985954359910055</v>
      </c>
      <c r="W149" s="150">
        <f t="shared" si="30"/>
        <v>1.0694240728974977</v>
      </c>
      <c r="X149" s="150">
        <v>-1.2196609342602756E-2</v>
      </c>
      <c r="Y149" s="150">
        <f t="shared" si="23"/>
        <v>0.5480432715346587</v>
      </c>
      <c r="Z149" s="150">
        <f t="shared" si="27"/>
        <v>0.36876847552429443</v>
      </c>
      <c r="AA149" s="150">
        <f t="shared" si="31"/>
        <v>-1.439212763818235</v>
      </c>
    </row>
    <row r="150" spans="10:27" x14ac:dyDescent="0.35">
      <c r="J150" s="134" t="s">
        <v>165</v>
      </c>
      <c r="K150" s="127">
        <v>2004</v>
      </c>
      <c r="L150" s="150">
        <v>2.0096917658551634</v>
      </c>
      <c r="M150" s="150">
        <f t="shared" ref="M150:M213" si="32">_xlfn.STDEV.P(L139:L150)</f>
        <v>0.83419702383231276</v>
      </c>
      <c r="N150" s="150">
        <f t="shared" si="24"/>
        <v>1.3155252533398856</v>
      </c>
      <c r="O150" s="150">
        <f t="shared" si="28"/>
        <v>0.39563894331074001</v>
      </c>
      <c r="P150" s="150">
        <v>1.4114094400315105</v>
      </c>
      <c r="Q150" s="150">
        <f t="shared" ref="Q150:Q213" si="33">_xlfn.STDEV.P(P139:P150)</f>
        <v>1.0356755744787269</v>
      </c>
      <c r="R150" s="150">
        <f t="shared" si="25"/>
        <v>0.82190487016103453</v>
      </c>
      <c r="S150" s="150">
        <f t="shared" si="29"/>
        <v>-0.28295667335156799</v>
      </c>
      <c r="T150" s="150">
        <v>1.6689637889988722</v>
      </c>
      <c r="U150" s="150">
        <f t="shared" ref="U150:U213" si="34">_xlfn.STDEV.P(T139:T150)</f>
        <v>1.124074623777386</v>
      </c>
      <c r="V150" s="150">
        <f t="shared" si="26"/>
        <v>2.25232551560793</v>
      </c>
      <c r="W150" s="150">
        <f t="shared" si="30"/>
        <v>1.1714153468745998</v>
      </c>
      <c r="X150" s="150">
        <v>1.3783849719443766</v>
      </c>
      <c r="Y150" s="150">
        <f t="shared" ref="Y150:Y213" si="35">_xlfn.STDEV.P(X139:X150)</f>
        <v>0.48220107354122249</v>
      </c>
      <c r="Z150" s="150">
        <f t="shared" si="27"/>
        <v>0.32446444290435794</v>
      </c>
      <c r="AA150" s="150">
        <f t="shared" si="31"/>
        <v>-1.6238677086698787</v>
      </c>
    </row>
    <row r="151" spans="10:27" x14ac:dyDescent="0.35">
      <c r="J151" s="134" t="s">
        <v>166</v>
      </c>
      <c r="K151" s="127">
        <v>2004</v>
      </c>
      <c r="L151" s="150">
        <v>0.32446463335496428</v>
      </c>
      <c r="M151" s="150">
        <f t="shared" si="32"/>
        <v>0.80630308354399072</v>
      </c>
      <c r="N151" s="150">
        <f t="shared" si="24"/>
        <v>1.2715366249750129</v>
      </c>
      <c r="O151" s="150">
        <f t="shared" si="28"/>
        <v>0.34657301759926701</v>
      </c>
      <c r="P151" s="150">
        <v>1.2299326773692387</v>
      </c>
      <c r="Q151" s="150">
        <f t="shared" si="33"/>
        <v>1.0212295601205343</v>
      </c>
      <c r="R151" s="150">
        <f t="shared" si="25"/>
        <v>0.81044061451187466</v>
      </c>
      <c r="S151" s="150">
        <f t="shared" si="29"/>
        <v>-0.30322161955551369</v>
      </c>
      <c r="T151" s="150">
        <v>-0.30317221660792193</v>
      </c>
      <c r="U151" s="150">
        <f t="shared" si="34"/>
        <v>1.136406925058975</v>
      </c>
      <c r="V151" s="150">
        <f t="shared" si="26"/>
        <v>2.2770359362998827</v>
      </c>
      <c r="W151" s="150">
        <f t="shared" si="30"/>
        <v>1.1871570603425703</v>
      </c>
      <c r="X151" s="150">
        <v>9.6257971363253522E-2</v>
      </c>
      <c r="Y151" s="150">
        <f t="shared" si="35"/>
        <v>0.46240275451789653</v>
      </c>
      <c r="Z151" s="150">
        <f t="shared" si="27"/>
        <v>0.31114250957648237</v>
      </c>
      <c r="AA151" s="150">
        <f t="shared" si="31"/>
        <v>-1.6843525795858683</v>
      </c>
    </row>
    <row r="152" spans="10:27" x14ac:dyDescent="0.35">
      <c r="J152" s="134" t="s">
        <v>167</v>
      </c>
      <c r="K152" s="127">
        <v>2004</v>
      </c>
      <c r="L152" s="150">
        <v>0.64180660395131817</v>
      </c>
      <c r="M152" s="150">
        <f t="shared" si="32"/>
        <v>0.80545719832088603</v>
      </c>
      <c r="N152" s="150">
        <f t="shared" si="24"/>
        <v>1.270202667479805</v>
      </c>
      <c r="O152" s="150">
        <f t="shared" si="28"/>
        <v>0.34505870490362739</v>
      </c>
      <c r="P152" s="150">
        <v>0.23660314618237627</v>
      </c>
      <c r="Q152" s="150">
        <f t="shared" si="33"/>
        <v>0.9908521124982862</v>
      </c>
      <c r="R152" s="150">
        <f t="shared" si="25"/>
        <v>0.78633328519076551</v>
      </c>
      <c r="S152" s="150">
        <f t="shared" si="29"/>
        <v>-0.34678717047152036</v>
      </c>
      <c r="T152" s="150">
        <v>0.63291139240506333</v>
      </c>
      <c r="U152" s="150">
        <f t="shared" si="34"/>
        <v>1.1097145317531778</v>
      </c>
      <c r="V152" s="150">
        <f t="shared" si="26"/>
        <v>2.2235519795913326</v>
      </c>
      <c r="W152" s="150">
        <f t="shared" si="30"/>
        <v>1.1528661307169066</v>
      </c>
      <c r="X152" s="150">
        <v>-0.15626878230556557</v>
      </c>
      <c r="Y152" s="150">
        <f t="shared" si="35"/>
        <v>0.49325294917696111</v>
      </c>
      <c r="Z152" s="150">
        <f t="shared" si="27"/>
        <v>0.33190105154743604</v>
      </c>
      <c r="AA152" s="150">
        <f t="shared" si="31"/>
        <v>-1.5911748946369584</v>
      </c>
    </row>
    <row r="153" spans="10:27" x14ac:dyDescent="0.35">
      <c r="J153" s="134" t="s">
        <v>168</v>
      </c>
      <c r="K153" s="127">
        <v>2004</v>
      </c>
      <c r="L153" s="150">
        <v>1.2953949831523774</v>
      </c>
      <c r="M153" s="150">
        <f t="shared" si="32"/>
        <v>0.82781103683367119</v>
      </c>
      <c r="N153" s="150">
        <f t="shared" si="24"/>
        <v>1.3054545782784723</v>
      </c>
      <c r="O153" s="150">
        <f t="shared" si="28"/>
        <v>0.38455226168568646</v>
      </c>
      <c r="P153" s="150">
        <v>1.0015948963317385</v>
      </c>
      <c r="Q153" s="150">
        <f t="shared" si="33"/>
        <v>0.99795256084939443</v>
      </c>
      <c r="R153" s="150">
        <f t="shared" si="25"/>
        <v>0.79196815118926134</v>
      </c>
      <c r="S153" s="150">
        <f t="shared" si="29"/>
        <v>-0.33648568105368309</v>
      </c>
      <c r="T153" s="150">
        <v>0.46432783018867924</v>
      </c>
      <c r="U153" s="150">
        <f t="shared" si="34"/>
        <v>1.0983659507452197</v>
      </c>
      <c r="V153" s="150">
        <f t="shared" si="26"/>
        <v>2.2008126542569766</v>
      </c>
      <c r="W153" s="150">
        <f t="shared" si="30"/>
        <v>1.1380363400145352</v>
      </c>
      <c r="X153" s="150">
        <v>0.25282928003852634</v>
      </c>
      <c r="Y153" s="150">
        <f t="shared" si="35"/>
        <v>0.49018427379322943</v>
      </c>
      <c r="Z153" s="150">
        <f t="shared" si="27"/>
        <v>0.32983619498972516</v>
      </c>
      <c r="AA153" s="150">
        <f t="shared" si="31"/>
        <v>-1.6001783714699127</v>
      </c>
    </row>
    <row r="154" spans="10:27" x14ac:dyDescent="0.35">
      <c r="J154" s="134" t="s">
        <v>169</v>
      </c>
      <c r="K154" s="127">
        <v>2005</v>
      </c>
      <c r="L154" s="150">
        <v>-1.0472107234378081</v>
      </c>
      <c r="M154" s="150">
        <f t="shared" si="32"/>
        <v>0.95120118808377074</v>
      </c>
      <c r="N154" s="150">
        <f t="shared" si="24"/>
        <v>1.500040336013762</v>
      </c>
      <c r="O154" s="150">
        <f t="shared" si="28"/>
        <v>0.5850012952442355</v>
      </c>
      <c r="P154" s="150">
        <v>-0.44214249621020718</v>
      </c>
      <c r="Q154" s="150">
        <f t="shared" si="33"/>
        <v>1.0240611164422484</v>
      </c>
      <c r="R154" s="150">
        <f t="shared" si="25"/>
        <v>0.81268771774410387</v>
      </c>
      <c r="S154" s="150">
        <f t="shared" si="29"/>
        <v>-0.29922700410058733</v>
      </c>
      <c r="T154" s="150">
        <v>0.24454063042574523</v>
      </c>
      <c r="U154" s="150">
        <f t="shared" si="34"/>
        <v>0.90078180537780494</v>
      </c>
      <c r="V154" s="150">
        <f t="shared" si="26"/>
        <v>1.8049102802712189</v>
      </c>
      <c r="W154" s="150">
        <f t="shared" si="30"/>
        <v>0.85192712441170881</v>
      </c>
      <c r="X154" s="150">
        <v>1.1168488050918699</v>
      </c>
      <c r="Y154" s="150">
        <f t="shared" si="35"/>
        <v>0.47893259013181499</v>
      </c>
      <c r="Z154" s="150">
        <f t="shared" si="27"/>
        <v>0.32226513911436988</v>
      </c>
      <c r="AA154" s="150">
        <f t="shared" si="31"/>
        <v>-1.6336799609328665</v>
      </c>
    </row>
    <row r="155" spans="10:27" x14ac:dyDescent="0.35">
      <c r="J155" s="134" t="s">
        <v>170</v>
      </c>
      <c r="K155" s="127">
        <v>2005</v>
      </c>
      <c r="L155" s="150">
        <v>1.2562563808859781</v>
      </c>
      <c r="M155" s="150">
        <f t="shared" si="32"/>
        <v>0.97262525809149203</v>
      </c>
      <c r="N155" s="150">
        <f t="shared" si="24"/>
        <v>1.5338260057288153</v>
      </c>
      <c r="O155" s="150">
        <f t="shared" si="28"/>
        <v>0.61713483557272775</v>
      </c>
      <c r="P155" s="150">
        <v>3.2800406039842658</v>
      </c>
      <c r="Q155" s="150">
        <f t="shared" si="33"/>
        <v>1.3042455822092889</v>
      </c>
      <c r="R155" s="150">
        <f t="shared" si="25"/>
        <v>1.0350401441526389</v>
      </c>
      <c r="S155" s="150">
        <f t="shared" si="29"/>
        <v>4.9686723905067558E-2</v>
      </c>
      <c r="T155" s="150">
        <v>0.21467079745322373</v>
      </c>
      <c r="U155" s="150">
        <f t="shared" si="34"/>
        <v>0.63599135443981059</v>
      </c>
      <c r="V155" s="150">
        <f t="shared" si="26"/>
        <v>1.2743456039396539</v>
      </c>
      <c r="W155" s="150">
        <f t="shared" si="30"/>
        <v>0.34975659115241864</v>
      </c>
      <c r="X155" s="150">
        <v>2.2090261282660331</v>
      </c>
      <c r="Y155" s="150">
        <f t="shared" si="35"/>
        <v>0.65493158363599702</v>
      </c>
      <c r="Z155" s="150">
        <f t="shared" si="27"/>
        <v>0.44069170121156165</v>
      </c>
      <c r="AA155" s="150">
        <f t="shared" si="31"/>
        <v>-1.1821583658092374</v>
      </c>
    </row>
    <row r="156" spans="10:27" x14ac:dyDescent="0.35">
      <c r="J156" s="134" t="s">
        <v>171</v>
      </c>
      <c r="K156" s="127">
        <v>2005</v>
      </c>
      <c r="L156" s="150">
        <v>0.26774625892999865</v>
      </c>
      <c r="M156" s="150">
        <f t="shared" si="32"/>
        <v>0.89756540371070426</v>
      </c>
      <c r="N156" s="150">
        <f t="shared" si="24"/>
        <v>1.4154569260882366</v>
      </c>
      <c r="O156" s="150">
        <f t="shared" si="28"/>
        <v>0.50126784711408334</v>
      </c>
      <c r="P156" s="150">
        <v>-2.5185822224952394</v>
      </c>
      <c r="Q156" s="150">
        <f t="shared" si="33"/>
        <v>1.5147872235463911</v>
      </c>
      <c r="R156" s="150">
        <f t="shared" si="25"/>
        <v>1.2021245136703409</v>
      </c>
      <c r="S156" s="150">
        <f t="shared" si="29"/>
        <v>0.26558633527644532</v>
      </c>
      <c r="T156" s="150">
        <v>0.20934251843918114</v>
      </c>
      <c r="U156" s="150">
        <f t="shared" si="34"/>
        <v>0.56884950324736583</v>
      </c>
      <c r="V156" s="150">
        <f t="shared" si="26"/>
        <v>1.1398124498171007</v>
      </c>
      <c r="W156" s="150">
        <f t="shared" si="30"/>
        <v>0.18879645598770067</v>
      </c>
      <c r="X156" s="150">
        <v>0.41831280501975365</v>
      </c>
      <c r="Y156" s="150">
        <f t="shared" si="35"/>
        <v>0.6570379778402009</v>
      </c>
      <c r="Z156" s="150">
        <f t="shared" si="27"/>
        <v>0.44210905604444251</v>
      </c>
      <c r="AA156" s="150">
        <f t="shared" si="31"/>
        <v>-1.1775258085107978</v>
      </c>
    </row>
    <row r="157" spans="10:27" x14ac:dyDescent="0.35">
      <c r="J157" s="134" t="s">
        <v>172</v>
      </c>
      <c r="K157" s="127">
        <v>2005</v>
      </c>
      <c r="L157" s="150">
        <v>0.90287848083414324</v>
      </c>
      <c r="M157" s="150">
        <f t="shared" si="32"/>
        <v>0.83673840327686233</v>
      </c>
      <c r="N157" s="150">
        <f t="shared" si="24"/>
        <v>1.3195329982036408</v>
      </c>
      <c r="O157" s="150">
        <f t="shared" si="28"/>
        <v>0.40002742929206192</v>
      </c>
      <c r="P157" s="150">
        <v>2.3883042409729662</v>
      </c>
      <c r="Q157" s="150">
        <f t="shared" si="33"/>
        <v>1.543764180898006</v>
      </c>
      <c r="R157" s="150">
        <f t="shared" si="25"/>
        <v>1.2251204237377653</v>
      </c>
      <c r="S157" s="150">
        <f t="shared" si="29"/>
        <v>0.29292356652607826</v>
      </c>
      <c r="T157" s="150">
        <v>0.97408118152889456</v>
      </c>
      <c r="U157" s="150">
        <f t="shared" si="34"/>
        <v>0.59524303456843519</v>
      </c>
      <c r="V157" s="150">
        <f t="shared" si="26"/>
        <v>1.1926975721959638</v>
      </c>
      <c r="W157" s="150">
        <f t="shared" si="30"/>
        <v>0.25422827069004772</v>
      </c>
      <c r="X157" s="150">
        <v>0.15042814163388105</v>
      </c>
      <c r="Y157" s="150">
        <f t="shared" si="35"/>
        <v>0.66791064570928915</v>
      </c>
      <c r="Z157" s="150">
        <f t="shared" si="27"/>
        <v>0.44942507899959722</v>
      </c>
      <c r="AA157" s="150">
        <f t="shared" si="31"/>
        <v>-1.1538474622724628</v>
      </c>
    </row>
    <row r="158" spans="10:27" x14ac:dyDescent="0.35">
      <c r="J158" s="134" t="s">
        <v>173</v>
      </c>
      <c r="K158" s="127">
        <v>2005</v>
      </c>
      <c r="L158" s="150">
        <v>-0.5745554866858692</v>
      </c>
      <c r="M158" s="150">
        <f t="shared" si="32"/>
        <v>0.86842225145582885</v>
      </c>
      <c r="N158" s="150">
        <f t="shared" si="24"/>
        <v>1.3694982956233497</v>
      </c>
      <c r="O158" s="150">
        <f t="shared" si="28"/>
        <v>0.45364747057248339</v>
      </c>
      <c r="P158" s="150">
        <v>-1.0893648449039881</v>
      </c>
      <c r="Q158" s="150">
        <f t="shared" si="33"/>
        <v>1.6067855081959823</v>
      </c>
      <c r="R158" s="150">
        <f t="shared" si="25"/>
        <v>1.2751337069575515</v>
      </c>
      <c r="S158" s="150">
        <f t="shared" si="29"/>
        <v>0.35064853198675799</v>
      </c>
      <c r="T158" s="150">
        <v>-0.47873364126250961</v>
      </c>
      <c r="U158" s="150">
        <f t="shared" si="34"/>
        <v>0.63757169893639187</v>
      </c>
      <c r="V158" s="150">
        <f t="shared" si="26"/>
        <v>1.2775121643777316</v>
      </c>
      <c r="W158" s="150">
        <f t="shared" si="30"/>
        <v>0.35333702846534376</v>
      </c>
      <c r="X158" s="150">
        <v>-0.50837666088965916</v>
      </c>
      <c r="Y158" s="150">
        <f t="shared" si="35"/>
        <v>0.71610849468088922</v>
      </c>
      <c r="Z158" s="150">
        <f t="shared" si="27"/>
        <v>0.48185654602415517</v>
      </c>
      <c r="AA158" s="150">
        <f t="shared" si="31"/>
        <v>-1.0533243906389123</v>
      </c>
    </row>
    <row r="159" spans="10:27" x14ac:dyDescent="0.35">
      <c r="J159" s="134" t="s">
        <v>174</v>
      </c>
      <c r="K159" s="127">
        <v>2005</v>
      </c>
      <c r="L159" s="150">
        <v>3.0516482139637504</v>
      </c>
      <c r="M159" s="150">
        <f t="shared" si="32"/>
        <v>1.0683373921103865</v>
      </c>
      <c r="N159" s="150">
        <f t="shared" si="24"/>
        <v>1.68476364486647</v>
      </c>
      <c r="O159" s="150">
        <f t="shared" si="28"/>
        <v>0.75254621022226298</v>
      </c>
      <c r="P159" s="150">
        <v>2.1965030178582539</v>
      </c>
      <c r="Q159" s="150">
        <f t="shared" si="33"/>
        <v>1.5593580659646318</v>
      </c>
      <c r="R159" s="150">
        <f t="shared" si="25"/>
        <v>1.2374956215282917</v>
      </c>
      <c r="S159" s="150">
        <f t="shared" si="29"/>
        <v>0.30742342069883705</v>
      </c>
      <c r="T159" s="150">
        <v>0.76143972539824512</v>
      </c>
      <c r="U159" s="150">
        <f t="shared" si="34"/>
        <v>0.61946312591853891</v>
      </c>
      <c r="V159" s="150">
        <f t="shared" si="26"/>
        <v>1.2412277396637397</v>
      </c>
      <c r="W159" s="150">
        <f t="shared" si="30"/>
        <v>0.31176784450917328</v>
      </c>
      <c r="X159" s="150">
        <v>0.9058181395888979</v>
      </c>
      <c r="Y159" s="150">
        <f t="shared" si="35"/>
        <v>0.72559478358996232</v>
      </c>
      <c r="Z159" s="150">
        <f t="shared" si="27"/>
        <v>0.48823969947403867</v>
      </c>
      <c r="AA159" s="150">
        <f t="shared" si="31"/>
        <v>-1.0343384873845736</v>
      </c>
    </row>
    <row r="160" spans="10:27" x14ac:dyDescent="0.35">
      <c r="J160" s="134" t="s">
        <v>175</v>
      </c>
      <c r="K160" s="127">
        <v>2005</v>
      </c>
      <c r="L160" s="150">
        <v>0.68501478267831883</v>
      </c>
      <c r="M160" s="150">
        <f t="shared" si="32"/>
        <v>1.0680249186287669</v>
      </c>
      <c r="N160" s="150">
        <f t="shared" si="24"/>
        <v>1.684270875479472</v>
      </c>
      <c r="O160" s="150">
        <f t="shared" si="28"/>
        <v>0.75212418073476406</v>
      </c>
      <c r="P160" s="150">
        <v>-2.143205065757428</v>
      </c>
      <c r="Q160" s="150">
        <f t="shared" si="33"/>
        <v>1.7348633284635746</v>
      </c>
      <c r="R160" s="150">
        <f t="shared" si="25"/>
        <v>1.3767753665965043</v>
      </c>
      <c r="S160" s="150">
        <f t="shared" si="29"/>
        <v>0.4612931898767284</v>
      </c>
      <c r="T160" s="150">
        <v>-0.34785529219844546</v>
      </c>
      <c r="U160" s="150">
        <f t="shared" si="34"/>
        <v>0.63933411671413953</v>
      </c>
      <c r="V160" s="150">
        <f t="shared" si="26"/>
        <v>1.2810435478339677</v>
      </c>
      <c r="W160" s="150">
        <f t="shared" si="30"/>
        <v>0.3573195195329833</v>
      </c>
      <c r="X160" s="150">
        <v>0.3567729312924387</v>
      </c>
      <c r="Y160" s="150">
        <f t="shared" si="35"/>
        <v>0.72556112910788173</v>
      </c>
      <c r="Z160" s="150">
        <f t="shared" si="27"/>
        <v>0.48821705397742182</v>
      </c>
      <c r="AA160" s="150">
        <f t="shared" si="31"/>
        <v>-1.0344054039081327</v>
      </c>
    </row>
    <row r="161" spans="10:27" x14ac:dyDescent="0.35">
      <c r="J161" s="134" t="s">
        <v>176</v>
      </c>
      <c r="K161" s="127">
        <v>2005</v>
      </c>
      <c r="L161" s="150">
        <v>-1.1557186573164591</v>
      </c>
      <c r="M161" s="150">
        <f t="shared" si="32"/>
        <v>1.1675142865335377</v>
      </c>
      <c r="N161" s="150">
        <f t="shared" si="24"/>
        <v>1.8411651968189087</v>
      </c>
      <c r="O161" s="150">
        <f t="shared" si="28"/>
        <v>0.88061907695353581</v>
      </c>
      <c r="P161" s="150">
        <v>1.7048282727725237</v>
      </c>
      <c r="Q161" s="150">
        <f t="shared" si="33"/>
        <v>1.7485502651550371</v>
      </c>
      <c r="R161" s="150">
        <f t="shared" si="25"/>
        <v>1.3876372235346297</v>
      </c>
      <c r="S161" s="150">
        <f t="shared" si="29"/>
        <v>0.47263044672318549</v>
      </c>
      <c r="T161" s="150">
        <v>0.67165795998940758</v>
      </c>
      <c r="U161" s="150">
        <f t="shared" si="34"/>
        <v>0.58614520074751031</v>
      </c>
      <c r="V161" s="150">
        <f t="shared" si="26"/>
        <v>1.1744681034238906</v>
      </c>
      <c r="W161" s="150">
        <f t="shared" si="30"/>
        <v>0.23200753271405936</v>
      </c>
      <c r="X161" s="150">
        <v>-5.7339449541284407E-2</v>
      </c>
      <c r="Y161" s="150">
        <f t="shared" si="35"/>
        <v>0.7284082659921064</v>
      </c>
      <c r="Z161" s="150">
        <f t="shared" si="27"/>
        <v>0.49013284125725548</v>
      </c>
      <c r="AA161" s="150">
        <f t="shared" si="31"/>
        <v>-1.0287552773957582</v>
      </c>
    </row>
    <row r="162" spans="10:27" x14ac:dyDescent="0.35">
      <c r="J162" s="134" t="s">
        <v>177</v>
      </c>
      <c r="K162" s="127">
        <v>2005</v>
      </c>
      <c r="L162" s="150">
        <v>0.29647949226024645</v>
      </c>
      <c r="M162" s="150">
        <f t="shared" si="32"/>
        <v>1.0934649278406334</v>
      </c>
      <c r="N162" s="150">
        <f t="shared" si="24"/>
        <v>1.7243896646950723</v>
      </c>
      <c r="O162" s="150">
        <f t="shared" si="28"/>
        <v>0.78608582071542143</v>
      </c>
      <c r="P162" s="150">
        <v>-1.859782209714915</v>
      </c>
      <c r="Q162" s="150">
        <f t="shared" si="33"/>
        <v>1.8533762759768513</v>
      </c>
      <c r="R162" s="150">
        <f t="shared" si="25"/>
        <v>1.4708264103196582</v>
      </c>
      <c r="S162" s="150">
        <f t="shared" si="29"/>
        <v>0.55662698707614433</v>
      </c>
      <c r="T162" s="150">
        <v>1.0306566550289349</v>
      </c>
      <c r="U162" s="150">
        <f t="shared" si="34"/>
        <v>0.48878734469490503</v>
      </c>
      <c r="V162" s="150">
        <f t="shared" si="26"/>
        <v>0.97939067823010395</v>
      </c>
      <c r="W162" s="150">
        <f t="shared" si="30"/>
        <v>-3.0043630242768252E-2</v>
      </c>
      <c r="X162" s="150">
        <v>0.78026391279403329</v>
      </c>
      <c r="Y162" s="150">
        <f t="shared" si="35"/>
        <v>0.68680037157072082</v>
      </c>
      <c r="Z162" s="150">
        <f t="shared" si="27"/>
        <v>0.4621356363055662</v>
      </c>
      <c r="AA162" s="150">
        <f t="shared" si="31"/>
        <v>-1.1136117516737485</v>
      </c>
    </row>
    <row r="163" spans="10:27" x14ac:dyDescent="0.35">
      <c r="J163" s="134" t="s">
        <v>178</v>
      </c>
      <c r="K163" s="127">
        <v>2005</v>
      </c>
      <c r="L163" s="150">
        <v>4.5454545454545456E-2</v>
      </c>
      <c r="M163" s="150">
        <f t="shared" si="32"/>
        <v>1.0997993644361366</v>
      </c>
      <c r="N163" s="150">
        <f t="shared" si="24"/>
        <v>1.7343790449841343</v>
      </c>
      <c r="O163" s="150">
        <f t="shared" si="28"/>
        <v>0.79441923106174339</v>
      </c>
      <c r="P163" s="150">
        <v>4.3760129659643434</v>
      </c>
      <c r="Q163" s="150">
        <f t="shared" si="33"/>
        <v>2.1591394892119498</v>
      </c>
      <c r="R163" s="150">
        <f t="shared" si="25"/>
        <v>1.7134779512720477</v>
      </c>
      <c r="S163" s="150">
        <f t="shared" si="29"/>
        <v>0.77692762763465728</v>
      </c>
      <c r="T163" s="150">
        <v>-0.30533267059575375</v>
      </c>
      <c r="U163" s="150">
        <f t="shared" si="34"/>
        <v>0.48902436701523982</v>
      </c>
      <c r="V163" s="150">
        <f t="shared" si="26"/>
        <v>0.97986560347845153</v>
      </c>
      <c r="W163" s="150">
        <f t="shared" si="30"/>
        <v>-2.9344209426409983E-2</v>
      </c>
      <c r="X163" s="150">
        <v>1.59398838665604</v>
      </c>
      <c r="Y163" s="150">
        <f t="shared" si="35"/>
        <v>0.74251256578246527</v>
      </c>
      <c r="Z163" s="150">
        <f t="shared" si="27"/>
        <v>0.49962337129781881</v>
      </c>
      <c r="AA163" s="150">
        <f t="shared" si="31"/>
        <v>-1.0010871302176518</v>
      </c>
    </row>
    <row r="164" spans="10:27" x14ac:dyDescent="0.35">
      <c r="J164" s="134" t="s">
        <v>179</v>
      </c>
      <c r="K164" s="127">
        <v>2005</v>
      </c>
      <c r="L164" s="150">
        <v>0.88076423966527395</v>
      </c>
      <c r="M164" s="150">
        <f t="shared" si="32"/>
        <v>1.1048435651589119</v>
      </c>
      <c r="N164" s="150">
        <f t="shared" si="24"/>
        <v>1.7423337286429676</v>
      </c>
      <c r="O164" s="150">
        <f t="shared" si="28"/>
        <v>0.80102098590275483</v>
      </c>
      <c r="P164" s="150">
        <v>-0.26278069756330624</v>
      </c>
      <c r="Q164" s="150">
        <f t="shared" si="33"/>
        <v>2.1704145637788423</v>
      </c>
      <c r="R164" s="150">
        <f t="shared" si="25"/>
        <v>1.7224257713484477</v>
      </c>
      <c r="S164" s="150">
        <f t="shared" si="29"/>
        <v>0.78444181072928665</v>
      </c>
      <c r="T164" s="150">
        <v>7.1225071225071226E-3</v>
      </c>
      <c r="U164" s="150">
        <f t="shared" si="34"/>
        <v>0.48830054557020175</v>
      </c>
      <c r="V164" s="150">
        <f t="shared" si="26"/>
        <v>0.97841527137867956</v>
      </c>
      <c r="W164" s="150">
        <f t="shared" si="30"/>
        <v>-3.1481172859401975E-2</v>
      </c>
      <c r="X164" s="150">
        <v>-1.3896671523030371</v>
      </c>
      <c r="Y164" s="150">
        <f t="shared" si="35"/>
        <v>0.90589060491728257</v>
      </c>
      <c r="Z164" s="150">
        <f t="shared" si="27"/>
        <v>0.60955751984996454</v>
      </c>
      <c r="AA164" s="150">
        <f t="shared" si="31"/>
        <v>-0.71416573017498297</v>
      </c>
    </row>
    <row r="165" spans="10:27" x14ac:dyDescent="0.35">
      <c r="J165" s="134" t="s">
        <v>180</v>
      </c>
      <c r="K165" s="127">
        <v>2005</v>
      </c>
      <c r="L165" s="150">
        <v>5.1807523276590356E-2</v>
      </c>
      <c r="M165" s="150">
        <f t="shared" si="32"/>
        <v>1.0827293196320171</v>
      </c>
      <c r="N165" s="150">
        <f t="shared" si="24"/>
        <v>1.7074596549912295</v>
      </c>
      <c r="O165" s="150">
        <f t="shared" si="28"/>
        <v>0.77185148994626929</v>
      </c>
      <c r="P165" s="150">
        <v>0.59281437125748504</v>
      </c>
      <c r="Q165" s="150">
        <f t="shared" si="33"/>
        <v>2.1663045266273548</v>
      </c>
      <c r="R165" s="150">
        <f t="shared" si="25"/>
        <v>1.7191640746988472</v>
      </c>
      <c r="S165" s="150">
        <f t="shared" si="29"/>
        <v>0.78170724025423644</v>
      </c>
      <c r="T165" s="150">
        <v>1.0065759798684804</v>
      </c>
      <c r="U165" s="150">
        <f t="shared" si="34"/>
        <v>0.52622218006995303</v>
      </c>
      <c r="V165" s="150">
        <f t="shared" si="26"/>
        <v>1.0543994304110456</v>
      </c>
      <c r="W165" s="150">
        <f t="shared" si="30"/>
        <v>7.6421496111692383E-2</v>
      </c>
      <c r="X165" s="150">
        <v>-0.2386634844868735</v>
      </c>
      <c r="Y165" s="150">
        <f t="shared" si="35"/>
        <v>0.92637456892770109</v>
      </c>
      <c r="Z165" s="150">
        <f t="shared" si="27"/>
        <v>0.62334081137667896</v>
      </c>
      <c r="AA165" s="150">
        <f t="shared" si="31"/>
        <v>-0.6819069229002177</v>
      </c>
    </row>
    <row r="166" spans="10:27" x14ac:dyDescent="0.35">
      <c r="J166" s="134" t="s">
        <v>181</v>
      </c>
      <c r="K166" s="127">
        <v>2006</v>
      </c>
      <c r="L166" s="150">
        <v>2.8741228908927758</v>
      </c>
      <c r="M166" s="150">
        <f t="shared" si="32"/>
        <v>1.1868804444307226</v>
      </c>
      <c r="N166" s="150">
        <f t="shared" si="24"/>
        <v>1.8717055476545832</v>
      </c>
      <c r="O166" s="150">
        <f t="shared" si="28"/>
        <v>0.90435349135752507</v>
      </c>
      <c r="P166" s="150">
        <v>0.61313173403178756</v>
      </c>
      <c r="Q166" s="150">
        <f t="shared" si="33"/>
        <v>2.146852558001008</v>
      </c>
      <c r="R166" s="150">
        <f t="shared" si="25"/>
        <v>1.7037271288615747</v>
      </c>
      <c r="S166" s="150">
        <f t="shared" si="29"/>
        <v>0.76869429016359858</v>
      </c>
      <c r="T166" s="150">
        <v>-1.2315791947728394</v>
      </c>
      <c r="U166" s="150">
        <f t="shared" si="34"/>
        <v>0.68187826858220657</v>
      </c>
      <c r="V166" s="150">
        <f t="shared" si="26"/>
        <v>1.3662899156154391</v>
      </c>
      <c r="W166" s="150">
        <f t="shared" si="30"/>
        <v>0.45026364427358467</v>
      </c>
      <c r="X166" s="150">
        <v>5.2973342447026655</v>
      </c>
      <c r="Y166" s="150">
        <f t="shared" si="35"/>
        <v>1.6313909249085237</v>
      </c>
      <c r="Z166" s="150">
        <f t="shared" si="27"/>
        <v>1.0977336564648235</v>
      </c>
      <c r="AA166" s="150">
        <f t="shared" si="31"/>
        <v>0.1345280551543436</v>
      </c>
    </row>
    <row r="167" spans="10:27" x14ac:dyDescent="0.35">
      <c r="J167" s="134" t="s">
        <v>182</v>
      </c>
      <c r="K167" s="127">
        <v>2006</v>
      </c>
      <c r="L167" s="150">
        <v>-0.75586849089411545</v>
      </c>
      <c r="M167" s="150">
        <f t="shared" si="32"/>
        <v>1.2395552776749397</v>
      </c>
      <c r="N167" s="150">
        <f t="shared" si="24"/>
        <v>1.9547735416278682</v>
      </c>
      <c r="O167" s="150">
        <f t="shared" si="28"/>
        <v>0.96700148257394181</v>
      </c>
      <c r="P167" s="150">
        <v>0.48514968642764172</v>
      </c>
      <c r="Q167" s="150">
        <f t="shared" si="33"/>
        <v>1.9900508567457322</v>
      </c>
      <c r="R167" s="150">
        <f t="shared" si="25"/>
        <v>1.5792903987821652</v>
      </c>
      <c r="S167" s="150">
        <f t="shared" si="29"/>
        <v>0.65927647731708827</v>
      </c>
      <c r="T167" s="150">
        <v>1.6205411322371082</v>
      </c>
      <c r="U167" s="150">
        <f t="shared" si="34"/>
        <v>0.7856132312669547</v>
      </c>
      <c r="V167" s="150">
        <f t="shared" si="26"/>
        <v>1.5741452469014927</v>
      </c>
      <c r="W167" s="150">
        <f t="shared" si="30"/>
        <v>0.65456866493479315</v>
      </c>
      <c r="X167" s="150">
        <v>-3.1375094666233907</v>
      </c>
      <c r="Y167" s="150">
        <f t="shared" si="35"/>
        <v>1.8929822561946936</v>
      </c>
      <c r="Z167" s="150">
        <f t="shared" si="27"/>
        <v>1.2737537655679618</v>
      </c>
      <c r="AA167" s="150">
        <f t="shared" si="31"/>
        <v>0.34908641140242935</v>
      </c>
    </row>
    <row r="168" spans="10:27" x14ac:dyDescent="0.35">
      <c r="J168" s="134" t="s">
        <v>183</v>
      </c>
      <c r="K168" s="127">
        <v>2006</v>
      </c>
      <c r="L168" s="150">
        <v>0.38499111004809505</v>
      </c>
      <c r="M168" s="150">
        <f t="shared" si="32"/>
        <v>1.2377726403802249</v>
      </c>
      <c r="N168" s="150">
        <f t="shared" si="24"/>
        <v>1.951962329993512</v>
      </c>
      <c r="O168" s="150">
        <f t="shared" si="28"/>
        <v>0.96492521127377606</v>
      </c>
      <c r="P168" s="150">
        <v>-0.21785209609043807</v>
      </c>
      <c r="Q168" s="150">
        <f t="shared" si="33"/>
        <v>1.804339185105948</v>
      </c>
      <c r="R168" s="150">
        <f t="shared" si="25"/>
        <v>1.4319109190224824</v>
      </c>
      <c r="S168" s="150">
        <f t="shared" si="29"/>
        <v>0.5179417435225524</v>
      </c>
      <c r="T168" s="150">
        <v>-0.26695391532409141</v>
      </c>
      <c r="U168" s="150">
        <f t="shared" si="34"/>
        <v>0.80238228660423605</v>
      </c>
      <c r="V168" s="150">
        <f t="shared" si="26"/>
        <v>1.6077456595519255</v>
      </c>
      <c r="W168" s="150">
        <f t="shared" si="30"/>
        <v>0.68503919462277607</v>
      </c>
      <c r="X168" s="150">
        <v>0.87121635206076176</v>
      </c>
      <c r="Y168" s="150">
        <f t="shared" si="35"/>
        <v>1.8985224502082725</v>
      </c>
      <c r="Z168" s="150">
        <f t="shared" si="27"/>
        <v>1.2774816626275778</v>
      </c>
      <c r="AA168" s="150">
        <f t="shared" si="31"/>
        <v>0.35330258241445911</v>
      </c>
    </row>
    <row r="169" spans="10:27" x14ac:dyDescent="0.35">
      <c r="J169" s="134" t="s">
        <v>184</v>
      </c>
      <c r="K169" s="127">
        <v>2006</v>
      </c>
      <c r="L169" s="150">
        <v>0.49231104872300541</v>
      </c>
      <c r="M169" s="150">
        <f t="shared" si="32"/>
        <v>1.2334127949516307</v>
      </c>
      <c r="N169" s="150">
        <f t="shared" si="24"/>
        <v>1.9450868718006438</v>
      </c>
      <c r="O169" s="150">
        <f t="shared" si="28"/>
        <v>0.95983459054164522</v>
      </c>
      <c r="P169" s="150">
        <v>1.4692865993981234</v>
      </c>
      <c r="Q169" s="150">
        <f t="shared" si="33"/>
        <v>1.7438264361784066</v>
      </c>
      <c r="R169" s="150">
        <f t="shared" si="25"/>
        <v>1.3838884259986306</v>
      </c>
      <c r="S169" s="150">
        <f t="shared" si="29"/>
        <v>0.46872763246367699</v>
      </c>
      <c r="T169" s="150">
        <v>2.34796900680911E-2</v>
      </c>
      <c r="U169" s="150">
        <f t="shared" si="34"/>
        <v>0.77714701559127497</v>
      </c>
      <c r="V169" s="150">
        <f t="shared" si="26"/>
        <v>1.5571813610672105</v>
      </c>
      <c r="W169" s="150">
        <f t="shared" si="30"/>
        <v>0.63893698133081878</v>
      </c>
      <c r="X169" s="150">
        <v>9.9656737902779319E-2</v>
      </c>
      <c r="Y169" s="150">
        <f t="shared" si="35"/>
        <v>1.8990977689883204</v>
      </c>
      <c r="Z169" s="150">
        <f t="shared" si="27"/>
        <v>1.2778687843029606</v>
      </c>
      <c r="AA169" s="150">
        <f t="shared" si="31"/>
        <v>0.35373970330035476</v>
      </c>
    </row>
    <row r="170" spans="10:27" x14ac:dyDescent="0.35">
      <c r="J170" s="134" t="s">
        <v>185</v>
      </c>
      <c r="K170" s="127">
        <v>2006</v>
      </c>
      <c r="L170" s="150">
        <v>-0.33793048287209487</v>
      </c>
      <c r="M170" s="150">
        <f t="shared" si="32"/>
        <v>1.2174965769610859</v>
      </c>
      <c r="N170" s="150">
        <f t="shared" si="24"/>
        <v>1.9199870619163626</v>
      </c>
      <c r="O170" s="150">
        <f t="shared" si="28"/>
        <v>0.94109658919018535</v>
      </c>
      <c r="P170" s="150">
        <v>-0.73854384740637358</v>
      </c>
      <c r="Q170" s="150">
        <f t="shared" si="33"/>
        <v>1.7199014074989465</v>
      </c>
      <c r="R170" s="150">
        <f t="shared" si="25"/>
        <v>1.3649016910838017</v>
      </c>
      <c r="S170" s="150">
        <f t="shared" si="29"/>
        <v>0.4487970427982455</v>
      </c>
      <c r="T170" s="150">
        <v>0.89436619718309862</v>
      </c>
      <c r="U170" s="150">
        <f t="shared" si="34"/>
        <v>0.768711489801707</v>
      </c>
      <c r="V170" s="150">
        <f t="shared" si="26"/>
        <v>1.540278969027111</v>
      </c>
      <c r="W170" s="150">
        <f t="shared" si="30"/>
        <v>0.6231916696105434</v>
      </c>
      <c r="X170" s="150">
        <v>-0.68584070796460173</v>
      </c>
      <c r="Y170" s="150">
        <f t="shared" si="35"/>
        <v>1.9066429055430825</v>
      </c>
      <c r="Z170" s="150">
        <f t="shared" si="27"/>
        <v>1.2829457711933037</v>
      </c>
      <c r="AA170" s="150">
        <f t="shared" si="31"/>
        <v>0.35946019047128919</v>
      </c>
    </row>
    <row r="171" spans="10:27" x14ac:dyDescent="0.35">
      <c r="J171" s="134" t="s">
        <v>186</v>
      </c>
      <c r="K171" s="127">
        <v>2006</v>
      </c>
      <c r="L171" s="150">
        <v>0.54630555850141449</v>
      </c>
      <c r="M171" s="150">
        <f t="shared" si="32"/>
        <v>0.95612008393959425</v>
      </c>
      <c r="N171" s="150">
        <f t="shared" si="24"/>
        <v>1.5077974144161246</v>
      </c>
      <c r="O171" s="150">
        <f t="shared" si="28"/>
        <v>0.59244260310871377</v>
      </c>
      <c r="P171" s="150">
        <v>1.2595934149627981</v>
      </c>
      <c r="Q171" s="150">
        <f t="shared" si="33"/>
        <v>1.6622299375420595</v>
      </c>
      <c r="R171" s="150">
        <f t="shared" si="25"/>
        <v>1.3191340171181696</v>
      </c>
      <c r="S171" s="150">
        <f t="shared" si="29"/>
        <v>0.39959114230741227</v>
      </c>
      <c r="T171" s="150">
        <v>0.40483004118098692</v>
      </c>
      <c r="U171" s="150">
        <f t="shared" si="34"/>
        <v>0.75796720017657215</v>
      </c>
      <c r="V171" s="150">
        <f t="shared" si="26"/>
        <v>1.5187504715787377</v>
      </c>
      <c r="W171" s="150">
        <f t="shared" si="30"/>
        <v>0.60288485668167824</v>
      </c>
      <c r="X171" s="150">
        <v>-0.1225217197594119</v>
      </c>
      <c r="Y171" s="150">
        <f t="shared" si="35"/>
        <v>1.903576963759348</v>
      </c>
      <c r="Z171" s="150">
        <f t="shared" si="27"/>
        <v>1.2808827540259404</v>
      </c>
      <c r="AA171" s="150">
        <f t="shared" si="31"/>
        <v>0.35713842421452491</v>
      </c>
    </row>
    <row r="172" spans="10:27" x14ac:dyDescent="0.35">
      <c r="J172" s="134" t="s">
        <v>187</v>
      </c>
      <c r="K172" s="127">
        <v>2006</v>
      </c>
      <c r="L172" s="150">
        <v>0.31955985689647798</v>
      </c>
      <c r="M172" s="150">
        <f t="shared" si="32"/>
        <v>0.9502560407238001</v>
      </c>
      <c r="N172" s="150">
        <f t="shared" si="24"/>
        <v>1.4985498425396222</v>
      </c>
      <c r="O172" s="150">
        <f t="shared" si="28"/>
        <v>0.58356706942965453</v>
      </c>
      <c r="P172" s="150">
        <v>0.20828511918537376</v>
      </c>
      <c r="Q172" s="150">
        <f t="shared" si="33"/>
        <v>1.4741262791476109</v>
      </c>
      <c r="R172" s="150">
        <f t="shared" si="25"/>
        <v>1.1698562734508833</v>
      </c>
      <c r="S172" s="150">
        <f t="shared" si="29"/>
        <v>0.22633129364057131</v>
      </c>
      <c r="T172" s="150">
        <v>-9.5006372378635157E-2</v>
      </c>
      <c r="U172" s="150">
        <f t="shared" si="34"/>
        <v>0.74325045480876473</v>
      </c>
      <c r="V172" s="150">
        <f t="shared" si="26"/>
        <v>1.4892623038028037</v>
      </c>
      <c r="W172" s="150">
        <f t="shared" si="30"/>
        <v>0.57459787820987573</v>
      </c>
      <c r="X172" s="150">
        <v>0.36801605888256944</v>
      </c>
      <c r="Y172" s="150">
        <f t="shared" si="35"/>
        <v>1.9036169713222764</v>
      </c>
      <c r="Z172" s="150">
        <f t="shared" si="27"/>
        <v>1.2809096743965696</v>
      </c>
      <c r="AA172" s="150">
        <f t="shared" si="31"/>
        <v>0.35716874508266089</v>
      </c>
    </row>
    <row r="173" spans="10:27" x14ac:dyDescent="0.35">
      <c r="J173" s="134" t="s">
        <v>188</v>
      </c>
      <c r="K173" s="127">
        <v>2006</v>
      </c>
      <c r="L173" s="150">
        <v>0.3890132872617329</v>
      </c>
      <c r="M173" s="150">
        <f t="shared" si="32"/>
        <v>0.84236326684392238</v>
      </c>
      <c r="N173" s="150">
        <f t="shared" si="24"/>
        <v>1.3284033847641981</v>
      </c>
      <c r="O173" s="150">
        <f t="shared" si="28"/>
        <v>0.40969330393662395</v>
      </c>
      <c r="P173" s="150">
        <v>-0.81986143187066973</v>
      </c>
      <c r="Q173" s="150">
        <f t="shared" si="33"/>
        <v>1.4866563519696845</v>
      </c>
      <c r="R173" s="150">
        <f t="shared" si="25"/>
        <v>1.179800051338199</v>
      </c>
      <c r="S173" s="150">
        <f t="shared" si="29"/>
        <v>0.23854237705704842</v>
      </c>
      <c r="T173" s="150">
        <v>0.85123161849979123</v>
      </c>
      <c r="U173" s="150">
        <f t="shared" si="34"/>
        <v>0.75206908759802449</v>
      </c>
      <c r="V173" s="150">
        <f t="shared" si="26"/>
        <v>1.5069323331975426</v>
      </c>
      <c r="W173" s="150">
        <f t="shared" si="30"/>
        <v>0.59161463607833076</v>
      </c>
      <c r="X173" s="150">
        <v>-0.1111111111111111</v>
      </c>
      <c r="Y173" s="150">
        <f t="shared" si="35"/>
        <v>1.9044725781839393</v>
      </c>
      <c r="Z173" s="150">
        <f t="shared" si="27"/>
        <v>1.2814853968885911</v>
      </c>
      <c r="AA173" s="150">
        <f t="shared" si="31"/>
        <v>0.35781703855422747</v>
      </c>
    </row>
    <row r="174" spans="10:27" x14ac:dyDescent="0.35">
      <c r="J174" s="134" t="s">
        <v>189</v>
      </c>
      <c r="K174" s="127">
        <v>2006</v>
      </c>
      <c r="L174" s="150">
        <v>-0.57885276759556736</v>
      </c>
      <c r="M174" s="150">
        <f t="shared" si="32"/>
        <v>0.88764466671146069</v>
      </c>
      <c r="N174" s="150">
        <f t="shared" si="24"/>
        <v>1.3998119649083323</v>
      </c>
      <c r="O174" s="150">
        <f t="shared" si="28"/>
        <v>0.48523304466050893</v>
      </c>
      <c r="P174" s="150">
        <v>3.9585516358132495</v>
      </c>
      <c r="Q174" s="150">
        <f t="shared" si="33"/>
        <v>1.6062676763216808</v>
      </c>
      <c r="R174" s="150">
        <f t="shared" si="25"/>
        <v>1.2747227592149371</v>
      </c>
      <c r="S174" s="150">
        <f t="shared" si="29"/>
        <v>0.35018350794847763</v>
      </c>
      <c r="T174" s="150">
        <v>-0.5266668199903406</v>
      </c>
      <c r="U174" s="150">
        <f t="shared" si="34"/>
        <v>0.75404131893515858</v>
      </c>
      <c r="V174" s="150">
        <f t="shared" si="26"/>
        <v>1.5108841232916745</v>
      </c>
      <c r="W174" s="150">
        <f t="shared" si="30"/>
        <v>0.59539301777408871</v>
      </c>
      <c r="X174" s="150">
        <v>0.13348164627363737</v>
      </c>
      <c r="Y174" s="150">
        <f t="shared" si="35"/>
        <v>1.8986130293337331</v>
      </c>
      <c r="Z174" s="150">
        <f t="shared" si="27"/>
        <v>1.2775426116944588</v>
      </c>
      <c r="AA174" s="150">
        <f t="shared" si="31"/>
        <v>0.35337141222358187</v>
      </c>
    </row>
    <row r="175" spans="10:27" x14ac:dyDescent="0.35">
      <c r="J175" s="134" t="s">
        <v>190</v>
      </c>
      <c r="K175" s="127">
        <v>2006</v>
      </c>
      <c r="L175" s="150">
        <v>-5.8364650950916752E-2</v>
      </c>
      <c r="M175" s="150">
        <f t="shared" si="32"/>
        <v>0.89116050726275164</v>
      </c>
      <c r="N175" s="150">
        <f t="shared" si="24"/>
        <v>1.4053564309035376</v>
      </c>
      <c r="O175" s="150">
        <f t="shared" si="28"/>
        <v>0.49093607769335895</v>
      </c>
      <c r="P175" s="150">
        <v>-1.0191510807481241</v>
      </c>
      <c r="Q175" s="150">
        <f t="shared" si="33"/>
        <v>1.298950995136648</v>
      </c>
      <c r="R175" s="150">
        <f t="shared" si="25"/>
        <v>1.0308383969957791</v>
      </c>
      <c r="S175" s="150">
        <f t="shared" si="29"/>
        <v>4.3818181273785499E-2</v>
      </c>
      <c r="T175" s="150">
        <v>1.3016739110330158</v>
      </c>
      <c r="U175" s="150">
        <f t="shared" si="34"/>
        <v>0.79428774722983697</v>
      </c>
      <c r="V175" s="150">
        <f t="shared" si="26"/>
        <v>1.5915265072070517</v>
      </c>
      <c r="W175" s="150">
        <f t="shared" si="30"/>
        <v>0.67041118556176782</v>
      </c>
      <c r="X175" s="150">
        <v>-2.0328815818706953</v>
      </c>
      <c r="Y175" s="150">
        <f t="shared" si="35"/>
        <v>1.9444670683239629</v>
      </c>
      <c r="Z175" s="150">
        <f t="shared" si="27"/>
        <v>1.3083969710732495</v>
      </c>
      <c r="AA175" s="150">
        <f t="shared" si="31"/>
        <v>0.38780032471166875</v>
      </c>
    </row>
    <row r="176" spans="10:27" x14ac:dyDescent="0.35">
      <c r="J176" s="134" t="s">
        <v>191</v>
      </c>
      <c r="K176" s="127">
        <v>2006</v>
      </c>
      <c r="L176" s="150">
        <v>0.30794650106114774</v>
      </c>
      <c r="M176" s="150">
        <f t="shared" si="32"/>
        <v>0.87671115424943102</v>
      </c>
      <c r="N176" s="150">
        <f t="shared" si="24"/>
        <v>1.3825698610161017</v>
      </c>
      <c r="O176" s="150">
        <f t="shared" si="28"/>
        <v>0.46735238143288277</v>
      </c>
      <c r="P176" s="150">
        <v>-0.96741344195519352</v>
      </c>
      <c r="Q176" s="150">
        <f t="shared" si="33"/>
        <v>1.3454249193883296</v>
      </c>
      <c r="R176" s="150">
        <f t="shared" si="25"/>
        <v>1.0677197772457452</v>
      </c>
      <c r="S176" s="150">
        <f t="shared" si="29"/>
        <v>9.453306179669782E-2</v>
      </c>
      <c r="T176" s="150">
        <v>9.1292936209060829E-2</v>
      </c>
      <c r="U176" s="150">
        <f t="shared" si="34"/>
        <v>0.7917513106616435</v>
      </c>
      <c r="V176" s="150">
        <f t="shared" si="26"/>
        <v>1.5864442104623167</v>
      </c>
      <c r="W176" s="150">
        <f t="shared" si="30"/>
        <v>0.66579678775126017</v>
      </c>
      <c r="X176" s="150">
        <v>2.0750652001360699</v>
      </c>
      <c r="Y176" s="150">
        <f t="shared" si="35"/>
        <v>1.9852265515118124</v>
      </c>
      <c r="Z176" s="150">
        <f t="shared" si="27"/>
        <v>1.3358232953418632</v>
      </c>
      <c r="AA176" s="150">
        <f t="shared" si="31"/>
        <v>0.41772917862441211</v>
      </c>
    </row>
    <row r="177" spans="10:27" x14ac:dyDescent="0.35">
      <c r="J177" s="134" t="s">
        <v>192</v>
      </c>
      <c r="K177" s="127">
        <v>2006</v>
      </c>
      <c r="L177" s="150">
        <v>1.2072726033466243</v>
      </c>
      <c r="M177" s="150">
        <f t="shared" si="32"/>
        <v>0.90678033762801169</v>
      </c>
      <c r="N177" s="150">
        <f t="shared" si="24"/>
        <v>1.4299888387296715</v>
      </c>
      <c r="O177" s="150">
        <f t="shared" si="28"/>
        <v>0.51600388660352969</v>
      </c>
      <c r="P177" s="150">
        <v>3.2676378177663525</v>
      </c>
      <c r="Q177" s="150">
        <f t="shared" si="33"/>
        <v>1.5626171778151694</v>
      </c>
      <c r="R177" s="150">
        <f t="shared" si="25"/>
        <v>1.2400820298286945</v>
      </c>
      <c r="S177" s="150">
        <f t="shared" si="29"/>
        <v>0.31043555618700841</v>
      </c>
      <c r="T177" s="150">
        <v>0.4218447155398472</v>
      </c>
      <c r="U177" s="150">
        <f t="shared" si="34"/>
        <v>0.76679628200580607</v>
      </c>
      <c r="V177" s="150">
        <f t="shared" si="26"/>
        <v>1.5364414378746836</v>
      </c>
      <c r="W177" s="150">
        <f t="shared" si="30"/>
        <v>0.61959277903768162</v>
      </c>
      <c r="X177" s="150">
        <v>3.8880248833592534</v>
      </c>
      <c r="Y177" s="150">
        <f t="shared" si="35"/>
        <v>2.2211767991431279</v>
      </c>
      <c r="Z177" s="150">
        <f t="shared" si="27"/>
        <v>1.494589979722327</v>
      </c>
      <c r="AA177" s="150">
        <f t="shared" si="31"/>
        <v>0.57974975508993742</v>
      </c>
    </row>
    <row r="178" spans="10:27" x14ac:dyDescent="0.35">
      <c r="J178" s="134" t="s">
        <v>193</v>
      </c>
      <c r="K178" s="127">
        <v>2007</v>
      </c>
      <c r="L178" s="150">
        <v>-0.16135051786500995</v>
      </c>
      <c r="M178" s="150">
        <f t="shared" si="32"/>
        <v>0.52346544214424362</v>
      </c>
      <c r="N178" s="150">
        <f t="shared" si="24"/>
        <v>0.82550283532287883</v>
      </c>
      <c r="O178" s="150">
        <f t="shared" si="28"/>
        <v>-0.27665492457107999</v>
      </c>
      <c r="P178" s="150">
        <v>-0.13276539248769154</v>
      </c>
      <c r="Q178" s="150">
        <f t="shared" si="33"/>
        <v>1.57662154352682</v>
      </c>
      <c r="R178" s="150">
        <f t="shared" si="25"/>
        <v>1.2511957962103293</v>
      </c>
      <c r="S178" s="150">
        <f t="shared" si="29"/>
        <v>0.32330757057384024</v>
      </c>
      <c r="T178" s="150">
        <v>0.20435967302452315</v>
      </c>
      <c r="U178" s="150">
        <f t="shared" si="34"/>
        <v>0.61737724534748728</v>
      </c>
      <c r="V178" s="150">
        <f t="shared" si="26"/>
        <v>1.2370482288614204</v>
      </c>
      <c r="W178" s="150">
        <f t="shared" si="30"/>
        <v>0.30690174783476032</v>
      </c>
      <c r="X178" s="150">
        <v>-3.0367835757057313</v>
      </c>
      <c r="Y178" s="150">
        <f t="shared" si="35"/>
        <v>1.9105595857506825</v>
      </c>
      <c r="Z178" s="150">
        <f t="shared" si="27"/>
        <v>1.2855812349683233</v>
      </c>
      <c r="AA178" s="150">
        <f t="shared" si="31"/>
        <v>0.36242077593046595</v>
      </c>
    </row>
    <row r="179" spans="10:27" x14ac:dyDescent="0.35">
      <c r="J179" s="134" t="s">
        <v>194</v>
      </c>
      <c r="K179" s="127">
        <v>2007</v>
      </c>
      <c r="L179" s="150">
        <v>0.21164050906147411</v>
      </c>
      <c r="M179" s="150">
        <f t="shared" si="32"/>
        <v>0.44727317412190332</v>
      </c>
      <c r="N179" s="150">
        <f t="shared" si="24"/>
        <v>0.7053479440573136</v>
      </c>
      <c r="O179" s="150">
        <f t="shared" si="28"/>
        <v>-0.50359298867463376</v>
      </c>
      <c r="P179" s="150">
        <v>-1.9719714174929375</v>
      </c>
      <c r="Q179" s="150">
        <f t="shared" si="33"/>
        <v>1.7258925809893462</v>
      </c>
      <c r="R179" s="150">
        <f t="shared" si="25"/>
        <v>1.3696562443349176</v>
      </c>
      <c r="S179" s="150">
        <f t="shared" si="29"/>
        <v>0.4538138517093066</v>
      </c>
      <c r="T179" s="150">
        <v>1.0061182868796736</v>
      </c>
      <c r="U179" s="150">
        <f t="shared" si="34"/>
        <v>0.53485627345552034</v>
      </c>
      <c r="V179" s="150">
        <f t="shared" si="26"/>
        <v>1.0716996953802029</v>
      </c>
      <c r="W179" s="150">
        <f t="shared" si="30"/>
        <v>9.9900699936529821E-2</v>
      </c>
      <c r="X179" s="150">
        <v>-0.94838994265549181</v>
      </c>
      <c r="Y179" s="150">
        <f t="shared" si="35"/>
        <v>1.7096786854944424</v>
      </c>
      <c r="Z179" s="150">
        <f t="shared" si="27"/>
        <v>1.1504120846528691</v>
      </c>
      <c r="AA179" s="150">
        <f t="shared" si="31"/>
        <v>0.20215073594651875</v>
      </c>
    </row>
    <row r="180" spans="10:27" x14ac:dyDescent="0.35">
      <c r="J180" s="134" t="s">
        <v>195</v>
      </c>
      <c r="K180" s="127">
        <v>2007</v>
      </c>
      <c r="L180" s="150">
        <v>0.80494748208501032</v>
      </c>
      <c r="M180" s="150">
        <f t="shared" si="32"/>
        <v>0.47391162220815902</v>
      </c>
      <c r="N180" s="150">
        <f t="shared" si="24"/>
        <v>0.74735666641676579</v>
      </c>
      <c r="O180" s="150">
        <f t="shared" si="28"/>
        <v>-0.42013117976122577</v>
      </c>
      <c r="P180" s="150">
        <v>2.6953720969655874</v>
      </c>
      <c r="Q180" s="150">
        <f t="shared" si="33"/>
        <v>1.8295952331251106</v>
      </c>
      <c r="R180" s="150">
        <f t="shared" si="25"/>
        <v>1.45195394154758</v>
      </c>
      <c r="S180" s="150">
        <f t="shared" si="29"/>
        <v>0.53799568931519748</v>
      </c>
      <c r="T180" s="150">
        <v>9.1981872840669443E-2</v>
      </c>
      <c r="U180" s="150">
        <f t="shared" si="34"/>
        <v>0.50838348317856086</v>
      </c>
      <c r="V180" s="150">
        <f t="shared" si="26"/>
        <v>1.0186557606192119</v>
      </c>
      <c r="W180" s="150">
        <f t="shared" si="30"/>
        <v>2.666659679045822E-2</v>
      </c>
      <c r="X180" s="150">
        <v>-1.2024048096192386</v>
      </c>
      <c r="Y180" s="150">
        <f t="shared" si="35"/>
        <v>1.7218337035062308</v>
      </c>
      <c r="Z180" s="150">
        <f t="shared" si="27"/>
        <v>1.1585909779902981</v>
      </c>
      <c r="AA180" s="150">
        <f t="shared" si="31"/>
        <v>0.21237133582291481</v>
      </c>
    </row>
    <row r="181" spans="10:27" x14ac:dyDescent="0.35">
      <c r="J181" s="134" t="s">
        <v>196</v>
      </c>
      <c r="K181" s="127">
        <v>2007</v>
      </c>
      <c r="L181" s="150">
        <v>-0.23733010586647746</v>
      </c>
      <c r="M181" s="150">
        <f t="shared" si="32"/>
        <v>0.48707004949599297</v>
      </c>
      <c r="N181" s="150">
        <f t="shared" si="24"/>
        <v>0.76810745177902795</v>
      </c>
      <c r="O181" s="150">
        <f t="shared" si="28"/>
        <v>-0.38061994890808654</v>
      </c>
      <c r="P181" s="150">
        <v>-2.1184109166941787</v>
      </c>
      <c r="Q181" s="150">
        <f t="shared" si="33"/>
        <v>1.9522612050121693</v>
      </c>
      <c r="R181" s="150">
        <f t="shared" si="25"/>
        <v>1.5493007962783718</v>
      </c>
      <c r="S181" s="150">
        <f t="shared" si="29"/>
        <v>0.63161727012493751</v>
      </c>
      <c r="T181" s="150">
        <v>-0.7284545556427211</v>
      </c>
      <c r="U181" s="150">
        <f t="shared" si="34"/>
        <v>0.58946419104316583</v>
      </c>
      <c r="V181" s="150">
        <f t="shared" si="26"/>
        <v>1.1811184150409604</v>
      </c>
      <c r="W181" s="150">
        <f t="shared" si="30"/>
        <v>0.24015361183778572</v>
      </c>
      <c r="X181" s="150">
        <v>-0.10141987829614604</v>
      </c>
      <c r="Y181" s="150">
        <f t="shared" si="35"/>
        <v>1.7204823727686418</v>
      </c>
      <c r="Z181" s="150">
        <f t="shared" si="27"/>
        <v>1.1576816918044932</v>
      </c>
      <c r="AA181" s="150">
        <f t="shared" si="31"/>
        <v>0.21123863434480022</v>
      </c>
    </row>
    <row r="182" spans="10:27" x14ac:dyDescent="0.35">
      <c r="J182" s="134" t="s">
        <v>197</v>
      </c>
      <c r="K182" s="127">
        <v>2007</v>
      </c>
      <c r="L182" s="150">
        <v>1.2614275913231185</v>
      </c>
      <c r="M182" s="150">
        <f t="shared" si="32"/>
        <v>0.53754974239385755</v>
      </c>
      <c r="N182" s="150">
        <f t="shared" si="24"/>
        <v>0.84771371851312249</v>
      </c>
      <c r="O182" s="150">
        <f t="shared" si="28"/>
        <v>-0.23835096053939953</v>
      </c>
      <c r="P182" s="150">
        <v>1.39411996177413</v>
      </c>
      <c r="Q182" s="150">
        <f t="shared" si="33"/>
        <v>1.9465313316555584</v>
      </c>
      <c r="R182" s="150">
        <f t="shared" si="25"/>
        <v>1.5447536089802889</v>
      </c>
      <c r="S182" s="150">
        <f t="shared" si="29"/>
        <v>0.62737674398752985</v>
      </c>
      <c r="T182" s="150">
        <v>1.0182885527207044</v>
      </c>
      <c r="U182" s="150">
        <f t="shared" si="34"/>
        <v>0.60030859389747171</v>
      </c>
      <c r="V182" s="150">
        <f t="shared" si="26"/>
        <v>1.2028475108977865</v>
      </c>
      <c r="W182" s="150">
        <f t="shared" si="30"/>
        <v>0.26645375871038085</v>
      </c>
      <c r="X182" s="150">
        <v>0.66553863508178224</v>
      </c>
      <c r="Y182" s="150">
        <f t="shared" si="35"/>
        <v>1.7258156172058265</v>
      </c>
      <c r="Z182" s="150">
        <f t="shared" si="27"/>
        <v>1.1612703362106032</v>
      </c>
      <c r="AA182" s="150">
        <f t="shared" si="31"/>
        <v>0.21570386135995728</v>
      </c>
    </row>
    <row r="183" spans="10:27" x14ac:dyDescent="0.35">
      <c r="J183" s="134" t="s">
        <v>198</v>
      </c>
      <c r="K183" s="127">
        <v>2007</v>
      </c>
      <c r="L183" s="150">
        <v>-0.78521558312791773</v>
      </c>
      <c r="M183" s="150">
        <f t="shared" si="32"/>
        <v>0.61429338376391818</v>
      </c>
      <c r="N183" s="150">
        <f t="shared" si="24"/>
        <v>0.96873812326557651</v>
      </c>
      <c r="O183" s="150">
        <f t="shared" si="28"/>
        <v>-4.5821376953397157E-2</v>
      </c>
      <c r="P183" s="150">
        <v>-0.37145866829295338</v>
      </c>
      <c r="Q183" s="150">
        <f t="shared" si="33"/>
        <v>1.9442585920354687</v>
      </c>
      <c r="R183" s="150">
        <f t="shared" si="25"/>
        <v>1.5429499787621099</v>
      </c>
      <c r="S183" s="150">
        <f t="shared" si="29"/>
        <v>0.62569129161596904</v>
      </c>
      <c r="T183" s="150">
        <v>0.44031201805949799</v>
      </c>
      <c r="U183" s="150">
        <f t="shared" si="34"/>
        <v>0.600723678832362</v>
      </c>
      <c r="V183" s="150">
        <f t="shared" si="26"/>
        <v>1.2036792229302635</v>
      </c>
      <c r="W183" s="150">
        <f t="shared" si="30"/>
        <v>0.26745096921763128</v>
      </c>
      <c r="X183" s="150">
        <v>-0.53787539220080682</v>
      </c>
      <c r="Y183" s="150">
        <f t="shared" si="35"/>
        <v>1.7313710541307914</v>
      </c>
      <c r="Z183" s="150">
        <f t="shared" si="27"/>
        <v>1.1650084899515547</v>
      </c>
      <c r="AA183" s="150">
        <f t="shared" si="31"/>
        <v>0.22034046849876185</v>
      </c>
    </row>
    <row r="184" spans="10:27" x14ac:dyDescent="0.35">
      <c r="J184" s="134" t="s">
        <v>199</v>
      </c>
      <c r="K184" s="127">
        <v>2007</v>
      </c>
      <c r="L184" s="150">
        <v>0.42638951348290277</v>
      </c>
      <c r="M184" s="150">
        <f t="shared" si="32"/>
        <v>0.61639308320268482</v>
      </c>
      <c r="N184" s="150">
        <f t="shared" si="24"/>
        <v>0.97204934058859149</v>
      </c>
      <c r="O184" s="150">
        <f t="shared" si="28"/>
        <v>-4.0898548941251667E-2</v>
      </c>
      <c r="P184" s="150">
        <v>5.5648302726766831E-2</v>
      </c>
      <c r="Q184" s="150">
        <f t="shared" si="33"/>
        <v>1.9456009242198185</v>
      </c>
      <c r="R184" s="150">
        <f t="shared" si="25"/>
        <v>1.544015244166526</v>
      </c>
      <c r="S184" s="150">
        <f t="shared" si="29"/>
        <v>0.62668699650164217</v>
      </c>
      <c r="T184" s="150">
        <v>0.11571498509056923</v>
      </c>
      <c r="U184" s="150">
        <f t="shared" si="34"/>
        <v>0.59075561797603982</v>
      </c>
      <c r="V184" s="150">
        <f t="shared" si="26"/>
        <v>1.1837060669378432</v>
      </c>
      <c r="W184" s="150">
        <f t="shared" si="30"/>
        <v>0.24331088129062187</v>
      </c>
      <c r="X184" s="150">
        <v>0.74357818837314105</v>
      </c>
      <c r="Y184" s="150">
        <f t="shared" si="35"/>
        <v>1.7423665067795311</v>
      </c>
      <c r="Z184" s="150">
        <f t="shared" si="27"/>
        <v>1.1724071325799386</v>
      </c>
      <c r="AA184" s="150">
        <f t="shared" si="31"/>
        <v>0.22947365009881343</v>
      </c>
    </row>
    <row r="185" spans="10:27" x14ac:dyDescent="0.35">
      <c r="J185" s="134" t="s">
        <v>200</v>
      </c>
      <c r="K185" s="127">
        <v>2007</v>
      </c>
      <c r="L185" s="150">
        <v>0.52685407855819999</v>
      </c>
      <c r="M185" s="150">
        <f t="shared" si="32"/>
        <v>0.62047741403084544</v>
      </c>
      <c r="N185" s="150">
        <f t="shared" si="24"/>
        <v>0.97849031339709669</v>
      </c>
      <c r="O185" s="150">
        <f t="shared" si="28"/>
        <v>-3.1370525980243362E-2</v>
      </c>
      <c r="P185" s="150">
        <v>0.43937708565072303</v>
      </c>
      <c r="Q185" s="150">
        <f t="shared" si="33"/>
        <v>1.9144154071237853</v>
      </c>
      <c r="R185" s="150">
        <f t="shared" si="25"/>
        <v>1.519266636580004</v>
      </c>
      <c r="S185" s="150">
        <f t="shared" si="29"/>
        <v>0.60337509005974121</v>
      </c>
      <c r="T185" s="150">
        <v>-4.2231607023783063E-2</v>
      </c>
      <c r="U185" s="150">
        <f t="shared" si="34"/>
        <v>0.58001831091331202</v>
      </c>
      <c r="V185" s="150">
        <f t="shared" si="26"/>
        <v>1.1621915605565583</v>
      </c>
      <c r="W185" s="150">
        <f t="shared" si="30"/>
        <v>0.21684788344781503</v>
      </c>
      <c r="X185" s="150">
        <v>1.8452247819279803</v>
      </c>
      <c r="Y185" s="150">
        <f t="shared" si="35"/>
        <v>1.8178590387684712</v>
      </c>
      <c r="Z185" s="150">
        <f t="shared" si="27"/>
        <v>1.2232047016424572</v>
      </c>
      <c r="AA185" s="150">
        <f t="shared" si="31"/>
        <v>0.29066585712137899</v>
      </c>
    </row>
    <row r="186" spans="10:27" x14ac:dyDescent="0.35">
      <c r="J186" s="134" t="s">
        <v>201</v>
      </c>
      <c r="K186" s="127">
        <v>2007</v>
      </c>
      <c r="L186" s="150">
        <v>0.4130049824569122</v>
      </c>
      <c r="M186" s="150">
        <f t="shared" si="32"/>
        <v>0.569344395965105</v>
      </c>
      <c r="N186" s="150">
        <f t="shared" si="24"/>
        <v>0.89785375557776803</v>
      </c>
      <c r="O186" s="150">
        <f t="shared" si="28"/>
        <v>-0.15544762017118774</v>
      </c>
      <c r="P186" s="150">
        <v>-0.52605349133396095</v>
      </c>
      <c r="Q186" s="150">
        <f t="shared" si="33"/>
        <v>1.6025811944992088</v>
      </c>
      <c r="R186" s="150">
        <f t="shared" si="25"/>
        <v>1.2717971931030057</v>
      </c>
      <c r="S186" s="150">
        <f t="shared" si="29"/>
        <v>0.34686862987376449</v>
      </c>
      <c r="T186" s="150">
        <v>0.41137622023081544</v>
      </c>
      <c r="U186" s="150">
        <f t="shared" si="34"/>
        <v>0.52638104279577769</v>
      </c>
      <c r="V186" s="150">
        <f t="shared" si="26"/>
        <v>1.0547177460844761</v>
      </c>
      <c r="W186" s="150">
        <f t="shared" si="30"/>
        <v>7.6856969732693681E-2</v>
      </c>
      <c r="X186" s="150">
        <v>-0.52706709124849016</v>
      </c>
      <c r="Y186" s="150">
        <f t="shared" si="35"/>
        <v>1.8267257496524285</v>
      </c>
      <c r="Z186" s="150">
        <f t="shared" si="27"/>
        <v>1.2291709521657699</v>
      </c>
      <c r="AA186" s="150">
        <f t="shared" si="31"/>
        <v>0.2976855785993503</v>
      </c>
    </row>
    <row r="187" spans="10:27" x14ac:dyDescent="0.35">
      <c r="J187" s="134" t="s">
        <v>202</v>
      </c>
      <c r="K187" s="127">
        <v>2007</v>
      </c>
      <c r="L187" s="150">
        <v>0.58711094315648804</v>
      </c>
      <c r="M187" s="150">
        <f t="shared" si="32"/>
        <v>0.56087710454114958</v>
      </c>
      <c r="N187" s="150">
        <f t="shared" si="24"/>
        <v>0.88450087205340688</v>
      </c>
      <c r="O187" s="150">
        <f t="shared" si="28"/>
        <v>-0.17706452957874533</v>
      </c>
      <c r="P187" s="150">
        <v>0</v>
      </c>
      <c r="Q187" s="150">
        <f t="shared" si="33"/>
        <v>1.5696984928792592</v>
      </c>
      <c r="R187" s="150">
        <f t="shared" si="25"/>
        <v>1.2457017117848415</v>
      </c>
      <c r="S187" s="150">
        <f t="shared" si="29"/>
        <v>0.31695865066702361</v>
      </c>
      <c r="T187" s="150">
        <v>0.47391265833997698</v>
      </c>
      <c r="U187" s="150">
        <f t="shared" si="34"/>
        <v>0.44681698776690115</v>
      </c>
      <c r="V187" s="150">
        <f t="shared" si="26"/>
        <v>0.89529403214583447</v>
      </c>
      <c r="W187" s="150">
        <f t="shared" si="30"/>
        <v>-0.15956652529992671</v>
      </c>
      <c r="X187" s="150">
        <v>0.82790594988409316</v>
      </c>
      <c r="Y187" s="150">
        <f t="shared" si="35"/>
        <v>1.72041425946364</v>
      </c>
      <c r="Z187" s="150">
        <f t="shared" si="27"/>
        <v>1.1576358595847525</v>
      </c>
      <c r="AA187" s="150">
        <f t="shared" si="31"/>
        <v>0.21118151741403463</v>
      </c>
    </row>
    <row r="188" spans="10:27" x14ac:dyDescent="0.35">
      <c r="J188" s="134" t="s">
        <v>203</v>
      </c>
      <c r="K188" s="127">
        <v>2007</v>
      </c>
      <c r="L188" s="150">
        <v>0.94031939279433308</v>
      </c>
      <c r="M188" s="150">
        <f t="shared" si="32"/>
        <v>0.58095859379123871</v>
      </c>
      <c r="N188" s="150">
        <f t="shared" si="24"/>
        <v>0.91616929747142428</v>
      </c>
      <c r="O188" s="150">
        <f t="shared" si="28"/>
        <v>-0.12631387860195481</v>
      </c>
      <c r="P188" s="150">
        <v>1.6254731685593409</v>
      </c>
      <c r="Q188" s="150">
        <f t="shared" si="33"/>
        <v>1.5798500826325617</v>
      </c>
      <c r="R188" s="150">
        <f t="shared" si="25"/>
        <v>1.2537579421949443</v>
      </c>
      <c r="S188" s="150">
        <f t="shared" si="29"/>
        <v>0.32625883992337246</v>
      </c>
      <c r="T188" s="150">
        <v>1.1130703107780471</v>
      </c>
      <c r="U188" s="150">
        <f t="shared" si="34"/>
        <v>0.49518750053146132</v>
      </c>
      <c r="V188" s="150">
        <f t="shared" si="26"/>
        <v>0.99221476836577593</v>
      </c>
      <c r="W188" s="150">
        <f t="shared" si="30"/>
        <v>-1.1275664073317749E-2</v>
      </c>
      <c r="X188" s="150">
        <v>2.2115174074885044</v>
      </c>
      <c r="Y188" s="150">
        <f t="shared" si="35"/>
        <v>1.7324672885657948</v>
      </c>
      <c r="Z188" s="150">
        <f t="shared" si="27"/>
        <v>1.1657461264164299</v>
      </c>
      <c r="AA188" s="150">
        <f t="shared" si="31"/>
        <v>0.22125363584628988</v>
      </c>
    </row>
    <row r="189" spans="10:27" x14ac:dyDescent="0.35">
      <c r="J189" s="134" t="s">
        <v>204</v>
      </c>
      <c r="K189" s="127">
        <v>2007</v>
      </c>
      <c r="L189" s="150">
        <v>-1.1346473342395409</v>
      </c>
      <c r="M189" s="150">
        <f t="shared" si="32"/>
        <v>0.67396606117430902</v>
      </c>
      <c r="N189" s="150">
        <f t="shared" si="24"/>
        <v>1.0628416885206278</v>
      </c>
      <c r="O189" s="150">
        <f t="shared" si="28"/>
        <v>8.7926721802956381E-2</v>
      </c>
      <c r="P189" s="150">
        <v>-0.74496056091148111</v>
      </c>
      <c r="Q189" s="150">
        <f t="shared" si="33"/>
        <v>1.3354360526310063</v>
      </c>
      <c r="R189" s="150">
        <f t="shared" si="25"/>
        <v>1.0597926826636741</v>
      </c>
      <c r="S189" s="150">
        <f t="shared" si="29"/>
        <v>8.378207144342957E-2</v>
      </c>
      <c r="T189" s="150">
        <v>0.40326975476839239</v>
      </c>
      <c r="U189" s="150">
        <f t="shared" si="34"/>
        <v>0.4950745168154107</v>
      </c>
      <c r="V189" s="150">
        <f t="shared" si="26"/>
        <v>0.99198838116591737</v>
      </c>
      <c r="W189" s="150">
        <f t="shared" si="30"/>
        <v>-1.1604871989403357E-2</v>
      </c>
      <c r="X189" s="150">
        <v>-1.0282776349614395</v>
      </c>
      <c r="Y189" s="150">
        <f t="shared" si="35"/>
        <v>1.3868501624162535</v>
      </c>
      <c r="Z189" s="150">
        <f t="shared" si="27"/>
        <v>0.93318656890493168</v>
      </c>
      <c r="AA189" s="150">
        <f t="shared" si="31"/>
        <v>-9.9762551724799878E-2</v>
      </c>
    </row>
    <row r="190" spans="10:27" x14ac:dyDescent="0.35">
      <c r="J190" s="134" t="s">
        <v>205</v>
      </c>
      <c r="K190" s="127">
        <v>2008</v>
      </c>
      <c r="L190" s="150">
        <v>0.21796714943162132</v>
      </c>
      <c r="M190" s="150">
        <f t="shared" si="32"/>
        <v>0.66331700920147996</v>
      </c>
      <c r="N190" s="150">
        <f t="shared" si="24"/>
        <v>1.0460481776423134</v>
      </c>
      <c r="O190" s="150">
        <f t="shared" si="28"/>
        <v>6.4949299046631118E-2</v>
      </c>
      <c r="P190" s="150">
        <v>-0.30353200883002207</v>
      </c>
      <c r="Q190" s="150">
        <f t="shared" si="33"/>
        <v>1.3379882127836882</v>
      </c>
      <c r="R190" s="150">
        <f t="shared" si="25"/>
        <v>1.0618180590562534</v>
      </c>
      <c r="S190" s="150">
        <f t="shared" si="29"/>
        <v>8.6536583671043929E-2</v>
      </c>
      <c r="T190" s="150">
        <v>0.2214502822405558</v>
      </c>
      <c r="U190" s="150">
        <f t="shared" si="34"/>
        <v>0.49460408371961989</v>
      </c>
      <c r="V190" s="150">
        <f t="shared" si="26"/>
        <v>0.99104576717693205</v>
      </c>
      <c r="W190" s="150">
        <f t="shared" si="30"/>
        <v>-1.2976411285325644E-2</v>
      </c>
      <c r="X190" s="150">
        <v>-2.1969696969696968</v>
      </c>
      <c r="Y190" s="150">
        <f t="shared" si="35"/>
        <v>1.2509475608634628</v>
      </c>
      <c r="Z190" s="150">
        <f t="shared" si="27"/>
        <v>0.84174014889129078</v>
      </c>
      <c r="AA190" s="150">
        <f t="shared" si="31"/>
        <v>-0.24855316297919416</v>
      </c>
    </row>
    <row r="191" spans="10:27" x14ac:dyDescent="0.35">
      <c r="J191" s="134" t="s">
        <v>206</v>
      </c>
      <c r="K191" s="127">
        <v>2008</v>
      </c>
      <c r="L191" s="150">
        <v>-0.88249384813048493</v>
      </c>
      <c r="M191" s="150">
        <f t="shared" si="32"/>
        <v>0.73618246566806189</v>
      </c>
      <c r="N191" s="150">
        <f t="shared" si="24"/>
        <v>1.1609567008561235</v>
      </c>
      <c r="O191" s="150">
        <f t="shared" si="28"/>
        <v>0.2153141663249033</v>
      </c>
      <c r="P191" s="150">
        <v>-1.2787157486853031</v>
      </c>
      <c r="Q191" s="150">
        <f t="shared" si="33"/>
        <v>1.2638856518733903</v>
      </c>
      <c r="R191" s="150">
        <f t="shared" si="25"/>
        <v>1.0030107865817304</v>
      </c>
      <c r="S191" s="150">
        <f t="shared" si="29"/>
        <v>4.3371210690299686E-3</v>
      </c>
      <c r="T191" s="150">
        <v>-0.32710887743165373</v>
      </c>
      <c r="U191" s="150">
        <f t="shared" si="34"/>
        <v>0.49054672275124828</v>
      </c>
      <c r="V191" s="150">
        <f t="shared" si="26"/>
        <v>0.98291597095007144</v>
      </c>
      <c r="W191" s="150">
        <f t="shared" si="30"/>
        <v>-2.486000840833388E-2</v>
      </c>
      <c r="X191" s="150">
        <v>1.1065619121389841E-2</v>
      </c>
      <c r="Y191" s="150">
        <f t="shared" si="35"/>
        <v>1.2193633381882905</v>
      </c>
      <c r="Z191" s="150">
        <f t="shared" si="27"/>
        <v>0.82048769265014787</v>
      </c>
      <c r="AA191" s="150">
        <f t="shared" si="31"/>
        <v>-0.28544640147228167</v>
      </c>
    </row>
    <row r="192" spans="10:27" x14ac:dyDescent="0.35">
      <c r="J192" s="134" t="s">
        <v>207</v>
      </c>
      <c r="K192" s="127">
        <v>2008</v>
      </c>
      <c r="L192" s="150">
        <v>0.28506615841769056</v>
      </c>
      <c r="M192" s="150">
        <f t="shared" si="32"/>
        <v>0.71295480790485899</v>
      </c>
      <c r="N192" s="150">
        <f t="shared" si="24"/>
        <v>1.1243267807168111</v>
      </c>
      <c r="O192" s="150">
        <f t="shared" si="28"/>
        <v>0.169061409581303</v>
      </c>
      <c r="P192" s="150">
        <v>0.57754850285970616</v>
      </c>
      <c r="Q192" s="150">
        <f t="shared" si="33"/>
        <v>1.0070429447709124</v>
      </c>
      <c r="R192" s="150">
        <f t="shared" si="25"/>
        <v>0.79918221609611173</v>
      </c>
      <c r="S192" s="150">
        <f t="shared" si="29"/>
        <v>-0.32340361515469146</v>
      </c>
      <c r="T192" s="150">
        <v>0.36947686422811937</v>
      </c>
      <c r="U192" s="150">
        <f t="shared" si="34"/>
        <v>0.48833565927024841</v>
      </c>
      <c r="V192" s="150">
        <f t="shared" si="26"/>
        <v>0.97848562923650284</v>
      </c>
      <c r="W192" s="150">
        <f t="shared" si="30"/>
        <v>-3.1377432365868513E-2</v>
      </c>
      <c r="X192" s="150">
        <v>0.17703031644169065</v>
      </c>
      <c r="Y192" s="150">
        <f t="shared" si="35"/>
        <v>1.1585096363268039</v>
      </c>
      <c r="Z192" s="150">
        <f t="shared" si="27"/>
        <v>0.77954032949280061</v>
      </c>
      <c r="AA192" s="150">
        <f t="shared" si="31"/>
        <v>-0.35930443225399167</v>
      </c>
    </row>
    <row r="193" spans="10:27" x14ac:dyDescent="0.35">
      <c r="J193" s="134" t="s">
        <v>208</v>
      </c>
      <c r="K193" s="127">
        <v>2008</v>
      </c>
      <c r="L193" s="150">
        <v>-9.5299646186371059E-2</v>
      </c>
      <c r="M193" s="150">
        <f t="shared" si="32"/>
        <v>0.70783816912445674</v>
      </c>
      <c r="N193" s="150">
        <f t="shared" si="24"/>
        <v>1.1162578625409649</v>
      </c>
      <c r="O193" s="150">
        <f t="shared" si="28"/>
        <v>0.15867033723577909</v>
      </c>
      <c r="P193" s="150">
        <v>-0.4014049172102358</v>
      </c>
      <c r="Q193" s="150">
        <f t="shared" si="33"/>
        <v>0.81421725000174983</v>
      </c>
      <c r="R193" s="150">
        <f t="shared" si="25"/>
        <v>0.6461570974891313</v>
      </c>
      <c r="S193" s="150">
        <f t="shared" si="29"/>
        <v>-0.63004313087405373</v>
      </c>
      <c r="T193" s="150">
        <v>0.92895346571100668</v>
      </c>
      <c r="U193" s="150">
        <f t="shared" si="34"/>
        <v>0.40893898116038419</v>
      </c>
      <c r="V193" s="150">
        <f t="shared" si="26"/>
        <v>0.81939729099040071</v>
      </c>
      <c r="W193" s="150">
        <f t="shared" si="30"/>
        <v>-0.28736497175571807</v>
      </c>
      <c r="X193" s="150">
        <v>1.0382151535233046</v>
      </c>
      <c r="Y193" s="150">
        <f t="shared" si="35"/>
        <v>1.1785615665106317</v>
      </c>
      <c r="Z193" s="150">
        <f t="shared" si="27"/>
        <v>0.79303291321616842</v>
      </c>
      <c r="AA193" s="150">
        <f t="shared" si="31"/>
        <v>-0.33454735159571969</v>
      </c>
    </row>
    <row r="194" spans="10:27" x14ac:dyDescent="0.35">
      <c r="J194" s="134" t="s">
        <v>209</v>
      </c>
      <c r="K194" s="127">
        <v>2008</v>
      </c>
      <c r="L194" s="150">
        <v>0.9426669882899873</v>
      </c>
      <c r="M194" s="150">
        <f t="shared" si="32"/>
        <v>0.67050362900560445</v>
      </c>
      <c r="N194" s="150">
        <f t="shared" si="24"/>
        <v>1.0573814473236718</v>
      </c>
      <c r="O194" s="150">
        <f t="shared" si="28"/>
        <v>8.0495918715408163E-2</v>
      </c>
      <c r="P194" s="150">
        <v>1.875174923033865</v>
      </c>
      <c r="Q194" s="150">
        <f t="shared" si="33"/>
        <v>0.88841889163505827</v>
      </c>
      <c r="R194" s="150">
        <f t="shared" si="25"/>
        <v>0.70504299973033813</v>
      </c>
      <c r="S194" s="150">
        <f t="shared" si="29"/>
        <v>-0.50421684644551346</v>
      </c>
      <c r="T194" s="150">
        <v>0.28320102982192663</v>
      </c>
      <c r="U194" s="150">
        <f t="shared" si="34"/>
        <v>0.36890649288816835</v>
      </c>
      <c r="V194" s="150">
        <f t="shared" si="26"/>
        <v>0.7391835819700967</v>
      </c>
      <c r="W194" s="150">
        <f t="shared" si="30"/>
        <v>-0.4359953815226888</v>
      </c>
      <c r="X194" s="150">
        <v>2.2955837341495409</v>
      </c>
      <c r="Y194" s="150">
        <f t="shared" si="35"/>
        <v>1.3037111805634178</v>
      </c>
      <c r="Z194" s="150">
        <f t="shared" si="27"/>
        <v>0.87724384104576247</v>
      </c>
      <c r="AA194" s="150">
        <f t="shared" si="31"/>
        <v>-0.18895018109882281</v>
      </c>
    </row>
    <row r="195" spans="10:27" x14ac:dyDescent="0.35">
      <c r="J195" s="134" t="s">
        <v>210</v>
      </c>
      <c r="K195" s="127">
        <v>2008</v>
      </c>
      <c r="L195" s="150">
        <v>0.18221069639244544</v>
      </c>
      <c r="M195" s="150">
        <f t="shared" si="32"/>
        <v>0.61244630627835384</v>
      </c>
      <c r="N195" s="150">
        <f t="shared" si="24"/>
        <v>0.96582528971700721</v>
      </c>
      <c r="O195" s="150">
        <f t="shared" si="28"/>
        <v>-5.0165854537250497E-2</v>
      </c>
      <c r="P195" s="150">
        <v>0.42857142857142855</v>
      </c>
      <c r="Q195" s="150">
        <f t="shared" si="33"/>
        <v>0.88211525178595152</v>
      </c>
      <c r="R195" s="150">
        <f t="shared" si="25"/>
        <v>0.7000404753690489</v>
      </c>
      <c r="S195" s="150">
        <f t="shared" si="29"/>
        <v>-0.51448975579253886</v>
      </c>
      <c r="T195" s="150">
        <v>0.15831586153780325</v>
      </c>
      <c r="U195" s="150">
        <f t="shared" si="34"/>
        <v>0.37238636703429107</v>
      </c>
      <c r="V195" s="150">
        <f t="shared" si="26"/>
        <v>0.74615625901895488</v>
      </c>
      <c r="W195" s="150">
        <f t="shared" si="30"/>
        <v>-0.42245030555290641</v>
      </c>
      <c r="X195" s="150">
        <v>-1.837999572558239</v>
      </c>
      <c r="Y195" s="150">
        <f t="shared" si="35"/>
        <v>1.4258655869946071</v>
      </c>
      <c r="Z195" s="150">
        <f t="shared" si="27"/>
        <v>0.95943934745543458</v>
      </c>
      <c r="AA195" s="150">
        <f t="shared" si="31"/>
        <v>-5.9736487936254405E-2</v>
      </c>
    </row>
    <row r="196" spans="10:27" x14ac:dyDescent="0.35">
      <c r="J196" s="134" t="s">
        <v>211</v>
      </c>
      <c r="K196" s="127">
        <v>2008</v>
      </c>
      <c r="L196" s="150">
        <v>-0.36104801504908846</v>
      </c>
      <c r="M196" s="150">
        <f t="shared" si="32"/>
        <v>0.6267733264225368</v>
      </c>
      <c r="N196" s="150">
        <f t="shared" si="24"/>
        <v>0.98841894117622242</v>
      </c>
      <c r="O196" s="150">
        <f t="shared" si="28"/>
        <v>-1.6805437438821364E-2</v>
      </c>
      <c r="P196" s="150">
        <v>-0.81518765729292042</v>
      </c>
      <c r="Q196" s="150">
        <f t="shared" si="33"/>
        <v>0.92147266691032104</v>
      </c>
      <c r="R196" s="150">
        <f t="shared" si="25"/>
        <v>0.73127424390119777</v>
      </c>
      <c r="S196" s="150">
        <f t="shared" si="29"/>
        <v>-0.45151554490910611</v>
      </c>
      <c r="T196" s="150">
        <v>0.68993506493506496</v>
      </c>
      <c r="U196" s="150">
        <f t="shared" si="34"/>
        <v>0.37704098994378848</v>
      </c>
      <c r="V196" s="150">
        <f t="shared" si="26"/>
        <v>0.75548279813195818</v>
      </c>
      <c r="W196" s="150">
        <f t="shared" si="30"/>
        <v>-0.40452918838177171</v>
      </c>
      <c r="X196" s="150">
        <v>0.16329196603527107</v>
      </c>
      <c r="Y196" s="150">
        <f t="shared" si="35"/>
        <v>1.4197150920006945</v>
      </c>
      <c r="Z196" s="150">
        <f t="shared" si="27"/>
        <v>0.95530078982608224</v>
      </c>
      <c r="AA196" s="150">
        <f t="shared" si="31"/>
        <v>-6.5973037481418167E-2</v>
      </c>
    </row>
    <row r="197" spans="10:27" x14ac:dyDescent="0.35">
      <c r="J197" s="134" t="s">
        <v>212</v>
      </c>
      <c r="K197" s="127">
        <v>2008</v>
      </c>
      <c r="L197" s="150">
        <v>-0.81149311468631158</v>
      </c>
      <c r="M197" s="150">
        <f t="shared" si="32"/>
        <v>0.66505354229802804</v>
      </c>
      <c r="N197" s="150">
        <f t="shared" si="24"/>
        <v>1.0487866831470138</v>
      </c>
      <c r="O197" s="150">
        <f t="shared" si="28"/>
        <v>6.872127232778287E-2</v>
      </c>
      <c r="P197" s="150">
        <v>-4.412819239891886E-2</v>
      </c>
      <c r="Q197" s="150">
        <f t="shared" si="33"/>
        <v>0.91512163747767894</v>
      </c>
      <c r="R197" s="150">
        <f t="shared" si="25"/>
        <v>0.72623411149887485</v>
      </c>
      <c r="S197" s="150">
        <f t="shared" si="29"/>
        <v>-0.46149339921016064</v>
      </c>
      <c r="T197" s="150">
        <v>0.29911538216763189</v>
      </c>
      <c r="U197" s="150">
        <f t="shared" si="34"/>
        <v>0.35560264931449198</v>
      </c>
      <c r="V197" s="150">
        <f t="shared" si="26"/>
        <v>0.71252646712842038</v>
      </c>
      <c r="W197" s="150">
        <f t="shared" si="30"/>
        <v>-0.4889844901461593</v>
      </c>
      <c r="X197" s="150">
        <v>-1.4781002064992936</v>
      </c>
      <c r="Y197" s="150">
        <f t="shared" si="35"/>
        <v>1.4052568670129908</v>
      </c>
      <c r="Z197" s="150">
        <f t="shared" si="27"/>
        <v>0.94557210987609852</v>
      </c>
      <c r="AA197" s="150">
        <f t="shared" si="31"/>
        <v>-8.0740611758593164E-2</v>
      </c>
    </row>
    <row r="198" spans="10:27" x14ac:dyDescent="0.35">
      <c r="J198" s="134" t="s">
        <v>213</v>
      </c>
      <c r="K198" s="127">
        <v>2008</v>
      </c>
      <c r="L198" s="150">
        <v>-1.5413687464174146</v>
      </c>
      <c r="M198" s="150">
        <f t="shared" si="32"/>
        <v>0.77925183053926395</v>
      </c>
      <c r="N198" s="150">
        <f t="shared" si="24"/>
        <v>1.2288769109679798</v>
      </c>
      <c r="O198" s="150">
        <f t="shared" si="28"/>
        <v>0.29734041706994752</v>
      </c>
      <c r="P198" s="150">
        <v>-5.5294961646708236</v>
      </c>
      <c r="Q198" s="150">
        <f t="shared" si="33"/>
        <v>1.7932584461851779</v>
      </c>
      <c r="R198" s="150">
        <f t="shared" si="25"/>
        <v>1.4231173223514904</v>
      </c>
      <c r="S198" s="150">
        <f t="shared" si="29"/>
        <v>0.50905460311354711</v>
      </c>
      <c r="T198" s="150">
        <v>-0.43993231810490696</v>
      </c>
      <c r="U198" s="150">
        <f t="shared" si="34"/>
        <v>0.42762147309771775</v>
      </c>
      <c r="V198" s="150">
        <f t="shared" si="26"/>
        <v>0.85683168582104963</v>
      </c>
      <c r="W198" s="150">
        <f t="shared" si="30"/>
        <v>-0.22291626263807485</v>
      </c>
      <c r="X198" s="150">
        <v>-4.4236072807501383</v>
      </c>
      <c r="Y198" s="150">
        <f t="shared" si="35"/>
        <v>1.8596356609050875</v>
      </c>
      <c r="Z198" s="150">
        <f t="shared" si="27"/>
        <v>1.2513154404436728</v>
      </c>
      <c r="AA198" s="150">
        <f t="shared" si="31"/>
        <v>0.32344552011805727</v>
      </c>
    </row>
    <row r="199" spans="10:27" x14ac:dyDescent="0.35">
      <c r="J199" s="134" t="s">
        <v>214</v>
      </c>
      <c r="K199" s="127">
        <v>2008</v>
      </c>
      <c r="L199" s="150">
        <v>-3.5805911568813702</v>
      </c>
      <c r="M199" s="150">
        <f t="shared" si="32"/>
        <v>1.1956359817633448</v>
      </c>
      <c r="N199" s="150">
        <f t="shared" si="24"/>
        <v>1.8855129937836885</v>
      </c>
      <c r="O199" s="150">
        <f t="shared" si="28"/>
        <v>0.91495709267140757</v>
      </c>
      <c r="P199" s="150">
        <v>-1.1098779134295227</v>
      </c>
      <c r="Q199" s="150">
        <f t="shared" si="33"/>
        <v>1.7996668454381162</v>
      </c>
      <c r="R199" s="150">
        <f t="shared" si="25"/>
        <v>1.4282029830407241</v>
      </c>
      <c r="S199" s="150">
        <f t="shared" si="29"/>
        <v>0.51420103666053774</v>
      </c>
      <c r="T199" s="150">
        <v>-9.3473827328348066E-2</v>
      </c>
      <c r="U199" s="150">
        <f t="shared" si="34"/>
        <v>0.44218378705346806</v>
      </c>
      <c r="V199" s="150">
        <f t="shared" si="26"/>
        <v>0.88601041701472294</v>
      </c>
      <c r="W199" s="150">
        <f t="shared" si="30"/>
        <v>-0.1746044339319737</v>
      </c>
      <c r="X199" s="150">
        <v>-1.1657433056325024</v>
      </c>
      <c r="Y199" s="150">
        <f t="shared" si="35"/>
        <v>1.8355809037626181</v>
      </c>
      <c r="Z199" s="150">
        <f t="shared" si="27"/>
        <v>1.2351294263435535</v>
      </c>
      <c r="AA199" s="150">
        <f t="shared" si="31"/>
        <v>0.30466222639338775</v>
      </c>
    </row>
    <row r="200" spans="10:27" x14ac:dyDescent="0.35">
      <c r="J200" s="134" t="s">
        <v>215</v>
      </c>
      <c r="K200" s="127">
        <v>2008</v>
      </c>
      <c r="L200" s="150">
        <v>-3.9403473191250864</v>
      </c>
      <c r="M200" s="150">
        <f t="shared" si="32"/>
        <v>1.445168333880078</v>
      </c>
      <c r="N200" s="150">
        <f t="shared" si="24"/>
        <v>2.279024480107152</v>
      </c>
      <c r="O200" s="150">
        <f t="shared" si="28"/>
        <v>1.1884164213735073</v>
      </c>
      <c r="P200" s="150">
        <v>-0.96875184594482844</v>
      </c>
      <c r="Q200" s="150">
        <f t="shared" si="33"/>
        <v>1.6864089063679066</v>
      </c>
      <c r="R200" s="150">
        <f t="shared" si="25"/>
        <v>1.338322277151663</v>
      </c>
      <c r="S200" s="150">
        <f t="shared" si="29"/>
        <v>0.42042556864209141</v>
      </c>
      <c r="T200" s="150">
        <v>-0.57837883813898106</v>
      </c>
      <c r="U200" s="150">
        <f t="shared" si="34"/>
        <v>0.43012941796036791</v>
      </c>
      <c r="V200" s="150">
        <f t="shared" si="26"/>
        <v>0.86185689329962667</v>
      </c>
      <c r="W200" s="150">
        <f t="shared" si="30"/>
        <v>-0.21447975743694275</v>
      </c>
      <c r="X200" s="150">
        <v>0.26859745416326053</v>
      </c>
      <c r="Y200" s="150">
        <f t="shared" si="35"/>
        <v>1.6653416193806247</v>
      </c>
      <c r="Z200" s="150">
        <f t="shared" si="27"/>
        <v>1.1205784690804566</v>
      </c>
      <c r="AA200" s="150">
        <f t="shared" si="31"/>
        <v>0.16424367784380636</v>
      </c>
    </row>
    <row r="201" spans="10:27" x14ac:dyDescent="0.35">
      <c r="J201" s="134" t="s">
        <v>216</v>
      </c>
      <c r="K201" s="127">
        <v>2008</v>
      </c>
      <c r="L201" s="150">
        <v>-2.3251267676798055</v>
      </c>
      <c r="M201" s="150">
        <f t="shared" si="32"/>
        <v>1.4982200018181859</v>
      </c>
      <c r="N201" s="150">
        <f t="shared" si="24"/>
        <v>2.3626867408327574</v>
      </c>
      <c r="O201" s="150">
        <f t="shared" si="28"/>
        <v>1.2404283608369155</v>
      </c>
      <c r="P201" s="150">
        <v>-2.0161049806143754</v>
      </c>
      <c r="Q201" s="150">
        <f t="shared" si="33"/>
        <v>1.7258142734166406</v>
      </c>
      <c r="R201" s="150">
        <f t="shared" si="25"/>
        <v>1.3695940999945826</v>
      </c>
      <c r="S201" s="150">
        <f t="shared" si="29"/>
        <v>0.45374839195180644</v>
      </c>
      <c r="T201" s="150">
        <v>-1.4329711694755753</v>
      </c>
      <c r="U201" s="150">
        <f t="shared" si="34"/>
        <v>0.60662639026721465</v>
      </c>
      <c r="V201" s="150">
        <f t="shared" si="26"/>
        <v>1.2155065761101733</v>
      </c>
      <c r="W201" s="150">
        <f t="shared" si="30"/>
        <v>0.281557698628568</v>
      </c>
      <c r="X201" s="150">
        <v>-4.3675751222921031</v>
      </c>
      <c r="Y201" s="150">
        <f t="shared" si="35"/>
        <v>1.9540259721416342</v>
      </c>
      <c r="Z201" s="150">
        <f t="shared" si="27"/>
        <v>1.3148289857910931</v>
      </c>
      <c r="AA201" s="150">
        <f t="shared" si="31"/>
        <v>0.39487516651726295</v>
      </c>
    </row>
    <row r="202" spans="10:27" x14ac:dyDescent="0.35">
      <c r="J202" s="134" t="s">
        <v>217</v>
      </c>
      <c r="K202" s="127">
        <v>2009</v>
      </c>
      <c r="L202" s="150">
        <v>1.5457235494985635</v>
      </c>
      <c r="M202" s="150">
        <f t="shared" si="32"/>
        <v>1.6270208773696335</v>
      </c>
      <c r="N202" s="150">
        <f t="shared" ref="N202:N265" si="36">M202 / $M$7</f>
        <v>2.5658051883930275</v>
      </c>
      <c r="O202" s="150">
        <f t="shared" si="28"/>
        <v>1.3594116363634194</v>
      </c>
      <c r="P202" s="150">
        <v>2.1123759663967858</v>
      </c>
      <c r="Q202" s="150">
        <f t="shared" si="33"/>
        <v>1.9036064973017657</v>
      </c>
      <c r="R202" s="150">
        <f t="shared" ref="R202:R265" si="37">Q202 / $Q$7</f>
        <v>1.5106887615747731</v>
      </c>
      <c r="S202" s="150">
        <f t="shared" si="29"/>
        <v>0.59520646104268726</v>
      </c>
      <c r="T202" s="150">
        <v>2.0331554051121814</v>
      </c>
      <c r="U202" s="150">
        <f t="shared" si="34"/>
        <v>0.82680995740983354</v>
      </c>
      <c r="V202" s="150">
        <f t="shared" ref="V202:V265" si="38">U202 / $U$7</f>
        <v>1.6566917571494584</v>
      </c>
      <c r="W202" s="150">
        <f t="shared" si="30"/>
        <v>0.72830520074909444</v>
      </c>
      <c r="X202" s="150">
        <v>6.4791133844842284</v>
      </c>
      <c r="Y202" s="150">
        <f t="shared" si="35"/>
        <v>2.7891243659657818</v>
      </c>
      <c r="Z202" s="150">
        <f t="shared" ref="Z202:Z265" si="39">Y202 / $Y$7</f>
        <v>1.876751698099846</v>
      </c>
      <c r="AA202" s="150">
        <f t="shared" si="31"/>
        <v>0.90823778835941449</v>
      </c>
    </row>
    <row r="203" spans="10:27" x14ac:dyDescent="0.35">
      <c r="J203" s="134" t="s">
        <v>218</v>
      </c>
      <c r="K203" s="127">
        <v>2009</v>
      </c>
      <c r="L203" s="150">
        <v>-0.42785191654006982</v>
      </c>
      <c r="M203" s="150">
        <f t="shared" si="32"/>
        <v>1.6318508062091219</v>
      </c>
      <c r="N203" s="150">
        <f t="shared" si="36"/>
        <v>2.5734219661789175</v>
      </c>
      <c r="O203" s="150">
        <f t="shared" ref="O203:O266" si="40">IF(N203&gt;0, LOG(N203,2), NA())</f>
        <v>1.3636880363957995</v>
      </c>
      <c r="P203" s="150">
        <v>1.3234768093478002</v>
      </c>
      <c r="Q203" s="150">
        <f t="shared" si="33"/>
        <v>1.9610036556009427</v>
      </c>
      <c r="R203" s="150">
        <f t="shared" si="37"/>
        <v>1.5562387437332703</v>
      </c>
      <c r="S203" s="150">
        <f t="shared" ref="S203:S266" si="41">IF(R203&gt;0, LOG(R203,2), NA())</f>
        <v>0.63806340221273827</v>
      </c>
      <c r="T203" s="150">
        <v>-1.6672692086851115</v>
      </c>
      <c r="U203" s="150">
        <f t="shared" si="34"/>
        <v>0.96387709120784626</v>
      </c>
      <c r="V203" s="150">
        <f t="shared" si="38"/>
        <v>1.9313352694877013</v>
      </c>
      <c r="W203" s="150">
        <f t="shared" ref="W203:W266" si="42">IF(V203&gt;0, LOG(V203,2), NA())</f>
        <v>0.94959863018276169</v>
      </c>
      <c r="X203" s="150">
        <v>-0.21731671051126616</v>
      </c>
      <c r="Y203" s="150">
        <f t="shared" si="35"/>
        <v>2.7881479586776772</v>
      </c>
      <c r="Z203" s="150">
        <f t="shared" si="39"/>
        <v>1.8760946911702345</v>
      </c>
      <c r="AA203" s="150">
        <f t="shared" ref="AA203:AA266" si="43">IF(Z203&gt;0, LOG(Z203,2), NA())</f>
        <v>0.90773264610175419</v>
      </c>
    </row>
    <row r="204" spans="10:27" x14ac:dyDescent="0.35">
      <c r="J204" s="134" t="s">
        <v>219</v>
      </c>
      <c r="K204" s="127">
        <v>2009</v>
      </c>
      <c r="L204" s="150">
        <v>-1.7486052573878725</v>
      </c>
      <c r="M204" s="150">
        <f t="shared" si="32"/>
        <v>1.6112701143934152</v>
      </c>
      <c r="N204" s="150">
        <f t="shared" si="36"/>
        <v>2.5409663003814211</v>
      </c>
      <c r="O204" s="150">
        <f t="shared" si="40"/>
        <v>1.3453772417450647</v>
      </c>
      <c r="P204" s="150">
        <v>-5.6072016945163572</v>
      </c>
      <c r="Q204" s="150">
        <f t="shared" si="33"/>
        <v>2.4041201360455879</v>
      </c>
      <c r="R204" s="150">
        <f t="shared" si="37"/>
        <v>1.9078928739461785</v>
      </c>
      <c r="S204" s="150">
        <f t="shared" si="41"/>
        <v>0.93198016790242433</v>
      </c>
      <c r="T204" s="150">
        <v>-0.12327256212288328</v>
      </c>
      <c r="U204" s="150">
        <f t="shared" si="34"/>
        <v>0.95970209009555285</v>
      </c>
      <c r="V204" s="150">
        <f t="shared" si="38"/>
        <v>1.9229697559052399</v>
      </c>
      <c r="W204" s="150">
        <f t="shared" si="42"/>
        <v>0.94333607242890194</v>
      </c>
      <c r="X204" s="150">
        <v>-8.5052728106373223</v>
      </c>
      <c r="Y204" s="150">
        <f t="shared" si="35"/>
        <v>3.5924852055221312</v>
      </c>
      <c r="Z204" s="150">
        <f t="shared" si="39"/>
        <v>2.417318780092343</v>
      </c>
      <c r="AA204" s="150">
        <f t="shared" si="43"/>
        <v>1.2734077387768798</v>
      </c>
    </row>
    <row r="205" spans="10:27" x14ac:dyDescent="0.35">
      <c r="J205" s="134" t="s">
        <v>220</v>
      </c>
      <c r="K205" s="127">
        <v>2009</v>
      </c>
      <c r="L205" s="150">
        <v>0.52350341253556665</v>
      </c>
      <c r="M205" s="150">
        <f t="shared" si="32"/>
        <v>1.6492822872491673</v>
      </c>
      <c r="N205" s="150">
        <f t="shared" si="36"/>
        <v>2.6009113396196755</v>
      </c>
      <c r="O205" s="150">
        <f t="shared" si="40"/>
        <v>1.3790172212451095</v>
      </c>
      <c r="P205" s="150">
        <v>3.0168921024745994</v>
      </c>
      <c r="Q205" s="150">
        <f t="shared" si="33"/>
        <v>2.6370787194045029</v>
      </c>
      <c r="R205" s="150">
        <f t="shared" si="37"/>
        <v>2.0927671713871292</v>
      </c>
      <c r="S205" s="150">
        <f t="shared" si="41"/>
        <v>1.0654118150004011</v>
      </c>
      <c r="T205" s="150">
        <v>0.57814733012862152</v>
      </c>
      <c r="U205" s="150">
        <f t="shared" si="34"/>
        <v>0.93615954740556517</v>
      </c>
      <c r="V205" s="150">
        <f t="shared" si="38"/>
        <v>1.8757972030503776</v>
      </c>
      <c r="W205" s="150">
        <f t="shared" si="42"/>
        <v>0.90750386305136743</v>
      </c>
      <c r="X205" s="150">
        <v>-0.66399398646955654</v>
      </c>
      <c r="Y205" s="150">
        <f t="shared" si="35"/>
        <v>3.5432942938092493</v>
      </c>
      <c r="Z205" s="150">
        <f t="shared" si="39"/>
        <v>2.3842190989828334</v>
      </c>
      <c r="AA205" s="150">
        <f t="shared" si="43"/>
        <v>1.2535168190600541</v>
      </c>
    </row>
    <row r="206" spans="10:27" x14ac:dyDescent="0.35">
      <c r="J206" s="134" t="s">
        <v>221</v>
      </c>
      <c r="K206" s="127">
        <v>2009</v>
      </c>
      <c r="L206" s="150">
        <v>0.82880338428048583</v>
      </c>
      <c r="M206" s="150">
        <f t="shared" si="32"/>
        <v>1.6385907692266501</v>
      </c>
      <c r="N206" s="150">
        <f t="shared" si="36"/>
        <v>2.5840508599567951</v>
      </c>
      <c r="O206" s="150">
        <f t="shared" si="40"/>
        <v>1.3696344658079007</v>
      </c>
      <c r="P206" s="150">
        <v>0.63532401524777637</v>
      </c>
      <c r="Q206" s="150">
        <f t="shared" si="33"/>
        <v>2.5608250446625682</v>
      </c>
      <c r="R206" s="150">
        <f t="shared" si="37"/>
        <v>2.0322527900668819</v>
      </c>
      <c r="S206" s="150">
        <f t="shared" si="41"/>
        <v>1.0230798687895326</v>
      </c>
      <c r="T206" s="150">
        <v>0.23466597773902559</v>
      </c>
      <c r="U206" s="150">
        <f t="shared" si="34"/>
        <v>0.93492565580523179</v>
      </c>
      <c r="V206" s="150">
        <f t="shared" si="38"/>
        <v>1.8733248355792695</v>
      </c>
      <c r="W206" s="150">
        <f t="shared" si="42"/>
        <v>0.90560108540362927</v>
      </c>
      <c r="X206" s="150">
        <v>-0.74410392231050571</v>
      </c>
      <c r="Y206" s="150">
        <f t="shared" si="35"/>
        <v>3.3955574725490485</v>
      </c>
      <c r="Z206" s="150">
        <f t="shared" si="39"/>
        <v>2.2848096450498074</v>
      </c>
      <c r="AA206" s="150">
        <f t="shared" si="43"/>
        <v>1.1920739746565394</v>
      </c>
    </row>
    <row r="207" spans="10:27" x14ac:dyDescent="0.35">
      <c r="J207" s="134" t="s">
        <v>222</v>
      </c>
      <c r="K207" s="127">
        <v>2009</v>
      </c>
      <c r="L207" s="150">
        <v>1.5950533774093225</v>
      </c>
      <c r="M207" s="150">
        <f t="shared" si="32"/>
        <v>1.7632624771444283</v>
      </c>
      <c r="N207" s="150">
        <f t="shared" si="36"/>
        <v>2.7806576272518795</v>
      </c>
      <c r="O207" s="150">
        <f t="shared" si="40"/>
        <v>1.4754261215730828</v>
      </c>
      <c r="P207" s="150">
        <v>-1.5031265031265031</v>
      </c>
      <c r="Q207" s="150">
        <f t="shared" si="33"/>
        <v>2.5445731277574466</v>
      </c>
      <c r="R207" s="150">
        <f t="shared" si="37"/>
        <v>2.0193553828257245</v>
      </c>
      <c r="S207" s="150">
        <f t="shared" si="41"/>
        <v>1.0138948303931401</v>
      </c>
      <c r="T207" s="150">
        <v>0.17182868679926114</v>
      </c>
      <c r="U207" s="150">
        <f t="shared" si="34"/>
        <v>0.93515809266432348</v>
      </c>
      <c r="V207" s="150">
        <f t="shared" si="38"/>
        <v>1.8737905728687929</v>
      </c>
      <c r="W207" s="150">
        <f t="shared" si="42"/>
        <v>0.90595971694185073</v>
      </c>
      <c r="X207" s="150">
        <v>0.38119440914866581</v>
      </c>
      <c r="Y207" s="150">
        <f t="shared" si="35"/>
        <v>3.4255714691720747</v>
      </c>
      <c r="Z207" s="150">
        <f t="shared" si="39"/>
        <v>2.3050055243789545</v>
      </c>
      <c r="AA207" s="150">
        <f t="shared" si="43"/>
        <v>1.2047702083485703</v>
      </c>
    </row>
    <row r="208" spans="10:27" x14ac:dyDescent="0.35">
      <c r="J208" s="134" t="s">
        <v>223</v>
      </c>
      <c r="K208" s="127">
        <v>2009</v>
      </c>
      <c r="L208" s="150">
        <v>0.43434157970303439</v>
      </c>
      <c r="M208" s="150">
        <f t="shared" si="32"/>
        <v>1.7951931215921064</v>
      </c>
      <c r="N208" s="150">
        <f t="shared" si="36"/>
        <v>2.831012121365708</v>
      </c>
      <c r="O208" s="150">
        <f t="shared" si="40"/>
        <v>1.5013179263530767</v>
      </c>
      <c r="P208" s="150">
        <v>1.4345012818947624</v>
      </c>
      <c r="Q208" s="150">
        <f t="shared" si="33"/>
        <v>2.62375154590204</v>
      </c>
      <c r="R208" s="150">
        <f t="shared" si="37"/>
        <v>2.0821908199918879</v>
      </c>
      <c r="S208" s="150">
        <f t="shared" si="41"/>
        <v>1.058102288829964</v>
      </c>
      <c r="T208" s="150">
        <v>1.2865045670912132E-2</v>
      </c>
      <c r="U208" s="150">
        <f t="shared" si="34"/>
        <v>0.91027180375975791</v>
      </c>
      <c r="V208" s="150">
        <f t="shared" si="38"/>
        <v>1.8239255351721104</v>
      </c>
      <c r="W208" s="150">
        <f t="shared" si="42"/>
        <v>0.86704683025326157</v>
      </c>
      <c r="X208" s="150">
        <v>-0.94936708860759489</v>
      </c>
      <c r="Y208" s="150">
        <f t="shared" si="35"/>
        <v>3.4026829930275051</v>
      </c>
      <c r="Z208" s="150">
        <f t="shared" si="39"/>
        <v>2.2896042798179703</v>
      </c>
      <c r="AA208" s="150">
        <f t="shared" si="43"/>
        <v>1.1950982739217986</v>
      </c>
    </row>
    <row r="209" spans="10:27" x14ac:dyDescent="0.35">
      <c r="J209" s="134" t="s">
        <v>224</v>
      </c>
      <c r="K209" s="127">
        <v>2009</v>
      </c>
      <c r="L209" s="150">
        <v>1.7730092606467467</v>
      </c>
      <c r="M209" s="150">
        <f t="shared" si="32"/>
        <v>1.9293940164200114</v>
      </c>
      <c r="N209" s="150">
        <f t="shared" si="36"/>
        <v>3.042646376971021</v>
      </c>
      <c r="O209" s="150">
        <f t="shared" si="40"/>
        <v>1.6053266704165403</v>
      </c>
      <c r="P209" s="150">
        <v>1.4804116266474092</v>
      </c>
      <c r="Q209" s="150">
        <f t="shared" si="33"/>
        <v>2.6879770707411841</v>
      </c>
      <c r="R209" s="150">
        <f t="shared" si="37"/>
        <v>2.1331597459323395</v>
      </c>
      <c r="S209" s="150">
        <f t="shared" si="41"/>
        <v>1.0929920088265246</v>
      </c>
      <c r="T209" s="150">
        <v>-9.433153245862276E-2</v>
      </c>
      <c r="U209" s="150">
        <f t="shared" si="34"/>
        <v>0.90294559655291273</v>
      </c>
      <c r="V209" s="150">
        <f t="shared" si="38"/>
        <v>1.8092459017424742</v>
      </c>
      <c r="W209" s="150">
        <f t="shared" si="42"/>
        <v>0.85538850365557351</v>
      </c>
      <c r="X209" s="150">
        <v>0.76677316293929709</v>
      </c>
      <c r="Y209" s="150">
        <f t="shared" si="35"/>
        <v>3.4481745644987711</v>
      </c>
      <c r="Z209" s="150">
        <f t="shared" si="39"/>
        <v>2.3202147413125283</v>
      </c>
      <c r="AA209" s="150">
        <f t="shared" si="43"/>
        <v>1.2142583363397312</v>
      </c>
    </row>
    <row r="210" spans="10:27" x14ac:dyDescent="0.35">
      <c r="J210" s="134" t="s">
        <v>225</v>
      </c>
      <c r="K210" s="127">
        <v>2009</v>
      </c>
      <c r="L210" s="150">
        <v>-2.5289617357606025</v>
      </c>
      <c r="M210" s="150">
        <f t="shared" si="32"/>
        <v>1.9891281556004716</v>
      </c>
      <c r="N210" s="150">
        <f t="shared" si="36"/>
        <v>3.1368468671830447</v>
      </c>
      <c r="O210" s="150">
        <f t="shared" si="40"/>
        <v>1.6493151022296506</v>
      </c>
      <c r="P210" s="150">
        <v>-0.79463915080353431</v>
      </c>
      <c r="Q210" s="150">
        <f t="shared" si="33"/>
        <v>2.2398420534495145</v>
      </c>
      <c r="R210" s="150">
        <f t="shared" si="37"/>
        <v>1.7775229400850001</v>
      </c>
      <c r="S210" s="150">
        <f t="shared" si="41"/>
        <v>0.82986817887889963</v>
      </c>
      <c r="T210" s="150">
        <v>0.55579399141630903</v>
      </c>
      <c r="U210" s="150">
        <f t="shared" si="34"/>
        <v>0.91508823147378304</v>
      </c>
      <c r="V210" s="150">
        <f t="shared" si="38"/>
        <v>1.8335762850466386</v>
      </c>
      <c r="W210" s="150">
        <f t="shared" si="42"/>
        <v>0.87466028992142708</v>
      </c>
      <c r="X210" s="150">
        <v>-0.63411540900443886</v>
      </c>
      <c r="Y210" s="150">
        <f t="shared" si="35"/>
        <v>3.2991895080520193</v>
      </c>
      <c r="Z210" s="150">
        <f t="shared" si="39"/>
        <v>2.2199653723385762</v>
      </c>
      <c r="AA210" s="150">
        <f t="shared" si="43"/>
        <v>1.1505371731767169</v>
      </c>
    </row>
    <row r="211" spans="10:27" x14ac:dyDescent="0.35">
      <c r="J211" s="134" t="s">
        <v>226</v>
      </c>
      <c r="K211" s="127">
        <v>2009</v>
      </c>
      <c r="L211" s="150">
        <v>1.0867135148852862</v>
      </c>
      <c r="M211" s="150">
        <f t="shared" si="32"/>
        <v>1.8287468096654607</v>
      </c>
      <c r="N211" s="150">
        <f t="shared" si="36"/>
        <v>2.8839261485584733</v>
      </c>
      <c r="O211" s="150">
        <f t="shared" si="40"/>
        <v>1.5280342205868345</v>
      </c>
      <c r="P211" s="150">
        <v>1.0161994141909259</v>
      </c>
      <c r="Q211" s="150">
        <f t="shared" si="33"/>
        <v>2.2422902710238364</v>
      </c>
      <c r="R211" s="150">
        <f t="shared" si="37"/>
        <v>1.7794658283765985</v>
      </c>
      <c r="S211" s="150">
        <f t="shared" si="41"/>
        <v>0.83144422860213973</v>
      </c>
      <c r="T211" s="150">
        <v>0.20060180541624875</v>
      </c>
      <c r="U211" s="150">
        <f t="shared" si="34"/>
        <v>0.91709225978273201</v>
      </c>
      <c r="V211" s="150">
        <f t="shared" si="38"/>
        <v>1.8375917872195089</v>
      </c>
      <c r="W211" s="150">
        <f t="shared" si="42"/>
        <v>0.87781631398119331</v>
      </c>
      <c r="X211" s="150">
        <v>-1.0338225909380983</v>
      </c>
      <c r="Y211" s="150">
        <f t="shared" si="35"/>
        <v>3.2981031745671463</v>
      </c>
      <c r="Z211" s="150">
        <f t="shared" si="39"/>
        <v>2.2192343980452405</v>
      </c>
      <c r="AA211" s="150">
        <f t="shared" si="43"/>
        <v>1.1500620546634301</v>
      </c>
    </row>
    <row r="212" spans="10:27" x14ac:dyDescent="0.35">
      <c r="J212" s="134" t="s">
        <v>227</v>
      </c>
      <c r="K212" s="127">
        <v>2009</v>
      </c>
      <c r="L212" s="150">
        <v>0.81471629880900787</v>
      </c>
      <c r="M212" s="150">
        <f t="shared" si="32"/>
        <v>1.4693574790634509</v>
      </c>
      <c r="N212" s="150">
        <f t="shared" si="36"/>
        <v>2.3171706619278973</v>
      </c>
      <c r="O212" s="150">
        <f t="shared" si="40"/>
        <v>1.2123643040430037</v>
      </c>
      <c r="P212" s="150">
        <v>-1.4024498491034973</v>
      </c>
      <c r="Q212" s="150">
        <f t="shared" si="33"/>
        <v>2.2612026514878489</v>
      </c>
      <c r="R212" s="150">
        <f t="shared" si="37"/>
        <v>1.794474560833704</v>
      </c>
      <c r="S212" s="150">
        <f t="shared" si="41"/>
        <v>0.84356147109536583</v>
      </c>
      <c r="T212" s="150">
        <v>0.20445977892786404</v>
      </c>
      <c r="U212" s="150">
        <f t="shared" si="34"/>
        <v>0.90199564345574434</v>
      </c>
      <c r="V212" s="150">
        <f t="shared" si="38"/>
        <v>1.8073424661928013</v>
      </c>
      <c r="W212" s="150">
        <f t="shared" si="42"/>
        <v>0.85386990269668905</v>
      </c>
      <c r="X212" s="150">
        <v>3.662625741552747</v>
      </c>
      <c r="Y212" s="150">
        <f t="shared" si="35"/>
        <v>3.5134025824014659</v>
      </c>
      <c r="Z212" s="150">
        <f t="shared" si="39"/>
        <v>2.3641055031789966</v>
      </c>
      <c r="AA212" s="150">
        <f t="shared" si="43"/>
        <v>1.2412944202518095</v>
      </c>
    </row>
    <row r="213" spans="10:27" x14ac:dyDescent="0.35">
      <c r="J213" s="134" t="s">
        <v>228</v>
      </c>
      <c r="K213" s="127">
        <v>2009</v>
      </c>
      <c r="L213" s="150">
        <v>0.41948173994503751</v>
      </c>
      <c r="M213" s="150">
        <f t="shared" si="32"/>
        <v>1.2692311263722986</v>
      </c>
      <c r="N213" s="150">
        <f t="shared" si="36"/>
        <v>2.0015722321774008</v>
      </c>
      <c r="O213" s="150">
        <f t="shared" si="40"/>
        <v>1.001133680238953</v>
      </c>
      <c r="P213" s="150">
        <v>-0.28207898211499222</v>
      </c>
      <c r="Q213" s="150">
        <f t="shared" si="33"/>
        <v>2.1834362019448612</v>
      </c>
      <c r="R213" s="150">
        <f t="shared" si="37"/>
        <v>1.7327596520441593</v>
      </c>
      <c r="S213" s="150">
        <f t="shared" si="41"/>
        <v>0.7930715547569881</v>
      </c>
      <c r="T213" s="150">
        <v>0.53561180896512151</v>
      </c>
      <c r="U213" s="150">
        <f t="shared" si="34"/>
        <v>0.7880700953263301</v>
      </c>
      <c r="V213" s="150">
        <f t="shared" si="38"/>
        <v>1.5790681029933025</v>
      </c>
      <c r="W213" s="150">
        <f t="shared" si="42"/>
        <v>0.65907339395428954</v>
      </c>
      <c r="X213" s="150">
        <v>-1.1321224185120677</v>
      </c>
      <c r="Y213" s="150">
        <f t="shared" si="35"/>
        <v>3.3241936942227666</v>
      </c>
      <c r="Z213" s="150">
        <f t="shared" si="39"/>
        <v>2.2367902401817519</v>
      </c>
      <c r="AA213" s="150">
        <f t="shared" si="43"/>
        <v>1.1614299709082003</v>
      </c>
    </row>
    <row r="214" spans="10:27" x14ac:dyDescent="0.35">
      <c r="J214" s="134" t="s">
        <v>229</v>
      </c>
      <c r="K214" s="127">
        <v>2010</v>
      </c>
      <c r="L214" s="150">
        <v>0.10539180955080062</v>
      </c>
      <c r="M214" s="150">
        <f t="shared" ref="M214:M277" si="44">_xlfn.STDEV.P(L203:L214)</f>
        <v>1.218482645842043</v>
      </c>
      <c r="N214" s="150">
        <f t="shared" si="36"/>
        <v>1.9215420884596992</v>
      </c>
      <c r="O214" s="150">
        <f t="shared" si="40"/>
        <v>0.94226457678951792</v>
      </c>
      <c r="P214" s="150">
        <v>1.8176346674691544</v>
      </c>
      <c r="Q214" s="150">
        <f t="shared" ref="Q214:Q277" si="45">_xlfn.STDEV.P(P203:P214)</f>
        <v>2.1624326419416242</v>
      </c>
      <c r="R214" s="150">
        <f t="shared" si="37"/>
        <v>1.7160913741753212</v>
      </c>
      <c r="S214" s="150">
        <f t="shared" si="41"/>
        <v>0.77912637192836287</v>
      </c>
      <c r="T214" s="150">
        <v>-0.21986850172300798</v>
      </c>
      <c r="U214" s="150">
        <f t="shared" ref="U214:U277" si="46">_xlfn.STDEV.P(T203:T214)</f>
        <v>0.57274507747582493</v>
      </c>
      <c r="V214" s="150">
        <f t="shared" si="38"/>
        <v>1.147618071478782</v>
      </c>
      <c r="W214" s="150">
        <f t="shared" si="42"/>
        <v>0.19864259143771015</v>
      </c>
      <c r="X214" s="150">
        <v>1.9000880835535423</v>
      </c>
      <c r="Y214" s="150">
        <f t="shared" ref="Y214:Y277" si="47">_xlfn.STDEV.P(X203:X214)</f>
        <v>2.7463669265097552</v>
      </c>
      <c r="Z214" s="150">
        <f t="shared" si="39"/>
        <v>1.8479809849381497</v>
      </c>
      <c r="AA214" s="150">
        <f t="shared" si="43"/>
        <v>0.88594991201556639</v>
      </c>
    </row>
    <row r="215" spans="10:27" x14ac:dyDescent="0.35">
      <c r="J215" s="134" t="s">
        <v>230</v>
      </c>
      <c r="K215" s="127">
        <v>2010</v>
      </c>
      <c r="L215" s="150">
        <v>0.14361841736632724</v>
      </c>
      <c r="M215" s="150">
        <f t="shared" si="44"/>
        <v>1.2025274554618166</v>
      </c>
      <c r="N215" s="150">
        <f t="shared" si="36"/>
        <v>1.8963808192782203</v>
      </c>
      <c r="O215" s="150">
        <f t="shared" si="40"/>
        <v>0.92324870628065092</v>
      </c>
      <c r="P215" s="150">
        <v>0.2305373293137081</v>
      </c>
      <c r="Q215" s="150">
        <f t="shared" si="45"/>
        <v>2.1315512773831449</v>
      </c>
      <c r="R215" s="150">
        <f t="shared" si="37"/>
        <v>1.6915841399088303</v>
      </c>
      <c r="S215" s="150">
        <f t="shared" si="41"/>
        <v>0.75837493900610553</v>
      </c>
      <c r="T215" s="150">
        <v>1.7204483335805241</v>
      </c>
      <c r="U215" s="150">
        <f t="shared" si="46"/>
        <v>0.49501218263980024</v>
      </c>
      <c r="V215" s="150">
        <f t="shared" si="38"/>
        <v>0.99186348122488854</v>
      </c>
      <c r="W215" s="150">
        <f t="shared" si="42"/>
        <v>-1.1786531244495649E-2</v>
      </c>
      <c r="X215" s="150">
        <v>3.2971103976290443</v>
      </c>
      <c r="Y215" s="150">
        <f t="shared" si="47"/>
        <v>2.9510482327939433</v>
      </c>
      <c r="Z215" s="150">
        <f t="shared" si="39"/>
        <v>1.985707360221215</v>
      </c>
      <c r="AA215" s="150">
        <f t="shared" si="43"/>
        <v>0.98965302414231615</v>
      </c>
    </row>
    <row r="216" spans="10:27" x14ac:dyDescent="0.35">
      <c r="J216" s="134" t="s">
        <v>231</v>
      </c>
      <c r="K216" s="127">
        <v>2010</v>
      </c>
      <c r="L216" s="150">
        <v>2.1773956063372402</v>
      </c>
      <c r="M216" s="150">
        <f t="shared" si="44"/>
        <v>1.13637989550362</v>
      </c>
      <c r="N216" s="150">
        <f t="shared" si="36"/>
        <v>1.792066391048716</v>
      </c>
      <c r="O216" s="150">
        <f t="shared" si="40"/>
        <v>0.84162408620271123</v>
      </c>
      <c r="P216" s="150">
        <v>2.8898325076669025</v>
      </c>
      <c r="Q216" s="150">
        <f t="shared" si="45"/>
        <v>1.4536286053771907</v>
      </c>
      <c r="R216" s="150">
        <f t="shared" si="37"/>
        <v>1.1535894633473815</v>
      </c>
      <c r="S216" s="150">
        <f t="shared" si="41"/>
        <v>0.20612989246711666</v>
      </c>
      <c r="T216" s="150">
        <v>-0.89774833885313166</v>
      </c>
      <c r="U216" s="150">
        <f t="shared" si="46"/>
        <v>0.58940240648634634</v>
      </c>
      <c r="V216" s="150">
        <f t="shared" si="38"/>
        <v>1.1809946163795089</v>
      </c>
      <c r="W216" s="150">
        <f t="shared" si="42"/>
        <v>0.24000238815565658</v>
      </c>
      <c r="X216" s="150">
        <v>-4.2916915720263002</v>
      </c>
      <c r="Y216" s="150">
        <f t="shared" si="47"/>
        <v>2.075058925871287</v>
      </c>
      <c r="Z216" s="150">
        <f t="shared" si="39"/>
        <v>1.3962698868172156</v>
      </c>
      <c r="AA216" s="150">
        <f t="shared" si="43"/>
        <v>0.4815778288971363</v>
      </c>
    </row>
    <row r="217" spans="10:27" x14ac:dyDescent="0.35">
      <c r="J217" s="134" t="s">
        <v>232</v>
      </c>
      <c r="K217" s="127">
        <v>2010</v>
      </c>
      <c r="L217" s="150">
        <v>0.83435646474952019</v>
      </c>
      <c r="M217" s="150">
        <f t="shared" si="44"/>
        <v>1.1375545252737507</v>
      </c>
      <c r="N217" s="150">
        <f t="shared" si="36"/>
        <v>1.7939187773337122</v>
      </c>
      <c r="O217" s="150">
        <f t="shared" si="40"/>
        <v>0.84311457131036782</v>
      </c>
      <c r="P217" s="150">
        <v>-0.91711567121403192</v>
      </c>
      <c r="Q217" s="150">
        <f t="shared" si="45"/>
        <v>1.3355700774490591</v>
      </c>
      <c r="R217" s="150">
        <f t="shared" si="37"/>
        <v>1.0598990438190343</v>
      </c>
      <c r="S217" s="150">
        <f t="shared" si="41"/>
        <v>8.3926853545084348E-2</v>
      </c>
      <c r="T217" s="150">
        <v>-0.11770145865736265</v>
      </c>
      <c r="U217" s="150">
        <f t="shared" si="46"/>
        <v>0.58851526167253476</v>
      </c>
      <c r="V217" s="150">
        <f t="shared" si="38"/>
        <v>1.1792170307478074</v>
      </c>
      <c r="W217" s="150">
        <f t="shared" si="42"/>
        <v>0.23782926570401336</v>
      </c>
      <c r="X217" s="150">
        <v>1.6737446914813889</v>
      </c>
      <c r="Y217" s="150">
        <f t="shared" si="47"/>
        <v>2.1086709017489893</v>
      </c>
      <c r="Z217" s="150">
        <f t="shared" si="39"/>
        <v>1.4188867817734667</v>
      </c>
      <c r="AA217" s="150">
        <f t="shared" si="43"/>
        <v>0.50475947601544047</v>
      </c>
    </row>
    <row r="218" spans="10:27" x14ac:dyDescent="0.35">
      <c r="J218" s="134" t="s">
        <v>233</v>
      </c>
      <c r="K218" s="127">
        <v>2010</v>
      </c>
      <c r="L218" s="150">
        <v>-0.86060782750115039</v>
      </c>
      <c r="M218" s="150">
        <f t="shared" si="44"/>
        <v>1.2078838885532335</v>
      </c>
      <c r="N218" s="150">
        <f t="shared" si="36"/>
        <v>1.9048278920898836</v>
      </c>
      <c r="O218" s="150">
        <f t="shared" si="40"/>
        <v>0.92966065102807771</v>
      </c>
      <c r="P218" s="150">
        <v>-0.32974661575841724</v>
      </c>
      <c r="Q218" s="150">
        <f t="shared" si="45"/>
        <v>1.3470074427229695</v>
      </c>
      <c r="R218" s="150">
        <f t="shared" si="37"/>
        <v>1.068975656661979</v>
      </c>
      <c r="S218" s="150">
        <f t="shared" si="41"/>
        <v>9.622899953836124E-2</v>
      </c>
      <c r="T218" s="150">
        <v>-2.314717394049072E-2</v>
      </c>
      <c r="U218" s="150">
        <f t="shared" si="46"/>
        <v>0.59127294387639828</v>
      </c>
      <c r="V218" s="150">
        <f t="shared" si="38"/>
        <v>1.1847426407565338</v>
      </c>
      <c r="W218" s="150">
        <f t="shared" si="42"/>
        <v>0.24457369943683288</v>
      </c>
      <c r="X218" s="150">
        <v>1.2530712530712531</v>
      </c>
      <c r="Y218" s="150">
        <f t="shared" si="47"/>
        <v>2.1031315135321456</v>
      </c>
      <c r="Z218" s="150">
        <f t="shared" si="39"/>
        <v>1.4151594269200032</v>
      </c>
      <c r="AA218" s="150">
        <f t="shared" si="43"/>
        <v>0.50096459119895154</v>
      </c>
    </row>
    <row r="219" spans="10:27" x14ac:dyDescent="0.35">
      <c r="J219" s="134" t="s">
        <v>234</v>
      </c>
      <c r="K219" s="127">
        <v>2010</v>
      </c>
      <c r="L219" s="150">
        <v>-9.8599426854793601E-2</v>
      </c>
      <c r="M219" s="150">
        <f t="shared" si="44"/>
        <v>1.1699854985115559</v>
      </c>
      <c r="N219" s="150">
        <f t="shared" si="36"/>
        <v>1.8450622878784093</v>
      </c>
      <c r="O219" s="150">
        <f t="shared" si="40"/>
        <v>0.88366952137858679</v>
      </c>
      <c r="P219" s="150">
        <v>-0.92286261535782688</v>
      </c>
      <c r="Q219" s="150">
        <f t="shared" si="45"/>
        <v>1.2905216318628188</v>
      </c>
      <c r="R219" s="150">
        <f t="shared" si="37"/>
        <v>1.0241489134375674</v>
      </c>
      <c r="S219" s="150">
        <f t="shared" si="41"/>
        <v>3.4425501527646819E-2</v>
      </c>
      <c r="T219" s="150">
        <v>-0.69457599292795358</v>
      </c>
      <c r="U219" s="150">
        <f t="shared" si="46"/>
        <v>0.63779897574736844</v>
      </c>
      <c r="V219" s="150">
        <f t="shared" si="38"/>
        <v>1.2779675623999274</v>
      </c>
      <c r="W219" s="150">
        <f t="shared" si="42"/>
        <v>0.35385121800738772</v>
      </c>
      <c r="X219" s="150">
        <v>1.4195583596214512</v>
      </c>
      <c r="Y219" s="150">
        <f t="shared" si="47"/>
        <v>2.1215376179671619</v>
      </c>
      <c r="Z219" s="150">
        <f t="shared" si="39"/>
        <v>1.4275445640531259</v>
      </c>
      <c r="AA219" s="150">
        <f t="shared" si="43"/>
        <v>0.51353578330084693</v>
      </c>
    </row>
    <row r="220" spans="10:27" x14ac:dyDescent="0.35">
      <c r="J220" s="134" t="s">
        <v>235</v>
      </c>
      <c r="K220" s="127">
        <v>2010</v>
      </c>
      <c r="L220" s="150">
        <v>0.31629131122372417</v>
      </c>
      <c r="M220" s="150">
        <f t="shared" si="44"/>
        <v>1.1698019274165694</v>
      </c>
      <c r="N220" s="150">
        <f t="shared" si="36"/>
        <v>1.8447727970215269</v>
      </c>
      <c r="O220" s="150">
        <f t="shared" si="40"/>
        <v>0.88344314431031434</v>
      </c>
      <c r="P220" s="150">
        <v>0.49209138840070299</v>
      </c>
      <c r="Q220" s="150">
        <f t="shared" si="45"/>
        <v>1.2502854705110327</v>
      </c>
      <c r="R220" s="150">
        <f t="shared" si="37"/>
        <v>0.99221777806415368</v>
      </c>
      <c r="S220" s="150">
        <f t="shared" si="41"/>
        <v>-1.1271287933718592E-2</v>
      </c>
      <c r="T220" s="150">
        <v>0.22890570356711387</v>
      </c>
      <c r="U220" s="150">
        <f t="shared" si="46"/>
        <v>0.63817569142781527</v>
      </c>
      <c r="V220" s="150">
        <f t="shared" si="38"/>
        <v>1.2787223933704448</v>
      </c>
      <c r="W220" s="150">
        <f t="shared" si="42"/>
        <v>0.35470309363435437</v>
      </c>
      <c r="X220" s="150">
        <v>-1.6269888742672569</v>
      </c>
      <c r="Y220" s="150">
        <f t="shared" si="47"/>
        <v>2.1677276592119648</v>
      </c>
      <c r="Z220" s="150">
        <f t="shared" si="39"/>
        <v>1.4586250133150105</v>
      </c>
      <c r="AA220" s="150">
        <f t="shared" si="43"/>
        <v>0.54460903955152817</v>
      </c>
    </row>
    <row r="221" spans="10:27" x14ac:dyDescent="0.35">
      <c r="J221" s="134" t="s">
        <v>236</v>
      </c>
      <c r="K221" s="127">
        <v>2010</v>
      </c>
      <c r="L221" s="150">
        <v>0.45337905480823448</v>
      </c>
      <c r="M221" s="150">
        <f t="shared" si="44"/>
        <v>1.0900332588253849</v>
      </c>
      <c r="N221" s="150">
        <f t="shared" si="36"/>
        <v>1.7189779368637694</v>
      </c>
      <c r="O221" s="150">
        <f t="shared" si="40"/>
        <v>0.7815510278982909</v>
      </c>
      <c r="P221" s="150">
        <v>0.37309082429753992</v>
      </c>
      <c r="Q221" s="150">
        <f t="shared" si="45"/>
        <v>1.1975285408109588</v>
      </c>
      <c r="R221" s="150">
        <f t="shared" si="37"/>
        <v>0.95035024876854546</v>
      </c>
      <c r="S221" s="150">
        <f t="shared" si="41"/>
        <v>-7.3468782458292983E-2</v>
      </c>
      <c r="T221" s="150">
        <v>0.58153058850895556</v>
      </c>
      <c r="U221" s="150">
        <f t="shared" si="46"/>
        <v>0.64684527761802102</v>
      </c>
      <c r="V221" s="150">
        <f t="shared" si="38"/>
        <v>1.2960937758150943</v>
      </c>
      <c r="W221" s="150">
        <f t="shared" si="42"/>
        <v>0.37417010480354274</v>
      </c>
      <c r="X221" s="150">
        <v>-0.2553812477198103</v>
      </c>
      <c r="Y221" s="150">
        <f t="shared" si="47"/>
        <v>2.1732049332836576</v>
      </c>
      <c r="Z221" s="150">
        <f t="shared" si="39"/>
        <v>1.4623105726756627</v>
      </c>
      <c r="AA221" s="150">
        <f t="shared" si="43"/>
        <v>0.54824975046605584</v>
      </c>
    </row>
    <row r="222" spans="10:27" x14ac:dyDescent="0.35">
      <c r="J222" s="134" t="s">
        <v>237</v>
      </c>
      <c r="K222" s="127">
        <v>2010</v>
      </c>
      <c r="L222" s="150">
        <v>0.85655864462696307</v>
      </c>
      <c r="M222" s="150">
        <f t="shared" si="44"/>
        <v>0.70860269075452942</v>
      </c>
      <c r="N222" s="150">
        <f t="shared" si="36"/>
        <v>1.1174635099867742</v>
      </c>
      <c r="O222" s="150">
        <f t="shared" si="40"/>
        <v>0.16022772194940751</v>
      </c>
      <c r="P222" s="150">
        <v>0.41235915901963061</v>
      </c>
      <c r="Q222" s="150">
        <f t="shared" si="45"/>
        <v>1.1615166071884182</v>
      </c>
      <c r="R222" s="150">
        <f t="shared" si="37"/>
        <v>0.921771430886141</v>
      </c>
      <c r="S222" s="150">
        <f t="shared" si="41"/>
        <v>-0.1175190409875963</v>
      </c>
      <c r="T222" s="150">
        <v>0.89353292406021356</v>
      </c>
      <c r="U222" s="150">
        <f t="shared" si="46"/>
        <v>0.6698340391379578</v>
      </c>
      <c r="V222" s="150">
        <f t="shared" si="38"/>
        <v>1.3421567088698252</v>
      </c>
      <c r="W222" s="150">
        <f t="shared" si="42"/>
        <v>0.42455312899728276</v>
      </c>
      <c r="X222" s="150">
        <v>0.87783467446964158</v>
      </c>
      <c r="Y222" s="150">
        <f t="shared" si="47"/>
        <v>2.156103354029526</v>
      </c>
      <c r="Z222" s="150">
        <f t="shared" si="39"/>
        <v>1.4508032271097839</v>
      </c>
      <c r="AA222" s="150">
        <f t="shared" si="43"/>
        <v>0.536851859498652</v>
      </c>
    </row>
    <row r="223" spans="10:27" x14ac:dyDescent="0.35">
      <c r="J223" s="134" t="s">
        <v>238</v>
      </c>
      <c r="K223" s="127">
        <v>2010</v>
      </c>
      <c r="L223" s="150">
        <v>1.1460081379071438</v>
      </c>
      <c r="M223" s="150">
        <f t="shared" si="44"/>
        <v>0.71272694277066262</v>
      </c>
      <c r="N223" s="150">
        <f t="shared" si="36"/>
        <v>1.1239674383434544</v>
      </c>
      <c r="O223" s="150">
        <f t="shared" si="40"/>
        <v>0.16860024087834366</v>
      </c>
      <c r="P223" s="150">
        <v>1.7930476025218347</v>
      </c>
      <c r="Q223" s="150">
        <f t="shared" si="45"/>
        <v>1.2207995197475459</v>
      </c>
      <c r="R223" s="150">
        <f t="shared" si="37"/>
        <v>0.96881793439589303</v>
      </c>
      <c r="S223" s="150">
        <f t="shared" si="41"/>
        <v>-4.5702522975959746E-2</v>
      </c>
      <c r="T223" s="150">
        <v>-0.21671633082581426</v>
      </c>
      <c r="U223" s="150">
        <f t="shared" si="46"/>
        <v>0.67971250213482959</v>
      </c>
      <c r="V223" s="150">
        <f t="shared" si="38"/>
        <v>1.3619503362609275</v>
      </c>
      <c r="W223" s="150">
        <f t="shared" si="42"/>
        <v>0.44567409620136916</v>
      </c>
      <c r="X223" s="150">
        <v>-2.0908871162678269</v>
      </c>
      <c r="Y223" s="150">
        <f t="shared" si="47"/>
        <v>2.236203109915583</v>
      </c>
      <c r="Z223" s="150">
        <f t="shared" si="39"/>
        <v>1.5047009143950503</v>
      </c>
      <c r="AA223" s="150">
        <f t="shared" si="43"/>
        <v>0.58947675462667637</v>
      </c>
    </row>
    <row r="224" spans="10:27" x14ac:dyDescent="0.35">
      <c r="J224" s="134" t="s">
        <v>239</v>
      </c>
      <c r="K224" s="127">
        <v>2010</v>
      </c>
      <c r="L224" s="150">
        <v>0.90815939811630619</v>
      </c>
      <c r="M224" s="150">
        <f t="shared" si="44"/>
        <v>0.71634371736650304</v>
      </c>
      <c r="N224" s="150">
        <f t="shared" si="36"/>
        <v>1.1296710769090874</v>
      </c>
      <c r="O224" s="150">
        <f t="shared" si="40"/>
        <v>0.17590276840153271</v>
      </c>
      <c r="P224" s="150">
        <v>2.2046707199272686</v>
      </c>
      <c r="Q224" s="150">
        <f t="shared" si="45"/>
        <v>1.197083761648978</v>
      </c>
      <c r="R224" s="150">
        <f t="shared" si="37"/>
        <v>0.94999727514592991</v>
      </c>
      <c r="S224" s="150">
        <f t="shared" si="41"/>
        <v>-7.4004719484926165E-2</v>
      </c>
      <c r="T224" s="150">
        <v>1.1945285580035501</v>
      </c>
      <c r="U224" s="150">
        <f t="shared" si="46"/>
        <v>0.73701898524112464</v>
      </c>
      <c r="V224" s="150">
        <f t="shared" si="38"/>
        <v>1.4767762129240991</v>
      </c>
      <c r="W224" s="150">
        <f t="shared" si="42"/>
        <v>0.56245122016781635</v>
      </c>
      <c r="X224" s="150">
        <v>-2.1602271324527837</v>
      </c>
      <c r="Y224" s="150">
        <f t="shared" si="47"/>
        <v>2.1012321747416038</v>
      </c>
      <c r="Z224" s="150">
        <f t="shared" si="39"/>
        <v>1.4138813959566254</v>
      </c>
      <c r="AA224" s="150">
        <f t="shared" si="43"/>
        <v>0.49966110413472309</v>
      </c>
    </row>
    <row r="225" spans="10:27" x14ac:dyDescent="0.35">
      <c r="J225" s="134" t="s">
        <v>240</v>
      </c>
      <c r="K225" s="127">
        <v>2010</v>
      </c>
      <c r="L225" s="150">
        <v>0.70357490610655171</v>
      </c>
      <c r="M225" s="150">
        <f t="shared" si="44"/>
        <v>0.71688017677474747</v>
      </c>
      <c r="N225" s="150">
        <f t="shared" si="36"/>
        <v>1.1305170711751604</v>
      </c>
      <c r="O225" s="150">
        <f t="shared" si="40"/>
        <v>0.17698277741787716</v>
      </c>
      <c r="P225" s="150">
        <v>-1.2620225718574527</v>
      </c>
      <c r="Q225" s="150">
        <f t="shared" si="45"/>
        <v>1.2876611518013228</v>
      </c>
      <c r="R225" s="150">
        <f t="shared" si="37"/>
        <v>1.0218788565283605</v>
      </c>
      <c r="S225" s="150">
        <f t="shared" si="41"/>
        <v>3.1224175292155789E-2</v>
      </c>
      <c r="T225" s="150">
        <v>5.7783189219307841E-2</v>
      </c>
      <c r="U225" s="150">
        <f t="shared" si="46"/>
        <v>0.73334279388271983</v>
      </c>
      <c r="V225" s="150">
        <f t="shared" si="38"/>
        <v>1.469410172074455</v>
      </c>
      <c r="W225" s="150">
        <f t="shared" si="42"/>
        <v>0.55523716690771208</v>
      </c>
      <c r="X225" s="150">
        <v>2.6999747665909664</v>
      </c>
      <c r="Y225" s="150">
        <f t="shared" si="47"/>
        <v>2.2077894118906056</v>
      </c>
      <c r="Z225" s="150">
        <f t="shared" si="39"/>
        <v>1.4855818472539881</v>
      </c>
      <c r="AA225" s="150">
        <f t="shared" si="43"/>
        <v>0.57102809179371661</v>
      </c>
    </row>
    <row r="226" spans="10:27" x14ac:dyDescent="0.35">
      <c r="J226" s="134" t="s">
        <v>241</v>
      </c>
      <c r="K226" s="127">
        <v>2011</v>
      </c>
      <c r="L226" s="150">
        <v>0.66716577481014094</v>
      </c>
      <c r="M226" s="150">
        <f t="shared" si="44"/>
        <v>0.70408041115660935</v>
      </c>
      <c r="N226" s="150">
        <f t="shared" si="36"/>
        <v>1.1103318937812918</v>
      </c>
      <c r="O226" s="150">
        <f t="shared" si="40"/>
        <v>0.15099098282944082</v>
      </c>
      <c r="P226" s="150">
        <v>0.94594594594594594</v>
      </c>
      <c r="Q226" s="150">
        <f t="shared" si="45"/>
        <v>1.2386074625544645</v>
      </c>
      <c r="R226" s="150">
        <f t="shared" si="37"/>
        <v>0.98295019287647212</v>
      </c>
      <c r="S226" s="150">
        <f t="shared" si="41"/>
        <v>-2.4809779349589809E-2</v>
      </c>
      <c r="T226" s="150">
        <v>1.006496854697329</v>
      </c>
      <c r="U226" s="150">
        <f t="shared" si="46"/>
        <v>0.75168987965257894</v>
      </c>
      <c r="V226" s="150">
        <f t="shared" si="38"/>
        <v>1.5061725084375295</v>
      </c>
      <c r="W226" s="150">
        <f t="shared" si="42"/>
        <v>0.59088701756250306</v>
      </c>
      <c r="X226" s="150">
        <v>-0.3931203931203931</v>
      </c>
      <c r="Y226" s="150">
        <f t="shared" si="47"/>
        <v>2.1530690896229334</v>
      </c>
      <c r="Z226" s="150">
        <f t="shared" si="39"/>
        <v>1.4487615250806294</v>
      </c>
      <c r="AA226" s="150">
        <f t="shared" si="43"/>
        <v>0.53482013809837969</v>
      </c>
    </row>
    <row r="227" spans="10:27" x14ac:dyDescent="0.35">
      <c r="J227" s="134" t="s">
        <v>242</v>
      </c>
      <c r="K227" s="127">
        <v>2011</v>
      </c>
      <c r="L227" s="150">
        <v>0.84551337288758865</v>
      </c>
      <c r="M227" s="150">
        <f t="shared" si="44"/>
        <v>0.69246873185531477</v>
      </c>
      <c r="N227" s="150">
        <f t="shared" si="36"/>
        <v>1.0920203235908812</v>
      </c>
      <c r="O227" s="150">
        <f t="shared" si="40"/>
        <v>0.12699970650587117</v>
      </c>
      <c r="P227" s="150">
        <v>1.2215528781793843</v>
      </c>
      <c r="Q227" s="150">
        <f t="shared" si="45"/>
        <v>1.2513612844625286</v>
      </c>
      <c r="R227" s="150">
        <f t="shared" si="37"/>
        <v>0.99307153646872615</v>
      </c>
      <c r="S227" s="150">
        <f t="shared" si="41"/>
        <v>-1.0030448038689677E-2</v>
      </c>
      <c r="T227" s="150">
        <v>0.86374124517591322</v>
      </c>
      <c r="U227" s="150">
        <f t="shared" si="46"/>
        <v>0.64797498733904291</v>
      </c>
      <c r="V227" s="150">
        <f t="shared" si="38"/>
        <v>1.2983573924612359</v>
      </c>
      <c r="W227" s="150">
        <f t="shared" si="42"/>
        <v>0.37668756158087102</v>
      </c>
      <c r="X227" s="150">
        <v>1.4553527380365072</v>
      </c>
      <c r="Y227" s="150">
        <f t="shared" si="47"/>
        <v>1.9730818558262189</v>
      </c>
      <c r="Z227" s="150">
        <f t="shared" si="39"/>
        <v>1.3276513477123599</v>
      </c>
      <c r="AA227" s="150">
        <f t="shared" si="43"/>
        <v>0.40887633270408219</v>
      </c>
    </row>
    <row r="228" spans="10:27" x14ac:dyDescent="0.35">
      <c r="J228" s="134" t="s">
        <v>243</v>
      </c>
      <c r="K228" s="127">
        <v>2011</v>
      </c>
      <c r="L228" s="150">
        <v>0.8980202734879924</v>
      </c>
      <c r="M228" s="150">
        <f t="shared" si="44"/>
        <v>0.53057710500026567</v>
      </c>
      <c r="N228" s="150">
        <f t="shared" si="36"/>
        <v>0.83671789820737186</v>
      </c>
      <c r="O228" s="150">
        <f t="shared" si="40"/>
        <v>-0.25718679882371831</v>
      </c>
      <c r="P228" s="150">
        <v>0.30859095167245276</v>
      </c>
      <c r="Q228" s="150">
        <f t="shared" si="45"/>
        <v>1.0387698621358852</v>
      </c>
      <c r="R228" s="150">
        <f t="shared" si="37"/>
        <v>0.82436047513789001</v>
      </c>
      <c r="S228" s="150">
        <f t="shared" si="41"/>
        <v>-0.27865275993927457</v>
      </c>
      <c r="T228" s="150">
        <v>3.4415742165357519E-2</v>
      </c>
      <c r="U228" s="150">
        <f t="shared" si="46"/>
        <v>0.55635460767795475</v>
      </c>
      <c r="V228" s="150">
        <f t="shared" si="38"/>
        <v>1.1147762364638718</v>
      </c>
      <c r="W228" s="150">
        <f t="shared" si="42"/>
        <v>0.15675415414466082</v>
      </c>
      <c r="X228" s="150">
        <v>1.3007537077558959</v>
      </c>
      <c r="Y228" s="150">
        <f t="shared" si="47"/>
        <v>1.5471670809570723</v>
      </c>
      <c r="Z228" s="150">
        <f t="shared" si="39"/>
        <v>1.0410609443817072</v>
      </c>
      <c r="AA228" s="150">
        <f t="shared" si="43"/>
        <v>5.8054527411239933E-2</v>
      </c>
    </row>
    <row r="229" spans="10:27" x14ac:dyDescent="0.35">
      <c r="J229" s="134" t="s">
        <v>244</v>
      </c>
      <c r="K229" s="127">
        <v>2011</v>
      </c>
      <c r="L229" s="150">
        <v>0.55154743442788756</v>
      </c>
      <c r="M229" s="150">
        <f t="shared" si="44"/>
        <v>0.52392067204377324</v>
      </c>
      <c r="N229" s="150">
        <f t="shared" si="36"/>
        <v>0.8262207309899664</v>
      </c>
      <c r="O229" s="150">
        <f t="shared" si="40"/>
        <v>-0.27540083507920188</v>
      </c>
      <c r="P229" s="150">
        <v>1.812887985496896</v>
      </c>
      <c r="Q229" s="150">
        <f t="shared" si="45"/>
        <v>1.0330971802820978</v>
      </c>
      <c r="R229" s="150">
        <f t="shared" si="37"/>
        <v>0.81985867461522288</v>
      </c>
      <c r="S229" s="150">
        <f t="shared" si="41"/>
        <v>-0.28655285223439675</v>
      </c>
      <c r="T229" s="150">
        <v>1.5117479205876996</v>
      </c>
      <c r="U229" s="150">
        <f t="shared" si="46"/>
        <v>0.62784432565269477</v>
      </c>
      <c r="V229" s="150">
        <f t="shared" si="38"/>
        <v>1.2580212777557302</v>
      </c>
      <c r="W229" s="150">
        <f t="shared" si="42"/>
        <v>0.33115632369023051</v>
      </c>
      <c r="X229" s="150">
        <v>0.61202448097923912</v>
      </c>
      <c r="Y229" s="150">
        <f t="shared" si="47"/>
        <v>1.4983028046684379</v>
      </c>
      <c r="Z229" s="150">
        <f t="shared" si="39"/>
        <v>1.008181050383377</v>
      </c>
      <c r="AA229" s="150">
        <f t="shared" si="43"/>
        <v>1.1754743039708018E-2</v>
      </c>
    </row>
    <row r="230" spans="10:27" x14ac:dyDescent="0.35">
      <c r="J230" s="134" t="s">
        <v>245</v>
      </c>
      <c r="K230" s="127">
        <v>2011</v>
      </c>
      <c r="L230" s="150">
        <v>-8.4491175366128421E-2</v>
      </c>
      <c r="M230" s="150">
        <f t="shared" si="44"/>
        <v>0.37461461814665592</v>
      </c>
      <c r="N230" s="150">
        <f t="shared" si="36"/>
        <v>0.59076570206185242</v>
      </c>
      <c r="O230" s="150">
        <f t="shared" si="40"/>
        <v>-0.7593420245423057</v>
      </c>
      <c r="P230" s="150">
        <v>-0.86872066044353313</v>
      </c>
      <c r="Q230" s="150">
        <f t="shared" si="45"/>
        <v>1.0825306573442302</v>
      </c>
      <c r="R230" s="150">
        <f t="shared" si="37"/>
        <v>0.85908873521292484</v>
      </c>
      <c r="S230" s="150">
        <f t="shared" si="41"/>
        <v>-0.21912093996141868</v>
      </c>
      <c r="T230" s="150">
        <v>-0.83133971291866027</v>
      </c>
      <c r="U230" s="150">
        <f t="shared" si="46"/>
        <v>0.71291334378942772</v>
      </c>
      <c r="V230" s="150">
        <f t="shared" si="38"/>
        <v>1.4284753704681932</v>
      </c>
      <c r="W230" s="150">
        <f t="shared" si="42"/>
        <v>0.51447616178375533</v>
      </c>
      <c r="X230" s="150">
        <v>-1.4312977099236641</v>
      </c>
      <c r="Y230" s="150">
        <f t="shared" si="47"/>
        <v>1.5329765151628352</v>
      </c>
      <c r="Z230" s="150">
        <f t="shared" si="39"/>
        <v>1.0315123674963196</v>
      </c>
      <c r="AA230" s="150">
        <f t="shared" si="43"/>
        <v>4.4761118770345304E-2</v>
      </c>
    </row>
    <row r="231" spans="10:27" x14ac:dyDescent="0.35">
      <c r="J231" s="134" t="s">
        <v>246</v>
      </c>
      <c r="K231" s="127">
        <v>2011</v>
      </c>
      <c r="L231" s="150">
        <v>0.82737144467859491</v>
      </c>
      <c r="M231" s="150">
        <f t="shared" si="44"/>
        <v>0.3138376129067052</v>
      </c>
      <c r="N231" s="150">
        <f t="shared" si="36"/>
        <v>0.49492061639106277</v>
      </c>
      <c r="O231" s="150">
        <f t="shared" si="40"/>
        <v>-1.0147309545906122</v>
      </c>
      <c r="P231" s="150">
        <v>1.9758327890267799</v>
      </c>
      <c r="Q231" s="150">
        <f t="shared" si="45"/>
        <v>1.0515511842948673</v>
      </c>
      <c r="R231" s="150">
        <f t="shared" si="37"/>
        <v>0.83450364273634559</v>
      </c>
      <c r="S231" s="150">
        <f t="shared" si="41"/>
        <v>-0.26100974770069763</v>
      </c>
      <c r="T231" s="150">
        <v>1.0272802203325091</v>
      </c>
      <c r="U231" s="150">
        <f t="shared" si="46"/>
        <v>0.65166675686645426</v>
      </c>
      <c r="V231" s="150">
        <f t="shared" si="38"/>
        <v>1.3057546475263759</v>
      </c>
      <c r="W231" s="150">
        <f t="shared" si="42"/>
        <v>0.38488383865278758</v>
      </c>
      <c r="X231" s="150">
        <v>0.41142303969022265</v>
      </c>
      <c r="Y231" s="150">
        <f t="shared" si="47"/>
        <v>1.4815002970441626</v>
      </c>
      <c r="Z231" s="150">
        <f t="shared" si="39"/>
        <v>0.99687494474642935</v>
      </c>
      <c r="AA231" s="150">
        <f t="shared" si="43"/>
        <v>-4.5155610864348701E-3</v>
      </c>
    </row>
    <row r="232" spans="10:27" x14ac:dyDescent="0.35">
      <c r="J232" s="134" t="s">
        <v>247</v>
      </c>
      <c r="K232" s="127">
        <v>2011</v>
      </c>
      <c r="L232" s="150">
        <v>-3.8606235040083925E-2</v>
      </c>
      <c r="M232" s="150">
        <f t="shared" si="44"/>
        <v>0.35955408326985078</v>
      </c>
      <c r="N232" s="150">
        <f t="shared" si="36"/>
        <v>0.56701530090575103</v>
      </c>
      <c r="O232" s="150">
        <f t="shared" si="40"/>
        <v>-0.81854042807434724</v>
      </c>
      <c r="P232" s="150">
        <v>-0.91273018414731788</v>
      </c>
      <c r="Q232" s="150">
        <f t="shared" si="45"/>
        <v>1.1510376404541582</v>
      </c>
      <c r="R232" s="150">
        <f t="shared" si="37"/>
        <v>0.91345539640065199</v>
      </c>
      <c r="S232" s="150">
        <f t="shared" si="41"/>
        <v>-0.13059381043813972</v>
      </c>
      <c r="T232" s="150">
        <v>9.1535002188880485E-2</v>
      </c>
      <c r="U232" s="150">
        <f t="shared" si="46"/>
        <v>0.65801916584767683</v>
      </c>
      <c r="V232" s="150">
        <f t="shared" si="38"/>
        <v>1.3184830665577605</v>
      </c>
      <c r="W232" s="150">
        <f t="shared" si="42"/>
        <v>0.39887904260935914</v>
      </c>
      <c r="X232" s="150">
        <v>1.5425403711737768</v>
      </c>
      <c r="Y232" s="150">
        <f t="shared" si="47"/>
        <v>1.4591816660331274</v>
      </c>
      <c r="Z232" s="150">
        <f t="shared" si="39"/>
        <v>0.981857138742386</v>
      </c>
      <c r="AA232" s="150">
        <f t="shared" si="43"/>
        <v>-2.641496873989153E-2</v>
      </c>
    </row>
    <row r="233" spans="10:27" x14ac:dyDescent="0.35">
      <c r="J233" s="134" t="s">
        <v>248</v>
      </c>
      <c r="K233" s="127">
        <v>2011</v>
      </c>
      <c r="L233" s="150">
        <v>0.11133543929555031</v>
      </c>
      <c r="M233" s="150">
        <f t="shared" si="44"/>
        <v>0.38615075560629669</v>
      </c>
      <c r="N233" s="150">
        <f t="shared" si="36"/>
        <v>0.60895814308068807</v>
      </c>
      <c r="O233" s="150">
        <f t="shared" si="40"/>
        <v>-0.71558502742114372</v>
      </c>
      <c r="P233" s="150">
        <v>-0.62486533074768369</v>
      </c>
      <c r="Q233" s="150">
        <f t="shared" si="45"/>
        <v>1.2040998108297718</v>
      </c>
      <c r="R233" s="150">
        <f t="shared" si="37"/>
        <v>0.95556516255496349</v>
      </c>
      <c r="S233" s="150">
        <f t="shared" si="41"/>
        <v>-6.5573837080299971E-2</v>
      </c>
      <c r="T233" s="150">
        <v>0.37176938369781309</v>
      </c>
      <c r="U233" s="150">
        <f t="shared" si="46"/>
        <v>0.65888163500243779</v>
      </c>
      <c r="V233" s="150">
        <f t="shared" si="38"/>
        <v>1.3202112091940252</v>
      </c>
      <c r="W233" s="150">
        <f t="shared" si="42"/>
        <v>0.40076875237275356</v>
      </c>
      <c r="X233" s="150">
        <v>0.61713743175884173</v>
      </c>
      <c r="Y233" s="150">
        <f t="shared" si="47"/>
        <v>1.4557114502940844</v>
      </c>
      <c r="Z233" s="150">
        <f t="shared" si="39"/>
        <v>0.97952209289054337</v>
      </c>
      <c r="AA233" s="150">
        <f t="shared" si="43"/>
        <v>-2.9850062380027721E-2</v>
      </c>
    </row>
    <row r="234" spans="10:27" x14ac:dyDescent="0.35">
      <c r="J234" s="134" t="s">
        <v>249</v>
      </c>
      <c r="K234" s="127">
        <v>2011</v>
      </c>
      <c r="L234" s="150">
        <v>1.1126483265045495</v>
      </c>
      <c r="M234" s="150">
        <f t="shared" si="44"/>
        <v>0.40544914315095859</v>
      </c>
      <c r="N234" s="150">
        <f t="shared" si="36"/>
        <v>0.63939162035097619</v>
      </c>
      <c r="O234" s="150">
        <f t="shared" si="40"/>
        <v>-0.64522825811536277</v>
      </c>
      <c r="P234" s="150">
        <v>3.2035993061578489</v>
      </c>
      <c r="Q234" s="150">
        <f t="shared" si="45"/>
        <v>1.4018600526248606</v>
      </c>
      <c r="R234" s="150">
        <f t="shared" si="37"/>
        <v>1.1125063030635793</v>
      </c>
      <c r="S234" s="150">
        <f t="shared" si="41"/>
        <v>0.15381350989729006</v>
      </c>
      <c r="T234" s="150">
        <v>-4.7536989720125974E-2</v>
      </c>
      <c r="U234" s="150">
        <f t="shared" si="46"/>
        <v>0.66341142248492069</v>
      </c>
      <c r="V234" s="150">
        <f t="shared" si="38"/>
        <v>1.3292876136526479</v>
      </c>
      <c r="W234" s="150">
        <f t="shared" si="42"/>
        <v>0.41065328963865372</v>
      </c>
      <c r="X234" s="150">
        <v>-1.6277423920736023</v>
      </c>
      <c r="Y234" s="150">
        <f t="shared" si="47"/>
        <v>1.5335716139004389</v>
      </c>
      <c r="Z234" s="150">
        <f t="shared" si="39"/>
        <v>1.0319127987499286</v>
      </c>
      <c r="AA234" s="150">
        <f t="shared" si="43"/>
        <v>4.5321061723936046E-2</v>
      </c>
    </row>
    <row r="235" spans="10:27" x14ac:dyDescent="0.35">
      <c r="J235" s="134" t="s">
        <v>250</v>
      </c>
      <c r="K235" s="127">
        <v>2011</v>
      </c>
      <c r="L235" s="150">
        <v>0.56967387815030968</v>
      </c>
      <c r="M235" s="150">
        <f t="shared" si="44"/>
        <v>0.37537086929221464</v>
      </c>
      <c r="N235" s="150">
        <f t="shared" si="36"/>
        <v>0.5919583069878197</v>
      </c>
      <c r="O235" s="150">
        <f t="shared" si="40"/>
        <v>-0.75643252785091764</v>
      </c>
      <c r="P235" s="150">
        <v>-1.7963128315562793</v>
      </c>
      <c r="Q235" s="150">
        <f t="shared" si="45"/>
        <v>1.5379080297902521</v>
      </c>
      <c r="R235" s="150">
        <f t="shared" si="37"/>
        <v>1.2204730233022725</v>
      </c>
      <c r="S235" s="150">
        <f t="shared" si="41"/>
        <v>0.287440406894444</v>
      </c>
      <c r="T235" s="150">
        <v>0.24968789013732834</v>
      </c>
      <c r="U235" s="150">
        <f t="shared" si="46"/>
        <v>0.63803113047214211</v>
      </c>
      <c r="V235" s="150">
        <f t="shared" si="38"/>
        <v>1.2784327343726025</v>
      </c>
      <c r="W235" s="150">
        <f t="shared" si="42"/>
        <v>0.35437625417358837</v>
      </c>
      <c r="X235" s="150">
        <v>3.8848920863309351</v>
      </c>
      <c r="Y235" s="150">
        <f t="shared" si="47"/>
        <v>1.7086714774948031</v>
      </c>
      <c r="Z235" s="150">
        <f t="shared" si="39"/>
        <v>1.1497343524775927</v>
      </c>
      <c r="AA235" s="150">
        <f t="shared" si="43"/>
        <v>0.20130056322635276</v>
      </c>
    </row>
    <row r="236" spans="10:27" x14ac:dyDescent="0.35">
      <c r="J236" s="134" t="s">
        <v>251</v>
      </c>
      <c r="K236" s="127">
        <v>2011</v>
      </c>
      <c r="L236" s="150">
        <v>0.31789056715340119</v>
      </c>
      <c r="M236" s="150">
        <f t="shared" si="44"/>
        <v>0.36898817061602501</v>
      </c>
      <c r="N236" s="150">
        <f t="shared" si="36"/>
        <v>0.58189281759730094</v>
      </c>
      <c r="O236" s="150">
        <f t="shared" si="40"/>
        <v>-0.78117465612018422</v>
      </c>
      <c r="P236" s="150">
        <v>0.72204096913943416</v>
      </c>
      <c r="Q236" s="150">
        <f t="shared" si="45"/>
        <v>1.4546951136187096</v>
      </c>
      <c r="R236" s="150">
        <f t="shared" si="37"/>
        <v>1.1544358368058003</v>
      </c>
      <c r="S236" s="150">
        <f t="shared" si="41"/>
        <v>0.20718799078679614</v>
      </c>
      <c r="T236" s="150">
        <v>0.19174128763169859</v>
      </c>
      <c r="U236" s="150">
        <f t="shared" si="46"/>
        <v>0.60106338198858411</v>
      </c>
      <c r="V236" s="150">
        <f t="shared" si="38"/>
        <v>1.2043598913399109</v>
      </c>
      <c r="W236" s="150">
        <f t="shared" si="42"/>
        <v>0.26826656806685467</v>
      </c>
      <c r="X236" s="150">
        <v>-1.9852262234533702</v>
      </c>
      <c r="Y236" s="150">
        <f t="shared" si="47"/>
        <v>1.6858503240922549</v>
      </c>
      <c r="Z236" s="150">
        <f t="shared" si="39"/>
        <v>1.1343784081807169</v>
      </c>
      <c r="AA236" s="150">
        <f t="shared" si="43"/>
        <v>0.18190197761684659</v>
      </c>
    </row>
    <row r="237" spans="10:27" x14ac:dyDescent="0.35">
      <c r="J237" s="134" t="s">
        <v>252</v>
      </c>
      <c r="K237" s="127">
        <v>2011</v>
      </c>
      <c r="L237" s="150">
        <v>0.14683560150434768</v>
      </c>
      <c r="M237" s="150">
        <f t="shared" si="44"/>
        <v>0.38034758165451588</v>
      </c>
      <c r="N237" s="150">
        <f t="shared" si="36"/>
        <v>0.59980656178156033</v>
      </c>
      <c r="O237" s="150">
        <f t="shared" si="40"/>
        <v>-0.73743078975651022</v>
      </c>
      <c r="P237" s="150">
        <v>1.1098130841121496</v>
      </c>
      <c r="Q237" s="150">
        <f t="shared" si="45"/>
        <v>1.3752485139602908</v>
      </c>
      <c r="R237" s="150">
        <f t="shared" si="37"/>
        <v>1.0913875726716828</v>
      </c>
      <c r="S237" s="150">
        <f t="shared" si="41"/>
        <v>0.12616352134746503</v>
      </c>
      <c r="T237" s="150">
        <v>-0.17164503018585014</v>
      </c>
      <c r="U237" s="150">
        <f t="shared" si="46"/>
        <v>0.61442241526619024</v>
      </c>
      <c r="V237" s="150">
        <f t="shared" si="38"/>
        <v>1.2311275906354398</v>
      </c>
      <c r="W237" s="150">
        <f t="shared" si="42"/>
        <v>0.29998028646754116</v>
      </c>
      <c r="X237" s="150">
        <v>-1.7781441356570891</v>
      </c>
      <c r="Y237" s="150">
        <f t="shared" si="47"/>
        <v>1.6731977689886395</v>
      </c>
      <c r="Z237" s="150">
        <f t="shared" si="39"/>
        <v>1.125864731069087</v>
      </c>
      <c r="AA237" s="150">
        <f t="shared" si="43"/>
        <v>0.17103350278335724</v>
      </c>
    </row>
    <row r="238" spans="10:27" x14ac:dyDescent="0.35">
      <c r="J238" s="134" t="s">
        <v>253</v>
      </c>
      <c r="K238" s="127">
        <v>2012</v>
      </c>
      <c r="L238" s="150">
        <v>0.92347357318645262</v>
      </c>
      <c r="M238" s="150">
        <f t="shared" si="44"/>
        <v>0.39634689244408577</v>
      </c>
      <c r="N238" s="150">
        <f t="shared" si="36"/>
        <v>0.62503740866593305</v>
      </c>
      <c r="O238" s="150">
        <f t="shared" si="40"/>
        <v>-0.67798555682182682</v>
      </c>
      <c r="P238" s="150">
        <v>0.4096423507168741</v>
      </c>
      <c r="Q238" s="150">
        <f t="shared" si="45"/>
        <v>1.3717124602055177</v>
      </c>
      <c r="R238" s="150">
        <f t="shared" si="37"/>
        <v>1.0885813852189548</v>
      </c>
      <c r="S238" s="150">
        <f t="shared" si="41"/>
        <v>0.12244927124921196</v>
      </c>
      <c r="T238" s="150">
        <v>0.50396252890373328</v>
      </c>
      <c r="U238" s="150">
        <f t="shared" si="46"/>
        <v>0.58523850531400545</v>
      </c>
      <c r="V238" s="150">
        <f t="shared" si="38"/>
        <v>1.1726513439164963</v>
      </c>
      <c r="W238" s="150">
        <f t="shared" si="42"/>
        <v>0.22977413086633841</v>
      </c>
      <c r="X238" s="150">
        <v>0.8152499700275746</v>
      </c>
      <c r="Y238" s="150">
        <f t="shared" si="47"/>
        <v>1.6697839307151292</v>
      </c>
      <c r="Z238" s="150">
        <f t="shared" si="39"/>
        <v>1.1235676206013614</v>
      </c>
      <c r="AA238" s="150">
        <f t="shared" si="43"/>
        <v>0.16808695404211316</v>
      </c>
    </row>
    <row r="239" spans="10:27" x14ac:dyDescent="0.35">
      <c r="J239" s="134" t="s">
        <v>254</v>
      </c>
      <c r="K239" s="127">
        <v>2012</v>
      </c>
      <c r="L239" s="150">
        <v>1.2331916672472654</v>
      </c>
      <c r="M239" s="150">
        <f t="shared" si="44"/>
        <v>0.43579884592762352</v>
      </c>
      <c r="N239" s="150">
        <f t="shared" si="36"/>
        <v>0.6872529759940863</v>
      </c>
      <c r="O239" s="150">
        <f t="shared" si="40"/>
        <v>-0.54108684586995726</v>
      </c>
      <c r="P239" s="150">
        <v>3.650818557455934</v>
      </c>
      <c r="Q239" s="150">
        <f t="shared" si="45"/>
        <v>1.6141848247827895</v>
      </c>
      <c r="R239" s="150">
        <f t="shared" si="37"/>
        <v>1.2810057526911984</v>
      </c>
      <c r="S239" s="150">
        <f t="shared" si="41"/>
        <v>0.35727695449332103</v>
      </c>
      <c r="T239" s="150">
        <v>0.13174971487002005</v>
      </c>
      <c r="U239" s="150">
        <f t="shared" si="46"/>
        <v>0.56271187707532422</v>
      </c>
      <c r="V239" s="150">
        <f t="shared" si="38"/>
        <v>1.1275143943854267</v>
      </c>
      <c r="W239" s="150">
        <f t="shared" si="42"/>
        <v>0.17314585172980243</v>
      </c>
      <c r="X239" s="150">
        <v>0.42811273635390651</v>
      </c>
      <c r="Y239" s="150">
        <f t="shared" si="47"/>
        <v>1.635260525454338</v>
      </c>
      <c r="Z239" s="150">
        <f t="shared" si="39"/>
        <v>1.1003374411808953</v>
      </c>
      <c r="AA239" s="150">
        <f t="shared" si="43"/>
        <v>0.13794602380740298</v>
      </c>
    </row>
    <row r="240" spans="10:27" x14ac:dyDescent="0.35">
      <c r="J240" s="134" t="s">
        <v>255</v>
      </c>
      <c r="K240" s="127">
        <v>2012</v>
      </c>
      <c r="L240" s="150">
        <v>0.35380184038133111</v>
      </c>
      <c r="M240" s="150">
        <f t="shared" si="44"/>
        <v>0.42513922955352201</v>
      </c>
      <c r="N240" s="150">
        <f t="shared" si="36"/>
        <v>0.67044280509869758</v>
      </c>
      <c r="O240" s="150">
        <f t="shared" si="40"/>
        <v>-0.57681383258610908</v>
      </c>
      <c r="P240" s="150">
        <v>-1.1303426351112682</v>
      </c>
      <c r="Q240" s="150">
        <f t="shared" si="45"/>
        <v>1.6939391727736286</v>
      </c>
      <c r="R240" s="150">
        <f t="shared" si="37"/>
        <v>1.3442982437429269</v>
      </c>
      <c r="S240" s="150">
        <f t="shared" si="41"/>
        <v>0.42685324751797471</v>
      </c>
      <c r="T240" s="150">
        <v>1.0486832544529763</v>
      </c>
      <c r="U240" s="150">
        <f t="shared" si="46"/>
        <v>0.59824145224863667</v>
      </c>
      <c r="V240" s="150">
        <f t="shared" si="38"/>
        <v>1.1987055475605115</v>
      </c>
      <c r="W240" s="150">
        <f t="shared" si="42"/>
        <v>0.26147731576219319</v>
      </c>
      <c r="X240" s="150">
        <v>1.9064535227945529</v>
      </c>
      <c r="Y240" s="150">
        <f t="shared" si="47"/>
        <v>1.6762888942374234</v>
      </c>
      <c r="Z240" s="150">
        <f t="shared" si="39"/>
        <v>1.1279446937378317</v>
      </c>
      <c r="AA240" s="150">
        <f t="shared" si="43"/>
        <v>0.17369633012474484</v>
      </c>
    </row>
    <row r="241" spans="10:27" x14ac:dyDescent="0.35">
      <c r="J241" s="134" t="s">
        <v>256</v>
      </c>
      <c r="K241" s="127">
        <v>2012</v>
      </c>
      <c r="L241" s="150">
        <v>-0.41275292229068983</v>
      </c>
      <c r="M241" s="150">
        <f t="shared" si="44"/>
        <v>0.49378274543910899</v>
      </c>
      <c r="N241" s="150">
        <f t="shared" si="36"/>
        <v>0.77869334549343228</v>
      </c>
      <c r="O241" s="150">
        <f t="shared" si="40"/>
        <v>-0.36087279745563944</v>
      </c>
      <c r="P241" s="150">
        <v>-2.4702699943857498</v>
      </c>
      <c r="Q241" s="150">
        <f t="shared" si="45"/>
        <v>1.8509202910404348</v>
      </c>
      <c r="R241" s="150">
        <f t="shared" si="37"/>
        <v>1.4688773579039933</v>
      </c>
      <c r="S241" s="150">
        <f t="shared" si="41"/>
        <v>0.55471394488670622</v>
      </c>
      <c r="T241" s="150">
        <v>0.18657079001068896</v>
      </c>
      <c r="U241" s="150">
        <f t="shared" si="46"/>
        <v>0.48290767891006975</v>
      </c>
      <c r="V241" s="150">
        <f t="shared" si="38"/>
        <v>0.96760950197160134</v>
      </c>
      <c r="W241" s="150">
        <f t="shared" si="42"/>
        <v>-4.7503158165639679E-2</v>
      </c>
      <c r="X241" s="150">
        <v>-1.4408552172902627</v>
      </c>
      <c r="Y241" s="150">
        <f t="shared" si="47"/>
        <v>1.7376076202983692</v>
      </c>
      <c r="Z241" s="150">
        <f t="shared" si="39"/>
        <v>1.1692049633279797</v>
      </c>
      <c r="AA241" s="150">
        <f t="shared" si="43"/>
        <v>0.22552785857533764</v>
      </c>
    </row>
    <row r="242" spans="10:27" x14ac:dyDescent="0.35">
      <c r="J242" s="134" t="s">
        <v>257</v>
      </c>
      <c r="K242" s="127">
        <v>2012</v>
      </c>
      <c r="L242" s="150">
        <v>-0.17777301675963406</v>
      </c>
      <c r="M242" s="150">
        <f t="shared" si="44"/>
        <v>0.50235027850201153</v>
      </c>
      <c r="N242" s="150">
        <f t="shared" si="36"/>
        <v>0.79220430966745259</v>
      </c>
      <c r="O242" s="150">
        <f t="shared" si="40"/>
        <v>-0.33605554522403996</v>
      </c>
      <c r="P242" s="150">
        <v>0.26688994714532421</v>
      </c>
      <c r="Q242" s="150">
        <f t="shared" si="45"/>
        <v>1.8189129816565013</v>
      </c>
      <c r="R242" s="150">
        <f t="shared" si="37"/>
        <v>1.4434765817230482</v>
      </c>
      <c r="S242" s="150">
        <f t="shared" si="41"/>
        <v>0.5295477021661481</v>
      </c>
      <c r="T242" s="150">
        <v>5.0435491067098603E-2</v>
      </c>
      <c r="U242" s="150">
        <f t="shared" si="46"/>
        <v>0.36974244698268782</v>
      </c>
      <c r="V242" s="150">
        <f t="shared" si="38"/>
        <v>0.740858595974626</v>
      </c>
      <c r="W242" s="150">
        <f t="shared" si="42"/>
        <v>-0.4327298861665671</v>
      </c>
      <c r="X242" s="150">
        <v>1.556236736618722</v>
      </c>
      <c r="Y242" s="150">
        <f t="shared" si="47"/>
        <v>1.7125117979401414</v>
      </c>
      <c r="Z242" s="150">
        <f t="shared" si="39"/>
        <v>1.1523184351398732</v>
      </c>
      <c r="AA242" s="150">
        <f t="shared" si="43"/>
        <v>0.20453945056029538</v>
      </c>
    </row>
    <row r="243" spans="10:27" x14ac:dyDescent="0.35">
      <c r="J243" s="134" t="s">
        <v>258</v>
      </c>
      <c r="K243" s="127">
        <v>2012</v>
      </c>
      <c r="L243" s="150">
        <v>-0.88789297248681576</v>
      </c>
      <c r="M243" s="150">
        <f t="shared" si="44"/>
        <v>0.59908828080109477</v>
      </c>
      <c r="N243" s="150">
        <f t="shared" si="36"/>
        <v>0.94475973883627862</v>
      </c>
      <c r="O243" s="150">
        <f t="shared" si="40"/>
        <v>-8.1980609638816149E-2</v>
      </c>
      <c r="P243" s="150">
        <v>1.4196242171189979</v>
      </c>
      <c r="Q243" s="150">
        <f t="shared" si="45"/>
        <v>1.7840786162797879</v>
      </c>
      <c r="R243" s="150">
        <f t="shared" si="37"/>
        <v>1.4158322737393441</v>
      </c>
      <c r="S243" s="150">
        <f t="shared" si="41"/>
        <v>0.5016503669909419</v>
      </c>
      <c r="T243" s="150">
        <v>-4.4593520367605714E-2</v>
      </c>
      <c r="U243" s="150">
        <f t="shared" si="46"/>
        <v>0.3083146116346473</v>
      </c>
      <c r="V243" s="150">
        <f t="shared" si="38"/>
        <v>0.61777470279143232</v>
      </c>
      <c r="W243" s="150">
        <f t="shared" si="42"/>
        <v>-0.69484729952002777</v>
      </c>
      <c r="X243" s="150">
        <v>-0.83584861852797776</v>
      </c>
      <c r="Y243" s="150">
        <f t="shared" si="47"/>
        <v>1.7438516738009564</v>
      </c>
      <c r="Z243" s="150">
        <f t="shared" si="39"/>
        <v>1.1734064747976733</v>
      </c>
      <c r="AA243" s="150">
        <f t="shared" si="43"/>
        <v>0.23070285786226166</v>
      </c>
    </row>
    <row r="244" spans="10:27" x14ac:dyDescent="0.35">
      <c r="J244" s="134" t="s">
        <v>259</v>
      </c>
      <c r="K244" s="127">
        <v>2012</v>
      </c>
      <c r="L244" s="150">
        <v>0.46016896063686352</v>
      </c>
      <c r="M244" s="150">
        <f t="shared" si="44"/>
        <v>0.59344286353854159</v>
      </c>
      <c r="N244" s="150">
        <f t="shared" si="36"/>
        <v>0.93585693918301294</v>
      </c>
      <c r="O244" s="150">
        <f t="shared" si="40"/>
        <v>-9.564008741379719E-2</v>
      </c>
      <c r="P244" s="150">
        <v>-0.99835323178262658</v>
      </c>
      <c r="Q244" s="150">
        <f t="shared" si="45"/>
        <v>1.7891611523017124</v>
      </c>
      <c r="R244" s="150">
        <f t="shared" si="37"/>
        <v>1.419865738669992</v>
      </c>
      <c r="S244" s="150">
        <f t="shared" si="41"/>
        <v>0.50575451612948852</v>
      </c>
      <c r="T244" s="150">
        <v>6.5950265740776656E-2</v>
      </c>
      <c r="U244" s="150">
        <f t="shared" si="46"/>
        <v>0.30923794053184733</v>
      </c>
      <c r="V244" s="150">
        <f t="shared" si="38"/>
        <v>0.61962479102442991</v>
      </c>
      <c r="W244" s="150">
        <f t="shared" si="42"/>
        <v>-0.69053322775713377</v>
      </c>
      <c r="X244" s="150">
        <v>1.25263404354952</v>
      </c>
      <c r="Y244" s="150">
        <f t="shared" si="47"/>
        <v>1.7278077521434543</v>
      </c>
      <c r="Z244" s="150">
        <f t="shared" si="39"/>
        <v>1.1626108080349</v>
      </c>
      <c r="AA244" s="150">
        <f t="shared" si="43"/>
        <v>0.21736822554023308</v>
      </c>
    </row>
    <row r="245" spans="10:27" x14ac:dyDescent="0.35">
      <c r="J245" s="134" t="s">
        <v>260</v>
      </c>
      <c r="K245" s="127">
        <v>2012</v>
      </c>
      <c r="L245" s="150">
        <v>1.2415123971607911</v>
      </c>
      <c r="M245" s="150">
        <f t="shared" si="44"/>
        <v>0.64175119677679504</v>
      </c>
      <c r="N245" s="150">
        <f t="shared" si="36"/>
        <v>1.0120389807224655</v>
      </c>
      <c r="O245" s="150">
        <f t="shared" si="40"/>
        <v>1.7264859411601399E-2</v>
      </c>
      <c r="P245" s="150">
        <v>1.3255016113941158</v>
      </c>
      <c r="Q245" s="150">
        <f t="shared" si="45"/>
        <v>1.7851167701508708</v>
      </c>
      <c r="R245" s="150">
        <f t="shared" si="37"/>
        <v>1.4166561453683038</v>
      </c>
      <c r="S245" s="150">
        <f t="shared" si="41"/>
        <v>0.50248962588353296</v>
      </c>
      <c r="T245" s="150">
        <v>0.17445917655268667</v>
      </c>
      <c r="U245" s="150">
        <f t="shared" si="46"/>
        <v>0.30549664961983247</v>
      </c>
      <c r="V245" s="150">
        <f t="shared" si="38"/>
        <v>0.61212830920356465</v>
      </c>
      <c r="W245" s="150">
        <f t="shared" si="42"/>
        <v>-0.70809400463346439</v>
      </c>
      <c r="X245" s="150">
        <v>-1.3180714533472078</v>
      </c>
      <c r="Y245" s="150">
        <f t="shared" si="47"/>
        <v>1.7740962636202258</v>
      </c>
      <c r="Z245" s="150">
        <f t="shared" si="39"/>
        <v>1.1937575161475245</v>
      </c>
      <c r="AA245" s="150">
        <f t="shared" si="43"/>
        <v>0.25550981668733802</v>
      </c>
    </row>
    <row r="246" spans="10:27" x14ac:dyDescent="0.35">
      <c r="J246" s="134" t="s">
        <v>261</v>
      </c>
      <c r="K246" s="127">
        <v>2012</v>
      </c>
      <c r="L246" s="150">
        <v>0.80020480376352265</v>
      </c>
      <c r="M246" s="150">
        <f t="shared" si="44"/>
        <v>0.61849971522785807</v>
      </c>
      <c r="N246" s="150">
        <f t="shared" si="36"/>
        <v>0.9753714905716715</v>
      </c>
      <c r="O246" s="150">
        <f t="shared" si="40"/>
        <v>-3.5976290867045811E-2</v>
      </c>
      <c r="P246" s="150">
        <v>0.73359667572974918</v>
      </c>
      <c r="Q246" s="150">
        <f t="shared" si="45"/>
        <v>1.5905481076404342</v>
      </c>
      <c r="R246" s="150">
        <f t="shared" si="37"/>
        <v>1.2622478197895766</v>
      </c>
      <c r="S246" s="150">
        <f t="shared" si="41"/>
        <v>0.33599518550430246</v>
      </c>
      <c r="T246" s="150">
        <v>0.2612330198537095</v>
      </c>
      <c r="U246" s="150">
        <f t="shared" si="46"/>
        <v>0.2968702980015771</v>
      </c>
      <c r="V246" s="150">
        <f t="shared" si="38"/>
        <v>0.59484355653197496</v>
      </c>
      <c r="W246" s="150">
        <f t="shared" si="42"/>
        <v>-0.74941780443720551</v>
      </c>
      <c r="X246" s="150">
        <v>4.6865846514352667E-2</v>
      </c>
      <c r="Y246" s="150">
        <f t="shared" si="47"/>
        <v>1.6992298810314077</v>
      </c>
      <c r="Z246" s="150">
        <f t="shared" si="39"/>
        <v>1.1433812717718081</v>
      </c>
      <c r="AA246" s="150">
        <f t="shared" si="43"/>
        <v>0.19330656468357119</v>
      </c>
    </row>
    <row r="247" spans="10:27" x14ac:dyDescent="0.35">
      <c r="J247" s="134" t="s">
        <v>262</v>
      </c>
      <c r="K247" s="127">
        <v>2012</v>
      </c>
      <c r="L247" s="150">
        <v>-4.7022613602359681E-2</v>
      </c>
      <c r="M247" s="150">
        <f t="shared" si="44"/>
        <v>0.62623469078534244</v>
      </c>
      <c r="N247" s="150">
        <f t="shared" si="36"/>
        <v>0.98756951500610402</v>
      </c>
      <c r="O247" s="150">
        <f t="shared" si="40"/>
        <v>-1.8045791849680522E-2</v>
      </c>
      <c r="P247" s="150">
        <v>-1.0643715624363415</v>
      </c>
      <c r="Q247" s="150">
        <f t="shared" si="45"/>
        <v>1.5227182434815159</v>
      </c>
      <c r="R247" s="150">
        <f t="shared" si="37"/>
        <v>1.2084185154510667</v>
      </c>
      <c r="S247" s="150">
        <f t="shared" si="41"/>
        <v>0.27312019439596108</v>
      </c>
      <c r="T247" s="150">
        <v>0.61181556752166444</v>
      </c>
      <c r="U247" s="150">
        <f t="shared" si="46"/>
        <v>0.31606917807570306</v>
      </c>
      <c r="V247" s="150">
        <f t="shared" si="38"/>
        <v>0.63331264617011485</v>
      </c>
      <c r="W247" s="150">
        <f t="shared" si="42"/>
        <v>-0.65901020704160884</v>
      </c>
      <c r="X247" s="150">
        <v>-3.8177772572900808</v>
      </c>
      <c r="Y247" s="150">
        <f t="shared" si="47"/>
        <v>1.6441379208209823</v>
      </c>
      <c r="Z247" s="150">
        <f t="shared" si="39"/>
        <v>1.1063108811007334</v>
      </c>
      <c r="AA247" s="150">
        <f t="shared" si="43"/>
        <v>0.14575684994846141</v>
      </c>
    </row>
    <row r="248" spans="10:27" x14ac:dyDescent="0.35">
      <c r="J248" s="134" t="s">
        <v>263</v>
      </c>
      <c r="K248" s="127">
        <v>2012</v>
      </c>
      <c r="L248" s="150">
        <v>0.55698953946474661</v>
      </c>
      <c r="M248" s="150">
        <f t="shared" si="44"/>
        <v>0.629350556145437</v>
      </c>
      <c r="N248" s="150">
        <f t="shared" si="36"/>
        <v>0.99248322178053072</v>
      </c>
      <c r="O248" s="150">
        <f t="shared" si="40"/>
        <v>-1.0885381607712144E-2</v>
      </c>
      <c r="P248" s="150">
        <v>0.36547073660369589</v>
      </c>
      <c r="Q248" s="150">
        <f t="shared" si="45"/>
        <v>1.5182743522697588</v>
      </c>
      <c r="R248" s="150">
        <f t="shared" si="37"/>
        <v>1.2048918745613777</v>
      </c>
      <c r="S248" s="150">
        <f t="shared" si="41"/>
        <v>0.26890368667669196</v>
      </c>
      <c r="T248" s="150">
        <v>-0.19182812200268559</v>
      </c>
      <c r="U248" s="150">
        <f t="shared" si="46"/>
        <v>0.33899566336831582</v>
      </c>
      <c r="V248" s="150">
        <f t="shared" si="38"/>
        <v>0.67925079539568445</v>
      </c>
      <c r="W248" s="150">
        <f t="shared" si="42"/>
        <v>-0.55798374505809134</v>
      </c>
      <c r="X248" s="150">
        <v>3.9206136612687201</v>
      </c>
      <c r="Y248" s="150">
        <f t="shared" si="47"/>
        <v>1.9589753536793233</v>
      </c>
      <c r="Z248" s="150">
        <f t="shared" si="39"/>
        <v>1.3181593357456336</v>
      </c>
      <c r="AA248" s="150">
        <f t="shared" si="43"/>
        <v>0.39852477019139504</v>
      </c>
    </row>
    <row r="249" spans="10:27" x14ac:dyDescent="0.35">
      <c r="J249" s="134" t="s">
        <v>264</v>
      </c>
      <c r="K249" s="127">
        <v>2012</v>
      </c>
      <c r="L249" s="150">
        <v>0.34650294715142055</v>
      </c>
      <c r="M249" s="150">
        <f t="shared" si="44"/>
        <v>0.62641226643982195</v>
      </c>
      <c r="N249" s="150">
        <f t="shared" si="36"/>
        <v>0.98784955107812566</v>
      </c>
      <c r="O249" s="150">
        <f t="shared" si="40"/>
        <v>-1.7636757977305479E-2</v>
      </c>
      <c r="P249" s="150">
        <v>1.0719048107498206</v>
      </c>
      <c r="Q249" s="150">
        <f t="shared" si="45"/>
        <v>1.5166277835855986</v>
      </c>
      <c r="R249" s="150">
        <f t="shared" si="37"/>
        <v>1.2035851692050723</v>
      </c>
      <c r="S249" s="150">
        <f t="shared" si="41"/>
        <v>0.26733823474324381</v>
      </c>
      <c r="T249" s="150">
        <v>5.5737074764558907E-2</v>
      </c>
      <c r="U249" s="150">
        <f t="shared" si="46"/>
        <v>0.32259432022069451</v>
      </c>
      <c r="V249" s="150">
        <f t="shared" si="38"/>
        <v>0.64638717328357753</v>
      </c>
      <c r="W249" s="150">
        <f t="shared" si="42"/>
        <v>-0.62952952492849723</v>
      </c>
      <c r="X249" s="150">
        <v>1.8394844756883422</v>
      </c>
      <c r="Y249" s="150">
        <f t="shared" si="47"/>
        <v>1.9308649606360759</v>
      </c>
      <c r="Z249" s="150">
        <f t="shared" si="39"/>
        <v>1.2992443570799543</v>
      </c>
      <c r="AA249" s="150">
        <f t="shared" si="43"/>
        <v>0.37767279305973489</v>
      </c>
    </row>
    <row r="250" spans="10:27" x14ac:dyDescent="0.35">
      <c r="J250" s="134" t="s">
        <v>265</v>
      </c>
      <c r="K250" s="127">
        <v>2013</v>
      </c>
      <c r="L250" s="150">
        <v>0.83297389882147033</v>
      </c>
      <c r="M250" s="150">
        <f t="shared" si="44"/>
        <v>0.62016726118673393</v>
      </c>
      <c r="N250" s="150">
        <f t="shared" si="36"/>
        <v>0.9780012036458422</v>
      </c>
      <c r="O250" s="150">
        <f t="shared" si="40"/>
        <v>-3.2091854154823705E-2</v>
      </c>
      <c r="P250" s="150">
        <v>1.3396255137768305</v>
      </c>
      <c r="Q250" s="150">
        <f t="shared" si="45"/>
        <v>1.5438514621217672</v>
      </c>
      <c r="R250" s="150">
        <f t="shared" si="37"/>
        <v>1.2251896895046239</v>
      </c>
      <c r="S250" s="150">
        <f t="shared" si="41"/>
        <v>0.29300513120463617</v>
      </c>
      <c r="T250" s="150">
        <v>-7.2994102844849112E-2</v>
      </c>
      <c r="U250" s="150">
        <f t="shared" si="46"/>
        <v>0.32234441076427645</v>
      </c>
      <c r="V250" s="150">
        <f t="shared" si="38"/>
        <v>0.64588642588356016</v>
      </c>
      <c r="W250" s="150">
        <f t="shared" si="42"/>
        <v>-0.63064759439515872</v>
      </c>
      <c r="X250" s="150">
        <v>-0.10354348826507133</v>
      </c>
      <c r="Y250" s="150">
        <f t="shared" si="47"/>
        <v>1.9296202988454709</v>
      </c>
      <c r="Z250" s="150">
        <f t="shared" si="39"/>
        <v>1.2984068465129888</v>
      </c>
      <c r="AA250" s="150">
        <f t="shared" si="43"/>
        <v>0.37674251236473766</v>
      </c>
    </row>
    <row r="251" spans="10:27" x14ac:dyDescent="0.35">
      <c r="J251" s="134" t="s">
        <v>266</v>
      </c>
      <c r="K251" s="127">
        <v>2013</v>
      </c>
      <c r="L251" s="150">
        <v>1.1581617767052226</v>
      </c>
      <c r="M251" s="150">
        <f t="shared" si="44"/>
        <v>0.61163491963609662</v>
      </c>
      <c r="N251" s="150">
        <f t="shared" si="36"/>
        <v>0.96454573634098528</v>
      </c>
      <c r="O251" s="150">
        <f t="shared" si="40"/>
        <v>-5.2078446008613534E-2</v>
      </c>
      <c r="P251" s="150">
        <v>-0.64092934755395325</v>
      </c>
      <c r="Q251" s="150">
        <f t="shared" si="45"/>
        <v>1.2032992447550594</v>
      </c>
      <c r="R251" s="150">
        <f t="shared" si="37"/>
        <v>0.95492983893441463</v>
      </c>
      <c r="S251" s="150">
        <f t="shared" si="41"/>
        <v>-6.6533356230884161E-2</v>
      </c>
      <c r="T251" s="150">
        <v>1.161069568059053</v>
      </c>
      <c r="U251" s="150">
        <f t="shared" si="46"/>
        <v>0.41819449058621527</v>
      </c>
      <c r="V251" s="150">
        <f t="shared" si="38"/>
        <v>0.83794269678356403</v>
      </c>
      <c r="W251" s="150">
        <f t="shared" si="42"/>
        <v>-0.25507650715947777</v>
      </c>
      <c r="X251" s="150">
        <v>0.73707244040078312</v>
      </c>
      <c r="Y251" s="150">
        <f t="shared" si="47"/>
        <v>1.933399659558132</v>
      </c>
      <c r="Z251" s="150">
        <f t="shared" si="39"/>
        <v>1.3009499104658799</v>
      </c>
      <c r="AA251" s="150">
        <f t="shared" si="43"/>
        <v>0.37956541608059663</v>
      </c>
    </row>
    <row r="252" spans="10:27" x14ac:dyDescent="0.35">
      <c r="J252" s="134" t="s">
        <v>267</v>
      </c>
      <c r="K252" s="127">
        <v>2013</v>
      </c>
      <c r="L252" s="150">
        <v>-0.70761980651059109</v>
      </c>
      <c r="M252" s="150">
        <f t="shared" si="44"/>
        <v>0.67812414387968489</v>
      </c>
      <c r="N252" s="150">
        <f t="shared" si="36"/>
        <v>1.0693989677341982</v>
      </c>
      <c r="O252" s="150">
        <f t="shared" si="40"/>
        <v>9.6800189250074054E-2</v>
      </c>
      <c r="P252" s="150">
        <v>0.17638461926120041</v>
      </c>
      <c r="Q252" s="150">
        <f t="shared" si="45"/>
        <v>1.1524878155865919</v>
      </c>
      <c r="R252" s="150">
        <f t="shared" si="37"/>
        <v>0.9146062452120991</v>
      </c>
      <c r="S252" s="150">
        <f t="shared" si="41"/>
        <v>-0.12877732454440657</v>
      </c>
      <c r="T252" s="150">
        <v>-0.24893111638954871</v>
      </c>
      <c r="U252" s="150">
        <f t="shared" si="46"/>
        <v>0.36919447967981911</v>
      </c>
      <c r="V252" s="150">
        <f t="shared" si="38"/>
        <v>0.73976062550908639</v>
      </c>
      <c r="W252" s="150">
        <f t="shared" si="42"/>
        <v>-0.43486958125231695</v>
      </c>
      <c r="X252" s="150">
        <v>-2.6980679089973707</v>
      </c>
      <c r="Y252" s="150">
        <f t="shared" si="47"/>
        <v>2.0332091207669483</v>
      </c>
      <c r="Z252" s="150">
        <f t="shared" si="39"/>
        <v>1.3681099045112566</v>
      </c>
      <c r="AA252" s="150">
        <f t="shared" si="43"/>
        <v>0.45218413104576616</v>
      </c>
    </row>
    <row r="253" spans="10:27" x14ac:dyDescent="0.35">
      <c r="J253" s="134" t="s">
        <v>268</v>
      </c>
      <c r="K253" s="127">
        <v>2013</v>
      </c>
      <c r="L253" s="150">
        <v>-0.49037105235301792</v>
      </c>
      <c r="M253" s="150">
        <f t="shared" si="44"/>
        <v>0.6848812884603912</v>
      </c>
      <c r="N253" s="150">
        <f t="shared" si="36"/>
        <v>1.0800549567660827</v>
      </c>
      <c r="O253" s="150">
        <f t="shared" si="40"/>
        <v>0.11110472334864512</v>
      </c>
      <c r="P253" s="150">
        <v>0.50809940637891138</v>
      </c>
      <c r="Q253" s="150">
        <f t="shared" si="45"/>
        <v>0.84648323955379223</v>
      </c>
      <c r="R253" s="150">
        <f t="shared" si="37"/>
        <v>0.67176316043672613</v>
      </c>
      <c r="S253" s="150">
        <f t="shared" si="41"/>
        <v>-0.57397541469533953</v>
      </c>
      <c r="T253" s="150">
        <v>-0.89915037909094375</v>
      </c>
      <c r="U253" s="150">
        <f t="shared" si="46"/>
        <v>0.47210582099909282</v>
      </c>
      <c r="V253" s="150">
        <f t="shared" si="38"/>
        <v>0.94596565406841893</v>
      </c>
      <c r="W253" s="150">
        <f t="shared" si="42"/>
        <v>-8.014029145450409E-2</v>
      </c>
      <c r="X253" s="150">
        <v>0.29373751615556337</v>
      </c>
      <c r="Y253" s="150">
        <f t="shared" si="47"/>
        <v>1.9919785781055996</v>
      </c>
      <c r="Z253" s="150">
        <f t="shared" si="39"/>
        <v>1.3403666127823235</v>
      </c>
      <c r="AA253" s="150">
        <f t="shared" si="43"/>
        <v>0.42262765598412533</v>
      </c>
    </row>
    <row r="254" spans="10:27" x14ac:dyDescent="0.35">
      <c r="J254" s="134" t="s">
        <v>269</v>
      </c>
      <c r="K254" s="127">
        <v>2013</v>
      </c>
      <c r="L254" s="150">
        <v>0.60509955941033711</v>
      </c>
      <c r="M254" s="150">
        <f t="shared" si="44"/>
        <v>0.67759259794583004</v>
      </c>
      <c r="N254" s="150">
        <f t="shared" si="36"/>
        <v>1.0685607219968976</v>
      </c>
      <c r="O254" s="150">
        <f t="shared" si="40"/>
        <v>9.5668892868737546E-2</v>
      </c>
      <c r="P254" s="150">
        <v>-0.23524700935982781</v>
      </c>
      <c r="Q254" s="150">
        <f t="shared" si="45"/>
        <v>0.86305641518753673</v>
      </c>
      <c r="R254" s="150">
        <f t="shared" si="37"/>
        <v>0.68491551635113956</v>
      </c>
      <c r="S254" s="150">
        <f t="shared" si="41"/>
        <v>-0.54600205084059505</v>
      </c>
      <c r="T254" s="150">
        <v>1.1033793395102072</v>
      </c>
      <c r="U254" s="150">
        <f t="shared" si="46"/>
        <v>0.55038658641045513</v>
      </c>
      <c r="V254" s="150">
        <f t="shared" si="38"/>
        <v>1.1028180209734186</v>
      </c>
      <c r="W254" s="150">
        <f t="shared" si="42"/>
        <v>0.14119474750296204</v>
      </c>
      <c r="X254" s="150">
        <v>9.3720712277413312E-2</v>
      </c>
      <c r="Y254" s="150">
        <f t="shared" si="47"/>
        <v>1.9415905538705636</v>
      </c>
      <c r="Z254" s="150">
        <f t="shared" si="39"/>
        <v>1.3064614161546877</v>
      </c>
      <c r="AA254" s="150">
        <f t="shared" si="43"/>
        <v>0.38566451804158619</v>
      </c>
    </row>
    <row r="255" spans="10:27" x14ac:dyDescent="0.35">
      <c r="J255" s="134" t="s">
        <v>270</v>
      </c>
      <c r="K255" s="127">
        <v>2013</v>
      </c>
      <c r="L255" s="150">
        <v>0.30589386663125773</v>
      </c>
      <c r="M255" s="150">
        <f t="shared" si="44"/>
        <v>0.57200684366724897</v>
      </c>
      <c r="N255" s="150">
        <f t="shared" si="36"/>
        <v>0.90205242458257529</v>
      </c>
      <c r="O255" s="150">
        <f t="shared" si="40"/>
        <v>-0.148716813859603</v>
      </c>
      <c r="P255" s="150">
        <v>-0.21071643588199879</v>
      </c>
      <c r="Q255" s="150">
        <f t="shared" si="45"/>
        <v>0.80794043097331303</v>
      </c>
      <c r="R255" s="150">
        <f t="shared" si="37"/>
        <v>0.64117585794296528</v>
      </c>
      <c r="S255" s="150">
        <f t="shared" si="41"/>
        <v>-0.64120798985913852</v>
      </c>
      <c r="T255" s="150">
        <v>-8.7459122366719905E-2</v>
      </c>
      <c r="U255" s="150">
        <f t="shared" si="46"/>
        <v>0.55187032357741128</v>
      </c>
      <c r="V255" s="150">
        <f t="shared" si="38"/>
        <v>1.1057910078275841</v>
      </c>
      <c r="W255" s="150">
        <f t="shared" si="42"/>
        <v>0.14507874501068688</v>
      </c>
      <c r="X255" s="150">
        <v>0.15215355805243447</v>
      </c>
      <c r="Y255" s="150">
        <f t="shared" si="47"/>
        <v>1.9273787720713615</v>
      </c>
      <c r="Z255" s="150">
        <f t="shared" si="39"/>
        <v>1.2968985634005612</v>
      </c>
      <c r="AA255" s="150">
        <f t="shared" si="43"/>
        <v>0.37506564396749947</v>
      </c>
    </row>
    <row r="256" spans="10:27" x14ac:dyDescent="0.35">
      <c r="J256" s="134" t="s">
        <v>271</v>
      </c>
      <c r="K256" s="127">
        <v>2013</v>
      </c>
      <c r="L256" s="150">
        <v>0.57535650285226791</v>
      </c>
      <c r="M256" s="150">
        <f t="shared" si="44"/>
        <v>0.57353338494542139</v>
      </c>
      <c r="N256" s="150">
        <f t="shared" si="36"/>
        <v>0.9044597738589798</v>
      </c>
      <c r="O256" s="150">
        <f t="shared" si="40"/>
        <v>-0.14487175494265533</v>
      </c>
      <c r="P256" s="150">
        <v>0.97536450477626946</v>
      </c>
      <c r="Q256" s="150">
        <f t="shared" si="45"/>
        <v>0.74628375275012593</v>
      </c>
      <c r="R256" s="150">
        <f t="shared" si="37"/>
        <v>0.59224555065528461</v>
      </c>
      <c r="S256" s="150">
        <f t="shared" si="41"/>
        <v>-0.75573263987127437</v>
      </c>
      <c r="T256" s="150">
        <v>0.66412940057088488</v>
      </c>
      <c r="U256" s="150">
        <f t="shared" si="46"/>
        <v>0.5678093189602893</v>
      </c>
      <c r="V256" s="150">
        <f t="shared" si="38"/>
        <v>1.1377282166521852</v>
      </c>
      <c r="W256" s="150">
        <f t="shared" si="42"/>
        <v>0.18615596421977598</v>
      </c>
      <c r="X256" s="150">
        <v>-0.8998480775972888</v>
      </c>
      <c r="Y256" s="150">
        <f t="shared" si="47"/>
        <v>1.9055856420676025</v>
      </c>
      <c r="Z256" s="150">
        <f t="shared" si="39"/>
        <v>1.2822343575872421</v>
      </c>
      <c r="AA256" s="150">
        <f t="shared" si="43"/>
        <v>0.35865997149540962</v>
      </c>
    </row>
    <row r="257" spans="10:27" x14ac:dyDescent="0.35">
      <c r="J257" s="134" t="s">
        <v>272</v>
      </c>
      <c r="K257" s="127">
        <v>2013</v>
      </c>
      <c r="L257" s="150">
        <v>-0.14063977692630183</v>
      </c>
      <c r="M257" s="150">
        <f t="shared" si="44"/>
        <v>0.53690794391563912</v>
      </c>
      <c r="N257" s="150">
        <f t="shared" si="36"/>
        <v>0.84670160496976232</v>
      </c>
      <c r="O257" s="150">
        <f t="shared" si="40"/>
        <v>-0.24007447111351488</v>
      </c>
      <c r="P257" s="150">
        <v>-1.1302529376618204</v>
      </c>
      <c r="Q257" s="150">
        <f t="shared" si="45"/>
        <v>0.78948694543206532</v>
      </c>
      <c r="R257" s="150">
        <f t="shared" si="37"/>
        <v>0.6265313012772048</v>
      </c>
      <c r="S257" s="150">
        <f t="shared" si="41"/>
        <v>-0.67454150701726645</v>
      </c>
      <c r="T257" s="150">
        <v>0.40643490425149814</v>
      </c>
      <c r="U257" s="150">
        <f t="shared" si="46"/>
        <v>0.570181631412499</v>
      </c>
      <c r="V257" s="150">
        <f t="shared" si="38"/>
        <v>1.1424816553955586</v>
      </c>
      <c r="W257" s="150">
        <f t="shared" si="42"/>
        <v>0.19217100039727883</v>
      </c>
      <c r="X257" s="150">
        <v>-5.8962264150943397E-2</v>
      </c>
      <c r="Y257" s="150">
        <f t="shared" si="47"/>
        <v>1.8725459295485491</v>
      </c>
      <c r="Z257" s="150">
        <f t="shared" si="39"/>
        <v>1.2600025283681844</v>
      </c>
      <c r="AA257" s="150">
        <f t="shared" si="43"/>
        <v>0.33342662869390716</v>
      </c>
    </row>
    <row r="258" spans="10:27" x14ac:dyDescent="0.35">
      <c r="J258" s="134" t="s">
        <v>273</v>
      </c>
      <c r="K258" s="127">
        <v>2013</v>
      </c>
      <c r="L258" s="150">
        <v>8.616249807781963E-2</v>
      </c>
      <c r="M258" s="150">
        <f t="shared" si="44"/>
        <v>0.51925785873879116</v>
      </c>
      <c r="N258" s="150">
        <f t="shared" si="36"/>
        <v>0.81886749371020096</v>
      </c>
      <c r="O258" s="150">
        <f t="shared" si="40"/>
        <v>-0.2882980760287312</v>
      </c>
      <c r="P258" s="150">
        <v>-0.12086417887898473</v>
      </c>
      <c r="Q258" s="150">
        <f t="shared" si="45"/>
        <v>0.7726620870661115</v>
      </c>
      <c r="R258" s="150">
        <f t="shared" si="37"/>
        <v>0.61317921171218137</v>
      </c>
      <c r="S258" s="150">
        <f t="shared" si="41"/>
        <v>-0.7056193079822014</v>
      </c>
      <c r="T258" s="150">
        <v>3.76548555936288E-2</v>
      </c>
      <c r="U258" s="150">
        <f t="shared" si="46"/>
        <v>0.57251409764088845</v>
      </c>
      <c r="V258" s="150">
        <f t="shared" si="38"/>
        <v>1.1471552536508427</v>
      </c>
      <c r="W258" s="150">
        <f t="shared" si="42"/>
        <v>0.19806065596988473</v>
      </c>
      <c r="X258" s="150">
        <v>-0.54277286135693215</v>
      </c>
      <c r="Y258" s="150">
        <f t="shared" si="47"/>
        <v>1.8773201468626566</v>
      </c>
      <c r="Z258" s="150">
        <f t="shared" si="39"/>
        <v>1.2632150134623175</v>
      </c>
      <c r="AA258" s="150">
        <f t="shared" si="43"/>
        <v>0.33710022301670628</v>
      </c>
    </row>
    <row r="259" spans="10:27" x14ac:dyDescent="0.35">
      <c r="J259" s="134" t="s">
        <v>274</v>
      </c>
      <c r="K259" s="127">
        <v>2013</v>
      </c>
      <c r="L259" s="150">
        <v>0.33045234169991511</v>
      </c>
      <c r="M259" s="150">
        <f t="shared" si="44"/>
        <v>0.51127245800941146</v>
      </c>
      <c r="N259" s="150">
        <f t="shared" si="36"/>
        <v>0.80627454981635005</v>
      </c>
      <c r="O259" s="150">
        <f t="shared" si="40"/>
        <v>-0.31065691095671311</v>
      </c>
      <c r="P259" s="150">
        <v>2.102556345484798</v>
      </c>
      <c r="Q259" s="150">
        <f t="shared" si="45"/>
        <v>0.86939329491553019</v>
      </c>
      <c r="R259" s="150">
        <f t="shared" si="37"/>
        <v>0.68994441964712006</v>
      </c>
      <c r="S259" s="150">
        <f t="shared" si="41"/>
        <v>-0.5354479485460697</v>
      </c>
      <c r="T259" s="150">
        <v>0.27854104716377459</v>
      </c>
      <c r="U259" s="150">
        <f t="shared" si="46"/>
        <v>0.56038363770349509</v>
      </c>
      <c r="V259" s="150">
        <f t="shared" si="38"/>
        <v>1.1228492655472793</v>
      </c>
      <c r="W259" s="150">
        <f t="shared" si="42"/>
        <v>0.16716426928503386</v>
      </c>
      <c r="X259" s="150">
        <v>0.94910428283307624</v>
      </c>
      <c r="Y259" s="150">
        <f t="shared" si="47"/>
        <v>1.5161661483204338</v>
      </c>
      <c r="Z259" s="150">
        <f t="shared" si="39"/>
        <v>1.0202009735326325</v>
      </c>
      <c r="AA259" s="150">
        <f t="shared" si="43"/>
        <v>2.8853382548170676E-2</v>
      </c>
    </row>
    <row r="260" spans="10:27" x14ac:dyDescent="0.35">
      <c r="J260" s="134" t="s">
        <v>275</v>
      </c>
      <c r="K260" s="127">
        <v>2013</v>
      </c>
      <c r="L260" s="150">
        <v>0.28245085671088166</v>
      </c>
      <c r="M260" s="150">
        <f t="shared" si="44"/>
        <v>0.50483696404652811</v>
      </c>
      <c r="N260" s="150">
        <f t="shared" si="36"/>
        <v>0.79612580247726672</v>
      </c>
      <c r="O260" s="150">
        <f t="shared" si="40"/>
        <v>-0.32893167383000804</v>
      </c>
      <c r="P260" s="150">
        <v>-2.1580246913580248</v>
      </c>
      <c r="Q260" s="150">
        <f t="shared" si="45"/>
        <v>1.1116805210545371</v>
      </c>
      <c r="R260" s="150">
        <f t="shared" si="37"/>
        <v>0.88222186255358881</v>
      </c>
      <c r="S260" s="150">
        <f t="shared" si="41"/>
        <v>-0.18078658223910901</v>
      </c>
      <c r="T260" s="150">
        <v>0.24210802897789122</v>
      </c>
      <c r="U260" s="150">
        <f t="shared" si="46"/>
        <v>0.54885474425503522</v>
      </c>
      <c r="V260" s="150">
        <f t="shared" si="38"/>
        <v>1.0997486454181358</v>
      </c>
      <c r="W260" s="150">
        <f t="shared" si="42"/>
        <v>0.13717382425350036</v>
      </c>
      <c r="X260" s="150">
        <v>-0.74039252556117052</v>
      </c>
      <c r="Y260" s="150">
        <f t="shared" si="47"/>
        <v>1.0728666400738642</v>
      </c>
      <c r="Z260" s="150">
        <f t="shared" si="39"/>
        <v>0.72191269531148738</v>
      </c>
      <c r="AA260" s="150">
        <f t="shared" si="43"/>
        <v>-0.47010371990372202</v>
      </c>
    </row>
    <row r="261" spans="10:27" x14ac:dyDescent="0.35">
      <c r="J261" s="134" t="s">
        <v>276</v>
      </c>
      <c r="K261" s="127">
        <v>2013</v>
      </c>
      <c r="L261" s="150">
        <v>0.54561628462215284</v>
      </c>
      <c r="M261" s="150">
        <f t="shared" si="44"/>
        <v>0.51047171392004753</v>
      </c>
      <c r="N261" s="150">
        <f t="shared" si="36"/>
        <v>0.80501177970218496</v>
      </c>
      <c r="O261" s="150">
        <f t="shared" si="40"/>
        <v>-0.31291820061217634</v>
      </c>
      <c r="P261" s="150">
        <v>1.0245798213294302</v>
      </c>
      <c r="Q261" s="150">
        <f t="shared" si="45"/>
        <v>1.1084461593377908</v>
      </c>
      <c r="R261" s="150">
        <f t="shared" si="37"/>
        <v>0.87965509578572898</v>
      </c>
      <c r="S261" s="150">
        <f t="shared" si="41"/>
        <v>-0.18499012697513051</v>
      </c>
      <c r="T261" s="150">
        <v>0.86499035779146616</v>
      </c>
      <c r="U261" s="150">
        <f t="shared" si="46"/>
        <v>0.57367850384268115</v>
      </c>
      <c r="V261" s="150">
        <f t="shared" si="38"/>
        <v>1.1494883921661636</v>
      </c>
      <c r="W261" s="150">
        <f t="shared" si="42"/>
        <v>0.20099189741854054</v>
      </c>
      <c r="X261" s="150">
        <v>-1.0537532559791618</v>
      </c>
      <c r="Y261" s="150">
        <f t="shared" si="47"/>
        <v>0.929600665683189</v>
      </c>
      <c r="Z261" s="150">
        <f t="shared" si="39"/>
        <v>0.62551159394843425</v>
      </c>
      <c r="AA261" s="150">
        <f t="shared" si="43"/>
        <v>-0.67689146968588343</v>
      </c>
    </row>
    <row r="262" spans="10:27" x14ac:dyDescent="0.35">
      <c r="J262" s="134" t="s">
        <v>277</v>
      </c>
      <c r="K262" s="127">
        <v>2014</v>
      </c>
      <c r="L262" s="150">
        <v>-0.78372853244361296</v>
      </c>
      <c r="M262" s="150">
        <f t="shared" si="44"/>
        <v>0.55836414227536568</v>
      </c>
      <c r="N262" s="150">
        <f t="shared" si="36"/>
        <v>0.88053794096292937</v>
      </c>
      <c r="O262" s="150">
        <f t="shared" si="40"/>
        <v>-0.18354292608382813</v>
      </c>
      <c r="P262" s="150">
        <v>0.38469224620303755</v>
      </c>
      <c r="Q262" s="150">
        <f t="shared" si="45"/>
        <v>1.0520119593772206</v>
      </c>
      <c r="R262" s="150">
        <f t="shared" si="37"/>
        <v>0.83486931060914993</v>
      </c>
      <c r="S262" s="150">
        <f t="shared" si="41"/>
        <v>-0.26037771729180986</v>
      </c>
      <c r="T262" s="150">
        <v>0.51974087205093455</v>
      </c>
      <c r="U262" s="150">
        <f t="shared" si="46"/>
        <v>0.56598061543656863</v>
      </c>
      <c r="V262" s="150">
        <f t="shared" si="38"/>
        <v>1.1340640154329484</v>
      </c>
      <c r="W262" s="150">
        <f t="shared" si="42"/>
        <v>0.18150207955791453</v>
      </c>
      <c r="X262" s="150">
        <v>0.37094651190618644</v>
      </c>
      <c r="Y262" s="150">
        <f t="shared" si="47"/>
        <v>0.94798803953093946</v>
      </c>
      <c r="Z262" s="150">
        <f t="shared" si="39"/>
        <v>0.63788412760575397</v>
      </c>
      <c r="AA262" s="150">
        <f t="shared" si="43"/>
        <v>-0.64863371433109596</v>
      </c>
    </row>
    <row r="263" spans="10:27" x14ac:dyDescent="0.35">
      <c r="J263" s="134" t="s">
        <v>278</v>
      </c>
      <c r="K263" s="127">
        <v>2014</v>
      </c>
      <c r="L263" s="150">
        <v>1.2574077718734282</v>
      </c>
      <c r="M263" s="150">
        <f t="shared" si="44"/>
        <v>0.57379843775080652</v>
      </c>
      <c r="N263" s="150">
        <f t="shared" si="36"/>
        <v>0.90487776103585904</v>
      </c>
      <c r="O263" s="150">
        <f t="shared" si="40"/>
        <v>-0.14420518165123072</v>
      </c>
      <c r="P263" s="150">
        <v>-0.24386602299308216</v>
      </c>
      <c r="Q263" s="150">
        <f t="shared" si="45"/>
        <v>1.0356793163013811</v>
      </c>
      <c r="R263" s="150">
        <f t="shared" si="37"/>
        <v>0.82190783964524228</v>
      </c>
      <c r="S263" s="150">
        <f t="shared" si="41"/>
        <v>-0.28295146100576363</v>
      </c>
      <c r="T263" s="150">
        <v>-9.4177607888759632E-2</v>
      </c>
      <c r="U263" s="150">
        <f t="shared" si="46"/>
        <v>0.51794595781454533</v>
      </c>
      <c r="V263" s="150">
        <f t="shared" si="38"/>
        <v>1.0378162372987805</v>
      </c>
      <c r="W263" s="150">
        <f t="shared" si="42"/>
        <v>5.3551013052484712E-2</v>
      </c>
      <c r="X263" s="150">
        <v>0.29804482594182163</v>
      </c>
      <c r="Y263" s="150">
        <f t="shared" si="47"/>
        <v>0.91583756660389004</v>
      </c>
      <c r="Z263" s="150">
        <f t="shared" si="39"/>
        <v>0.61625065173897964</v>
      </c>
      <c r="AA263" s="150">
        <f t="shared" si="43"/>
        <v>-0.69841082761978002</v>
      </c>
    </row>
    <row r="264" spans="10:27" x14ac:dyDescent="0.35">
      <c r="J264" s="134" t="s">
        <v>279</v>
      </c>
      <c r="K264" s="127">
        <v>2014</v>
      </c>
      <c r="L264" s="150">
        <v>1.0783805574752361</v>
      </c>
      <c r="M264" s="150">
        <f t="shared" si="44"/>
        <v>0.56212602983711535</v>
      </c>
      <c r="N264" s="150">
        <f t="shared" si="36"/>
        <v>0.8864704220750913</v>
      </c>
      <c r="O264" s="150">
        <f t="shared" si="40"/>
        <v>-0.17385559984627744</v>
      </c>
      <c r="P264" s="150">
        <v>0.53881460786270208</v>
      </c>
      <c r="Q264" s="150">
        <f t="shared" si="45"/>
        <v>1.043034288631268</v>
      </c>
      <c r="R264" s="150">
        <f t="shared" si="37"/>
        <v>0.82774469408769291</v>
      </c>
      <c r="S264" s="150">
        <f t="shared" si="41"/>
        <v>-0.27274223703060485</v>
      </c>
      <c r="T264" s="150">
        <v>0.13862703781745592</v>
      </c>
      <c r="U264" s="150">
        <f t="shared" si="46"/>
        <v>0.49865757842978375</v>
      </c>
      <c r="V264" s="150">
        <f t="shared" si="38"/>
        <v>0.99916781652308995</v>
      </c>
      <c r="W264" s="150">
        <f t="shared" si="42"/>
        <v>-1.2010868068898946E-3</v>
      </c>
      <c r="X264" s="150">
        <v>0.48734101985023176</v>
      </c>
      <c r="Y264" s="150">
        <f t="shared" si="47"/>
        <v>0.59259659237854601</v>
      </c>
      <c r="Z264" s="150">
        <f t="shared" si="39"/>
        <v>0.39874760502101714</v>
      </c>
      <c r="AA264" s="150">
        <f t="shared" si="43"/>
        <v>-1.3264522411751922</v>
      </c>
    </row>
    <row r="265" spans="10:27" x14ac:dyDescent="0.35">
      <c r="J265" s="134" t="s">
        <v>280</v>
      </c>
      <c r="K265" s="127">
        <v>2014</v>
      </c>
      <c r="L265" s="150">
        <v>1.0246183795076325</v>
      </c>
      <c r="M265" s="150">
        <f t="shared" si="44"/>
        <v>0.53911942594267448</v>
      </c>
      <c r="N265" s="150">
        <f t="shared" si="36"/>
        <v>0.85018910297174166</v>
      </c>
      <c r="O265" s="150">
        <f t="shared" si="40"/>
        <v>-0.23414432707632776</v>
      </c>
      <c r="P265" s="150">
        <v>2.4712187375942833</v>
      </c>
      <c r="Q265" s="150">
        <f t="shared" si="45"/>
        <v>1.2285863540461925</v>
      </c>
      <c r="R265" s="150">
        <f t="shared" si="37"/>
        <v>0.97499751146703895</v>
      </c>
      <c r="S265" s="150">
        <f t="shared" si="41"/>
        <v>-3.6529558280235762E-2</v>
      </c>
      <c r="T265" s="150">
        <v>0.70140465511194783</v>
      </c>
      <c r="U265" s="150">
        <f t="shared" si="46"/>
        <v>0.36594811405597483</v>
      </c>
      <c r="V265" s="150">
        <f t="shared" si="38"/>
        <v>0.73325583305766906</v>
      </c>
      <c r="W265" s="150">
        <f t="shared" si="42"/>
        <v>-0.44761145220564241</v>
      </c>
      <c r="X265" s="150">
        <v>-0.37851904423941329</v>
      </c>
      <c r="Y265" s="150">
        <f t="shared" si="47"/>
        <v>0.58881794075017002</v>
      </c>
      <c r="Z265" s="150">
        <f t="shared" si="39"/>
        <v>0.3962050181982073</v>
      </c>
      <c r="AA265" s="150">
        <f t="shared" si="43"/>
        <v>-1.3356809418588027</v>
      </c>
    </row>
    <row r="266" spans="10:27" x14ac:dyDescent="0.35">
      <c r="J266" s="134" t="s">
        <v>281</v>
      </c>
      <c r="K266" s="127">
        <v>2014</v>
      </c>
      <c r="L266" s="150">
        <v>0.1661395007825241</v>
      </c>
      <c r="M266" s="150">
        <f t="shared" si="44"/>
        <v>0.54092664900989929</v>
      </c>
      <c r="N266" s="150">
        <f t="shared" ref="N266:N329" si="48">M266 / $M$7</f>
        <v>0.85303908626757086</v>
      </c>
      <c r="O266" s="150">
        <f t="shared" si="40"/>
        <v>-0.22931624751438759</v>
      </c>
      <c r="P266" s="150">
        <v>-1.8401937046004844</v>
      </c>
      <c r="Q266" s="150">
        <f t="shared" si="45"/>
        <v>1.3582591000533677</v>
      </c>
      <c r="R266" s="150">
        <f t="shared" ref="R266:R329" si="49">Q266 / $Q$7</f>
        <v>1.0779048929837798</v>
      </c>
      <c r="S266" s="150">
        <f t="shared" si="41"/>
        <v>0.10822989008138778</v>
      </c>
      <c r="T266" s="150">
        <v>0.51322470077167004</v>
      </c>
      <c r="U266" s="150">
        <f t="shared" si="46"/>
        <v>0.30188958359560758</v>
      </c>
      <c r="V266" s="150">
        <f t="shared" ref="V266:V329" si="50">U266 / $U$7</f>
        <v>0.60490077584324109</v>
      </c>
      <c r="W266" s="150">
        <f t="shared" si="42"/>
        <v>-0.72522958380423641</v>
      </c>
      <c r="X266" s="150">
        <v>-1.4960816908097838</v>
      </c>
      <c r="Y266" s="150">
        <f t="shared" si="47"/>
        <v>0.69694561322710136</v>
      </c>
      <c r="Z266" s="150">
        <f t="shared" ref="Z266:Z329" si="51">Y266 / $Y$7</f>
        <v>0.46896218722548277</v>
      </c>
      <c r="AA266" s="150">
        <f t="shared" si="43"/>
        <v>-1.0924564930454648</v>
      </c>
    </row>
    <row r="267" spans="10:27" x14ac:dyDescent="0.35">
      <c r="J267" s="134" t="s">
        <v>282</v>
      </c>
      <c r="K267" s="127">
        <v>2014</v>
      </c>
      <c r="L267" s="150">
        <v>0.24680178204024369</v>
      </c>
      <c r="M267" s="150">
        <f t="shared" si="44"/>
        <v>0.54197435334689315</v>
      </c>
      <c r="N267" s="150">
        <f t="shared" si="48"/>
        <v>0.85469131166993129</v>
      </c>
      <c r="O267" s="150">
        <f t="shared" ref="O267:O330" si="52">IF(N267&gt;0, LOG(N267,2), NA())</f>
        <v>-0.22652463808817153</v>
      </c>
      <c r="P267" s="150">
        <v>0.18746916625555007</v>
      </c>
      <c r="Q267" s="150">
        <f t="shared" si="45"/>
        <v>1.3539119994892019</v>
      </c>
      <c r="R267" s="150">
        <f t="shared" si="49"/>
        <v>1.0744550644729878</v>
      </c>
      <c r="S267" s="150">
        <f t="shared" ref="S267:S330" si="53">IF(R267&gt;0, LOG(R267,2), NA())</f>
        <v>0.10360514808205279</v>
      </c>
      <c r="T267" s="150">
        <v>0.78778926637124569</v>
      </c>
      <c r="U267" s="150">
        <f t="shared" si="46"/>
        <v>0.29329374493876315</v>
      </c>
      <c r="V267" s="150">
        <f t="shared" si="50"/>
        <v>0.58767716245910517</v>
      </c>
      <c r="W267" s="150">
        <f t="shared" ref="W267:W330" si="54">IF(V267&gt;0, LOG(V267,2), NA())</f>
        <v>-0.7669042595982597</v>
      </c>
      <c r="X267" s="150">
        <v>-1.012536162005786</v>
      </c>
      <c r="Y267" s="150">
        <f t="shared" si="47"/>
        <v>0.71603240651316546</v>
      </c>
      <c r="Z267" s="150">
        <f t="shared" si="51"/>
        <v>0.48180534766250327</v>
      </c>
      <c r="AA267" s="150">
        <f t="shared" ref="AA267:AA330" si="55">IF(Z267&gt;0, LOG(Z267,2), NA())</f>
        <v>-1.0534776884355985</v>
      </c>
    </row>
    <row r="268" spans="10:27" x14ac:dyDescent="0.35">
      <c r="J268" s="134" t="s">
        <v>283</v>
      </c>
      <c r="K268" s="127">
        <v>2014</v>
      </c>
      <c r="L268" s="150">
        <v>0.18113525467757222</v>
      </c>
      <c r="M268" s="150">
        <f t="shared" si="44"/>
        <v>0.54163559655832449</v>
      </c>
      <c r="N268" s="150">
        <f t="shared" si="48"/>
        <v>0.8541570936166768</v>
      </c>
      <c r="O268" s="150">
        <f t="shared" si="52"/>
        <v>-0.22742666515962698</v>
      </c>
      <c r="P268" s="150">
        <v>0.35454008272601928</v>
      </c>
      <c r="Q268" s="150">
        <f t="shared" si="45"/>
        <v>1.334351655596701</v>
      </c>
      <c r="R268" s="150">
        <f t="shared" si="49"/>
        <v>1.0589321127847984</v>
      </c>
      <c r="S268" s="150">
        <f t="shared" si="53"/>
        <v>8.2610102372661434E-2</v>
      </c>
      <c r="T268" s="150">
        <v>0.34739184714758725</v>
      </c>
      <c r="U268" s="150">
        <f t="shared" si="46"/>
        <v>0.28440693824963986</v>
      </c>
      <c r="V268" s="150">
        <f t="shared" si="50"/>
        <v>0.5698705319785371</v>
      </c>
      <c r="W268" s="150">
        <f t="shared" si="54"/>
        <v>-0.81129390208080809</v>
      </c>
      <c r="X268" s="150">
        <v>0.97418412079883099</v>
      </c>
      <c r="Y268" s="150">
        <f t="shared" si="47"/>
        <v>0.77849264511469907</v>
      </c>
      <c r="Z268" s="150">
        <f t="shared" si="51"/>
        <v>0.52383372054165933</v>
      </c>
      <c r="AA268" s="150">
        <f t="shared" si="55"/>
        <v>-0.93281916217025374</v>
      </c>
    </row>
    <row r="269" spans="10:27" x14ac:dyDescent="0.35">
      <c r="J269" s="134" t="s">
        <v>284</v>
      </c>
      <c r="K269" s="127">
        <v>2014</v>
      </c>
      <c r="L269" s="150">
        <v>0.77088574772413498</v>
      </c>
      <c r="M269" s="150">
        <f t="shared" si="44"/>
        <v>0.53042779435315002</v>
      </c>
      <c r="N269" s="150">
        <f t="shared" si="48"/>
        <v>0.83648243593495708</v>
      </c>
      <c r="O269" s="150">
        <f t="shared" si="52"/>
        <v>-0.25759284733810117</v>
      </c>
      <c r="P269" s="150">
        <v>0.80471050049067716</v>
      </c>
      <c r="Q269" s="150">
        <f t="shared" si="45"/>
        <v>1.2883284093320035</v>
      </c>
      <c r="R269" s="150">
        <f t="shared" si="49"/>
        <v>1.0224083874235872</v>
      </c>
      <c r="S269" s="150">
        <f t="shared" si="53"/>
        <v>3.197157673085995E-2</v>
      </c>
      <c r="T269" s="150">
        <v>0.37503831521249165</v>
      </c>
      <c r="U269" s="150">
        <f t="shared" si="46"/>
        <v>0.2844369822804439</v>
      </c>
      <c r="V269" s="150">
        <f t="shared" si="50"/>
        <v>0.56993073166256181</v>
      </c>
      <c r="W269" s="150">
        <f t="shared" si="54"/>
        <v>-0.81114150746877056</v>
      </c>
      <c r="X269" s="150">
        <v>0.8924264351181862</v>
      </c>
      <c r="Y269" s="150">
        <f t="shared" si="47"/>
        <v>0.83364214837000972</v>
      </c>
      <c r="Z269" s="150">
        <f t="shared" si="51"/>
        <v>0.56094283089426566</v>
      </c>
      <c r="AA269" s="150">
        <f t="shared" si="55"/>
        <v>-0.83407435041352451</v>
      </c>
    </row>
    <row r="270" spans="10:27" x14ac:dyDescent="0.35">
      <c r="J270" s="134" t="s">
        <v>285</v>
      </c>
      <c r="K270" s="127">
        <v>2014</v>
      </c>
      <c r="L270" s="150">
        <v>-0.27585951101003992</v>
      </c>
      <c r="M270" s="150">
        <f t="shared" si="44"/>
        <v>0.55878765479652726</v>
      </c>
      <c r="N270" s="150">
        <f t="shared" si="48"/>
        <v>0.88120581845562784</v>
      </c>
      <c r="O270" s="150">
        <f t="shared" si="52"/>
        <v>-0.18244907394143181</v>
      </c>
      <c r="P270" s="150">
        <v>-1.2899143302180685</v>
      </c>
      <c r="Q270" s="150">
        <f t="shared" si="45"/>
        <v>1.3581821645654786</v>
      </c>
      <c r="R270" s="150">
        <f t="shared" si="49"/>
        <v>1.0778438375203292</v>
      </c>
      <c r="S270" s="150">
        <f t="shared" si="53"/>
        <v>0.1081481695978115</v>
      </c>
      <c r="T270" s="150">
        <v>0.21017083116276564</v>
      </c>
      <c r="U270" s="150">
        <f t="shared" si="46"/>
        <v>0.27012873078876048</v>
      </c>
      <c r="V270" s="150">
        <f t="shared" si="50"/>
        <v>0.54126106931384921</v>
      </c>
      <c r="W270" s="150">
        <f t="shared" si="54"/>
        <v>-0.88560347023340802</v>
      </c>
      <c r="X270" s="150">
        <v>1.7092995457805402</v>
      </c>
      <c r="Y270" s="150">
        <f t="shared" si="47"/>
        <v>0.9580316800629225</v>
      </c>
      <c r="Z270" s="150">
        <f t="shared" si="51"/>
        <v>0.64464231295364072</v>
      </c>
      <c r="AA270" s="150">
        <f t="shared" si="55"/>
        <v>-0.63342920794054491</v>
      </c>
    </row>
    <row r="271" spans="10:27" x14ac:dyDescent="0.35">
      <c r="J271" s="134" t="s">
        <v>286</v>
      </c>
      <c r="K271" s="127">
        <v>2014</v>
      </c>
      <c r="L271" s="150">
        <v>0.39842952748675581</v>
      </c>
      <c r="M271" s="150">
        <f t="shared" si="44"/>
        <v>0.55837777833900948</v>
      </c>
      <c r="N271" s="150">
        <f t="shared" si="48"/>
        <v>0.88055944497884775</v>
      </c>
      <c r="O271" s="150">
        <f t="shared" si="52"/>
        <v>-0.183507693804939</v>
      </c>
      <c r="P271" s="150">
        <v>1.7259233690024163</v>
      </c>
      <c r="Q271" s="150">
        <f t="shared" si="45"/>
        <v>1.3174731216554152</v>
      </c>
      <c r="R271" s="150">
        <f t="shared" si="49"/>
        <v>1.0455374266597506</v>
      </c>
      <c r="S271" s="150">
        <f t="shared" si="53"/>
        <v>6.4244706394240236E-2</v>
      </c>
      <c r="T271" s="150">
        <v>0.56824292833327361</v>
      </c>
      <c r="U271" s="150">
        <f t="shared" si="46"/>
        <v>0.27050831969405659</v>
      </c>
      <c r="V271" s="150">
        <f t="shared" si="50"/>
        <v>0.54202165740894126</v>
      </c>
      <c r="W271" s="150">
        <f t="shared" si="54"/>
        <v>-0.8835775967911581</v>
      </c>
      <c r="X271" s="150">
        <v>-0.37607239393583264</v>
      </c>
      <c r="Y271" s="150">
        <f t="shared" si="47"/>
        <v>0.92776899659515055</v>
      </c>
      <c r="Z271" s="150">
        <f t="shared" si="51"/>
        <v>0.62427909671264215</v>
      </c>
      <c r="AA271" s="150">
        <f t="shared" si="55"/>
        <v>-0.67973693531415291</v>
      </c>
    </row>
    <row r="272" spans="10:27" x14ac:dyDescent="0.35">
      <c r="J272" s="134" t="s">
        <v>287</v>
      </c>
      <c r="K272" s="127">
        <v>2014</v>
      </c>
      <c r="L272" s="150">
        <v>0.28015549787799576</v>
      </c>
      <c r="M272" s="150">
        <f t="shared" si="44"/>
        <v>0.55842103935760201</v>
      </c>
      <c r="N272" s="150">
        <f t="shared" si="48"/>
        <v>0.88062766742608478</v>
      </c>
      <c r="O272" s="150">
        <f t="shared" si="52"/>
        <v>-0.18339592352719603</v>
      </c>
      <c r="P272" s="150">
        <v>0.95981385428280575</v>
      </c>
      <c r="Q272" s="150">
        <f t="shared" si="45"/>
        <v>1.1278465069519992</v>
      </c>
      <c r="R272" s="150">
        <f t="shared" si="49"/>
        <v>0.8950510755499137</v>
      </c>
      <c r="S272" s="150">
        <f t="shared" si="53"/>
        <v>-0.15995808363885378</v>
      </c>
      <c r="T272" s="150">
        <v>-1.7824358768693295E-2</v>
      </c>
      <c r="U272" s="150">
        <f t="shared" si="46"/>
        <v>0.29415702459412113</v>
      </c>
      <c r="V272" s="150">
        <f t="shared" si="50"/>
        <v>0.58940692910781223</v>
      </c>
      <c r="W272" s="150">
        <f t="shared" si="54"/>
        <v>-0.76266407390505908</v>
      </c>
      <c r="X272" s="150">
        <v>3.7395304942786365</v>
      </c>
      <c r="Y272" s="150">
        <f t="shared" si="47"/>
        <v>1.3642837462346635</v>
      </c>
      <c r="Z272" s="150">
        <f t="shared" si="51"/>
        <v>0.91800203270940717</v>
      </c>
      <c r="AA272" s="150">
        <f t="shared" si="55"/>
        <v>-0.12343074672046372</v>
      </c>
    </row>
    <row r="273" spans="10:27" x14ac:dyDescent="0.35">
      <c r="J273" s="134" t="s">
        <v>288</v>
      </c>
      <c r="K273" s="127">
        <v>2014</v>
      </c>
      <c r="L273" s="150">
        <v>-0.69335254310076122</v>
      </c>
      <c r="M273" s="150">
        <f t="shared" si="44"/>
        <v>0.63290895368419575</v>
      </c>
      <c r="N273" s="150">
        <f t="shared" si="48"/>
        <v>0.99809479996880368</v>
      </c>
      <c r="O273" s="150">
        <f t="shared" si="52"/>
        <v>-2.7512443052728633E-3</v>
      </c>
      <c r="P273" s="150">
        <v>-0.50415326259182791</v>
      </c>
      <c r="Q273" s="150">
        <f t="shared" si="45"/>
        <v>1.1390007091630372</v>
      </c>
      <c r="R273" s="150">
        <f t="shared" si="49"/>
        <v>0.90390297217268323</v>
      </c>
      <c r="S273" s="150">
        <f t="shared" si="53"/>
        <v>-0.14576017742174793</v>
      </c>
      <c r="T273" s="150">
        <v>0.44568841031857809</v>
      </c>
      <c r="U273" s="150">
        <f t="shared" si="46"/>
        <v>0.26101891161495094</v>
      </c>
      <c r="V273" s="150">
        <f t="shared" si="50"/>
        <v>0.52300758530689329</v>
      </c>
      <c r="W273" s="150">
        <f t="shared" si="54"/>
        <v>-0.93509622450447338</v>
      </c>
      <c r="X273" s="150">
        <v>-1.7398226063224926</v>
      </c>
      <c r="Y273" s="150">
        <f t="shared" si="47"/>
        <v>1.4343315964577086</v>
      </c>
      <c r="Z273" s="150">
        <f t="shared" si="51"/>
        <v>0.96513597318854472</v>
      </c>
      <c r="AA273" s="150">
        <f t="shared" si="55"/>
        <v>-5.1195884086329024E-2</v>
      </c>
    </row>
    <row r="274" spans="10:27" x14ac:dyDescent="0.35">
      <c r="J274" s="134" t="s">
        <v>289</v>
      </c>
      <c r="K274" s="127">
        <v>2015</v>
      </c>
      <c r="L274" s="150">
        <v>-0.44221245727837066</v>
      </c>
      <c r="M274" s="150">
        <f t="shared" si="44"/>
        <v>0.58953891845805539</v>
      </c>
      <c r="N274" s="150">
        <f t="shared" si="48"/>
        <v>0.92970043395186508</v>
      </c>
      <c r="O274" s="150">
        <f t="shared" si="52"/>
        <v>-0.10516216584199403</v>
      </c>
      <c r="P274" s="150">
        <v>-0.55496573689798279</v>
      </c>
      <c r="Q274" s="150">
        <f t="shared" si="45"/>
        <v>1.1622573875453797</v>
      </c>
      <c r="R274" s="150">
        <f t="shared" si="49"/>
        <v>0.92235930898050733</v>
      </c>
      <c r="S274" s="150">
        <f t="shared" si="53"/>
        <v>-0.11659922676641953</v>
      </c>
      <c r="T274" s="150">
        <v>0.1987824574481302</v>
      </c>
      <c r="U274" s="150">
        <f t="shared" si="46"/>
        <v>0.26122119140448047</v>
      </c>
      <c r="V274" s="150">
        <f t="shared" si="50"/>
        <v>0.52341289641490329</v>
      </c>
      <c r="W274" s="150">
        <f t="shared" si="54"/>
        <v>-0.93397862337758597</v>
      </c>
      <c r="X274" s="150">
        <v>-1.5738919106584885</v>
      </c>
      <c r="Y274" s="150">
        <f t="shared" si="47"/>
        <v>1.5230555111756436</v>
      </c>
      <c r="Z274" s="150">
        <f t="shared" si="51"/>
        <v>1.024836702077087</v>
      </c>
      <c r="AA274" s="150">
        <f t="shared" si="55"/>
        <v>3.5394048392173041E-2</v>
      </c>
    </row>
    <row r="275" spans="10:27" x14ac:dyDescent="0.35">
      <c r="J275" s="134" t="s">
        <v>290</v>
      </c>
      <c r="K275" s="127">
        <v>2015</v>
      </c>
      <c r="L275" s="150">
        <v>-0.25431565967940811</v>
      </c>
      <c r="M275" s="150">
        <f t="shared" si="44"/>
        <v>0.53772412976676709</v>
      </c>
      <c r="N275" s="150">
        <f t="shared" si="48"/>
        <v>0.84798872667830649</v>
      </c>
      <c r="O275" s="150">
        <f t="shared" si="52"/>
        <v>-0.23788300943073834</v>
      </c>
      <c r="P275" s="150">
        <v>0.7861406318241374</v>
      </c>
      <c r="Q275" s="150">
        <f t="shared" si="45"/>
        <v>1.1630525344599936</v>
      </c>
      <c r="R275" s="150">
        <f t="shared" si="49"/>
        <v>0.92299033199361991</v>
      </c>
      <c r="S275" s="150">
        <f t="shared" si="53"/>
        <v>-0.11561255867168634</v>
      </c>
      <c r="T275" s="150">
        <v>0.12044991586219113</v>
      </c>
      <c r="U275" s="150">
        <f t="shared" si="46"/>
        <v>0.23652274471832158</v>
      </c>
      <c r="V275" s="150">
        <f t="shared" si="50"/>
        <v>0.4739242410441592</v>
      </c>
      <c r="W275" s="150">
        <f t="shared" si="54"/>
        <v>-1.0772716387284842</v>
      </c>
      <c r="X275" s="150">
        <v>-1.5167548500881833</v>
      </c>
      <c r="Y275" s="150">
        <f t="shared" si="47"/>
        <v>1.5873080763462393</v>
      </c>
      <c r="Z275" s="150">
        <f t="shared" si="51"/>
        <v>1.0680710993175382</v>
      </c>
      <c r="AA275" s="150">
        <f t="shared" si="55"/>
        <v>9.5007687492372317E-2</v>
      </c>
    </row>
    <row r="276" spans="10:27" x14ac:dyDescent="0.35">
      <c r="J276" s="134" t="s">
        <v>291</v>
      </c>
      <c r="K276" s="127">
        <v>2015</v>
      </c>
      <c r="L276" s="150">
        <v>1.52837967873122</v>
      </c>
      <c r="M276" s="150">
        <f t="shared" si="44"/>
        <v>0.6082674621359212</v>
      </c>
      <c r="N276" s="150">
        <f t="shared" si="48"/>
        <v>0.95923526980314244</v>
      </c>
      <c r="O276" s="150">
        <f t="shared" si="52"/>
        <v>-6.0043389185043622E-2</v>
      </c>
      <c r="P276" s="150">
        <v>0.20703933747412009</v>
      </c>
      <c r="Q276" s="150">
        <f t="shared" si="45"/>
        <v>1.161066665271048</v>
      </c>
      <c r="R276" s="150">
        <f t="shared" si="49"/>
        <v>0.92141436013706757</v>
      </c>
      <c r="S276" s="150">
        <f t="shared" si="53"/>
        <v>-0.11807801253337098</v>
      </c>
      <c r="T276" s="150">
        <v>-4.4229782566388903E-2</v>
      </c>
      <c r="U276" s="150">
        <f t="shared" si="46"/>
        <v>0.25577136212552765</v>
      </c>
      <c r="V276" s="150">
        <f t="shared" si="50"/>
        <v>0.51249299013728988</v>
      </c>
      <c r="W276" s="150">
        <f t="shared" si="54"/>
        <v>-0.96439582327090245</v>
      </c>
      <c r="X276" s="150">
        <v>-2.6146131805157595</v>
      </c>
      <c r="Y276" s="150">
        <f t="shared" si="47"/>
        <v>1.7291864438902</v>
      </c>
      <c r="Z276" s="150">
        <f t="shared" si="51"/>
        <v>1.163538504952411</v>
      </c>
      <c r="AA276" s="150">
        <f t="shared" si="55"/>
        <v>0.21851895460635601</v>
      </c>
    </row>
    <row r="277" spans="10:27" x14ac:dyDescent="0.35">
      <c r="J277" s="134" t="s">
        <v>292</v>
      </c>
      <c r="K277" s="127">
        <v>2015</v>
      </c>
      <c r="L277" s="150">
        <v>0.18978570127315536</v>
      </c>
      <c r="M277" s="150">
        <f t="shared" si="44"/>
        <v>0.56093354578325438</v>
      </c>
      <c r="N277" s="150">
        <f t="shared" si="48"/>
        <v>0.88458987965856195</v>
      </c>
      <c r="O277" s="150">
        <f t="shared" si="52"/>
        <v>-0.1769193580203697</v>
      </c>
      <c r="P277" s="150">
        <v>0.50451662502402461</v>
      </c>
      <c r="Q277" s="150">
        <f t="shared" si="45"/>
        <v>0.96117917443591339</v>
      </c>
      <c r="R277" s="150">
        <f t="shared" si="49"/>
        <v>0.7627850497139117</v>
      </c>
      <c r="S277" s="150">
        <f t="shared" si="53"/>
        <v>-0.39065152721331503</v>
      </c>
      <c r="T277" s="150">
        <v>-0.15575772593720133</v>
      </c>
      <c r="U277" s="150">
        <f t="shared" si="46"/>
        <v>0.2672361410435764</v>
      </c>
      <c r="V277" s="150">
        <f t="shared" si="50"/>
        <v>0.53546514300126113</v>
      </c>
      <c r="W277" s="150">
        <f t="shared" si="54"/>
        <v>-0.90113543150095665</v>
      </c>
      <c r="X277" s="150">
        <v>1.6182420007355645</v>
      </c>
      <c r="Y277" s="150">
        <f t="shared" si="47"/>
        <v>1.8063158617389916</v>
      </c>
      <c r="Z277" s="150">
        <f t="shared" si="51"/>
        <v>1.2154375051144382</v>
      </c>
      <c r="AA277" s="150">
        <f t="shared" si="55"/>
        <v>0.28147571534987981</v>
      </c>
    </row>
    <row r="278" spans="10:27" x14ac:dyDescent="0.35">
      <c r="J278" s="134" t="s">
        <v>293</v>
      </c>
      <c r="K278" s="127">
        <v>2015</v>
      </c>
      <c r="L278" s="150">
        <v>0.78141183510944368</v>
      </c>
      <c r="M278" s="150">
        <f t="shared" ref="M278:M341" si="56">_xlfn.STDEV.P(L267:L278)</f>
        <v>0.5853973328601495</v>
      </c>
      <c r="N278" s="150">
        <f t="shared" si="48"/>
        <v>0.92316917060848347</v>
      </c>
      <c r="O278" s="150">
        <f t="shared" si="52"/>
        <v>-0.11533304914585556</v>
      </c>
      <c r="P278" s="150">
        <v>0.77927044987330885</v>
      </c>
      <c r="Q278" s="150">
        <f t="shared" ref="Q278:Q341" si="57">_xlfn.STDEV.P(P267:P278)</f>
        <v>0.77190872151703749</v>
      </c>
      <c r="R278" s="150">
        <f t="shared" si="49"/>
        <v>0.61258134609764558</v>
      </c>
      <c r="S278" s="150">
        <f t="shared" si="53"/>
        <v>-0.7070266592305553</v>
      </c>
      <c r="T278" s="150">
        <v>0.10813685516752349</v>
      </c>
      <c r="U278" s="150">
        <f t="shared" ref="U278:U341" si="58">_xlfn.STDEV.P(T267:T278)</f>
        <v>0.26104045951791671</v>
      </c>
      <c r="V278" s="150">
        <f t="shared" si="50"/>
        <v>0.52305076116962601</v>
      </c>
      <c r="W278" s="150">
        <f t="shared" si="54"/>
        <v>-0.93497713056808673</v>
      </c>
      <c r="X278" s="150">
        <v>0.45843889492097961</v>
      </c>
      <c r="Y278" s="150">
        <f t="shared" ref="Y278:Y341" si="59">_xlfn.STDEV.P(X267:X278)</f>
        <v>1.7621403884126383</v>
      </c>
      <c r="Z278" s="150">
        <f t="shared" si="51"/>
        <v>1.1857126224267884</v>
      </c>
      <c r="AA278" s="150">
        <f t="shared" si="55"/>
        <v>0.24575439062748256</v>
      </c>
    </row>
    <row r="279" spans="10:27" x14ac:dyDescent="0.35">
      <c r="J279" s="134" t="s">
        <v>294</v>
      </c>
      <c r="K279" s="127">
        <v>2015</v>
      </c>
      <c r="L279" s="150">
        <v>1.9640756854281571E-2</v>
      </c>
      <c r="M279" s="150">
        <f t="shared" si="56"/>
        <v>0.58808326390041077</v>
      </c>
      <c r="N279" s="150">
        <f t="shared" si="48"/>
        <v>0.92740487274029004</v>
      </c>
      <c r="O279" s="150">
        <f t="shared" si="52"/>
        <v>-0.10872878799400523</v>
      </c>
      <c r="P279" s="150">
        <v>-1.2855787476280836</v>
      </c>
      <c r="Q279" s="150">
        <f t="shared" si="57"/>
        <v>0.89252310648227695</v>
      </c>
      <c r="R279" s="150">
        <f t="shared" si="49"/>
        <v>0.708300075840117</v>
      </c>
      <c r="S279" s="150">
        <f t="shared" si="53"/>
        <v>-0.49756739812533912</v>
      </c>
      <c r="T279" s="150">
        <v>0.4108303376954543</v>
      </c>
      <c r="U279" s="150">
        <f t="shared" si="58"/>
        <v>0.2119330023594862</v>
      </c>
      <c r="V279" s="150">
        <f t="shared" si="50"/>
        <v>0.42465339819663095</v>
      </c>
      <c r="W279" s="150">
        <f t="shared" si="54"/>
        <v>-1.2356423000224837</v>
      </c>
      <c r="X279" s="150">
        <v>0.8046115047436051</v>
      </c>
      <c r="Y279" s="150">
        <f t="shared" si="59"/>
        <v>1.7425924483574189</v>
      </c>
      <c r="Z279" s="150">
        <f t="shared" si="51"/>
        <v>1.1725591646101867</v>
      </c>
      <c r="AA279" s="150">
        <f t="shared" si="55"/>
        <v>0.22966071961590237</v>
      </c>
    </row>
    <row r="280" spans="10:27" x14ac:dyDescent="0.35">
      <c r="J280" s="134" t="s">
        <v>295</v>
      </c>
      <c r="K280" s="127">
        <v>2015</v>
      </c>
      <c r="L280" s="150">
        <v>0.91128916248621417</v>
      </c>
      <c r="M280" s="150">
        <f t="shared" si="56"/>
        <v>0.61920783268086654</v>
      </c>
      <c r="N280" s="150">
        <f t="shared" si="48"/>
        <v>0.97648818886374145</v>
      </c>
      <c r="O280" s="150">
        <f t="shared" si="52"/>
        <v>-3.4325500822156733E-2</v>
      </c>
      <c r="P280" s="150">
        <v>1.0764573021288866</v>
      </c>
      <c r="Q280" s="150">
        <f t="shared" si="57"/>
        <v>0.92418997406245884</v>
      </c>
      <c r="R280" s="150">
        <f t="shared" si="49"/>
        <v>0.73343067979396237</v>
      </c>
      <c r="S280" s="150">
        <f t="shared" si="53"/>
        <v>-0.44726747887753082</v>
      </c>
      <c r="T280" s="150">
        <v>0.39327725164453381</v>
      </c>
      <c r="U280" s="150">
        <f t="shared" si="58"/>
        <v>0.21470268613714122</v>
      </c>
      <c r="V280" s="150">
        <f t="shared" si="50"/>
        <v>0.43020305594231917</v>
      </c>
      <c r="W280" s="150">
        <f t="shared" si="54"/>
        <v>-1.2169103219228317</v>
      </c>
      <c r="X280" s="150">
        <v>-1.8346437931856088</v>
      </c>
      <c r="Y280" s="150">
        <f t="shared" si="59"/>
        <v>1.809950810658689</v>
      </c>
      <c r="Z280" s="150">
        <f t="shared" si="51"/>
        <v>1.2178833969652256</v>
      </c>
      <c r="AA280" s="150">
        <f t="shared" si="55"/>
        <v>0.28437601282324354</v>
      </c>
    </row>
    <row r="281" spans="10:27" x14ac:dyDescent="0.35">
      <c r="J281" s="134" t="s">
        <v>296</v>
      </c>
      <c r="K281" s="127">
        <v>2015</v>
      </c>
      <c r="L281" s="150">
        <v>-2.104348534423069E-2</v>
      </c>
      <c r="M281" s="150">
        <f t="shared" si="56"/>
        <v>0.60409552808401124</v>
      </c>
      <c r="N281" s="150">
        <f t="shared" si="48"/>
        <v>0.95265614707342705</v>
      </c>
      <c r="O281" s="150">
        <f t="shared" si="52"/>
        <v>-6.9972514989447093E-2</v>
      </c>
      <c r="P281" s="150">
        <v>0.20919507440688442</v>
      </c>
      <c r="Q281" s="150">
        <f t="shared" si="57"/>
        <v>0.90988566013457817</v>
      </c>
      <c r="R281" s="150">
        <f t="shared" si="49"/>
        <v>0.7220788766122036</v>
      </c>
      <c r="S281" s="150">
        <f t="shared" si="53"/>
        <v>-0.46977165572252899</v>
      </c>
      <c r="T281" s="150">
        <v>-0.14931665671222288</v>
      </c>
      <c r="U281" s="150">
        <f t="shared" si="58"/>
        <v>0.23098266338182963</v>
      </c>
      <c r="V281" s="150">
        <f t="shared" si="50"/>
        <v>0.46282349533851175</v>
      </c>
      <c r="W281" s="150">
        <f t="shared" si="54"/>
        <v>-1.1114659898456849</v>
      </c>
      <c r="X281" s="150">
        <v>2.4271844660194174E-2</v>
      </c>
      <c r="Y281" s="150">
        <f t="shared" si="59"/>
        <v>1.7886151940657244</v>
      </c>
      <c r="Z281" s="150">
        <f t="shared" si="51"/>
        <v>1.2035270437098955</v>
      </c>
      <c r="AA281" s="150">
        <f t="shared" si="55"/>
        <v>0.26726856008228933</v>
      </c>
    </row>
    <row r="282" spans="10:27" x14ac:dyDescent="0.35">
      <c r="J282" s="134" t="s">
        <v>297</v>
      </c>
      <c r="K282" s="127">
        <v>2015</v>
      </c>
      <c r="L282" s="150">
        <v>-0.44856953393580162</v>
      </c>
      <c r="M282" s="150">
        <f t="shared" si="56"/>
        <v>0.6172204813898261</v>
      </c>
      <c r="N282" s="150">
        <f t="shared" si="48"/>
        <v>0.97335414410461407</v>
      </c>
      <c r="O282" s="150">
        <f t="shared" si="52"/>
        <v>-3.8963285784806623E-2</v>
      </c>
      <c r="P282" s="150">
        <v>-0.94890164634435636</v>
      </c>
      <c r="Q282" s="150">
        <f t="shared" si="57"/>
        <v>0.86665036123449835</v>
      </c>
      <c r="R282" s="150">
        <f t="shared" si="49"/>
        <v>0.68776764672080715</v>
      </c>
      <c r="S282" s="150">
        <f t="shared" si="53"/>
        <v>-0.54000684324666515</v>
      </c>
      <c r="T282" s="150">
        <v>-0.2304674442743794</v>
      </c>
      <c r="U282" s="150">
        <f t="shared" si="58"/>
        <v>0.25599062183650473</v>
      </c>
      <c r="V282" s="150">
        <f t="shared" si="50"/>
        <v>0.51293232417360046</v>
      </c>
      <c r="W282" s="150">
        <f t="shared" si="54"/>
        <v>-0.96315960437633197</v>
      </c>
      <c r="X282" s="150">
        <v>0.15772870662460567</v>
      </c>
      <c r="Y282" s="150">
        <f t="shared" si="59"/>
        <v>1.7067452932475038</v>
      </c>
      <c r="Z282" s="150">
        <f t="shared" si="51"/>
        <v>1.1484382576884598</v>
      </c>
      <c r="AA282" s="150">
        <f t="shared" si="55"/>
        <v>0.19967329666267</v>
      </c>
    </row>
    <row r="283" spans="10:27" x14ac:dyDescent="0.35">
      <c r="J283" s="134" t="s">
        <v>298</v>
      </c>
      <c r="K283" s="127">
        <v>2015</v>
      </c>
      <c r="L283" s="150">
        <v>-0.26689885806391478</v>
      </c>
      <c r="M283" s="150">
        <f t="shared" si="56"/>
        <v>0.62560554107612631</v>
      </c>
      <c r="N283" s="150">
        <f t="shared" si="48"/>
        <v>0.98657734851909962</v>
      </c>
      <c r="O283" s="150">
        <f t="shared" si="52"/>
        <v>-1.9495930962936153E-2</v>
      </c>
      <c r="P283" s="150">
        <v>-0.61311491114623751</v>
      </c>
      <c r="Q283" s="150">
        <f t="shared" si="57"/>
        <v>0.76952633241718593</v>
      </c>
      <c r="R283" s="150">
        <f t="shared" si="49"/>
        <v>0.61069069882156968</v>
      </c>
      <c r="S283" s="150">
        <f t="shared" si="53"/>
        <v>-0.71148622263264816</v>
      </c>
      <c r="T283" s="150">
        <v>-0.3156409804267325</v>
      </c>
      <c r="U283" s="150">
        <f t="shared" si="58"/>
        <v>0.24845273424270992</v>
      </c>
      <c r="V283" s="150">
        <f t="shared" si="50"/>
        <v>0.49782854351512812</v>
      </c>
      <c r="W283" s="150">
        <f t="shared" si="54"/>
        <v>-1.006279143782626</v>
      </c>
      <c r="X283" s="150">
        <v>-1.2235009085402786</v>
      </c>
      <c r="Y283" s="150">
        <f t="shared" si="59"/>
        <v>1.7284020708169268</v>
      </c>
      <c r="Z283" s="150">
        <f t="shared" si="51"/>
        <v>1.1630107143973636</v>
      </c>
      <c r="AA283" s="150">
        <f t="shared" si="55"/>
        <v>0.21786438790033139</v>
      </c>
    </row>
    <row r="284" spans="10:27" x14ac:dyDescent="0.35">
      <c r="J284" s="134" t="s">
        <v>299</v>
      </c>
      <c r="K284" s="127">
        <v>2015</v>
      </c>
      <c r="L284" s="150">
        <v>0.36699924548602325</v>
      </c>
      <c r="M284" s="150">
        <f t="shared" si="56"/>
        <v>0.62777581683351336</v>
      </c>
      <c r="N284" s="150">
        <f t="shared" si="48"/>
        <v>0.98999986440442111</v>
      </c>
      <c r="O284" s="150">
        <f t="shared" si="52"/>
        <v>-1.4499767294188433E-2</v>
      </c>
      <c r="P284" s="150">
        <v>0.14458528121837197</v>
      </c>
      <c r="Q284" s="150">
        <f t="shared" si="57"/>
        <v>0.72076273632059129</v>
      </c>
      <c r="R284" s="150">
        <f t="shared" si="49"/>
        <v>0.57199225105859208</v>
      </c>
      <c r="S284" s="150">
        <f t="shared" si="53"/>
        <v>-0.80593249235059627</v>
      </c>
      <c r="T284" s="150">
        <v>0.52006863490828037</v>
      </c>
      <c r="U284" s="150">
        <f t="shared" si="58"/>
        <v>0.27663194463292312</v>
      </c>
      <c r="V284" s="150">
        <f t="shared" si="50"/>
        <v>0.55429165835556304</v>
      </c>
      <c r="W284" s="150">
        <f t="shared" si="54"/>
        <v>-0.85128279850118327</v>
      </c>
      <c r="X284" s="150">
        <v>-0.63772381653176358</v>
      </c>
      <c r="Y284" s="150">
        <f t="shared" si="59"/>
        <v>1.2238869187143202</v>
      </c>
      <c r="Z284" s="150">
        <f t="shared" si="51"/>
        <v>0.82353152875057856</v>
      </c>
      <c r="AA284" s="150">
        <f t="shared" si="55"/>
        <v>-0.28010421056854901</v>
      </c>
    </row>
    <row r="285" spans="10:27" x14ac:dyDescent="0.35">
      <c r="J285" s="134" t="s">
        <v>300</v>
      </c>
      <c r="K285" s="127">
        <v>2015</v>
      </c>
      <c r="L285" s="150">
        <v>0.41925673910920436</v>
      </c>
      <c r="M285" s="150">
        <f t="shared" si="56"/>
        <v>0.57815994749373489</v>
      </c>
      <c r="N285" s="150">
        <f t="shared" si="48"/>
        <v>0.91175584384554265</v>
      </c>
      <c r="O285" s="150">
        <f t="shared" si="52"/>
        <v>-0.13328055342719169</v>
      </c>
      <c r="P285" s="150">
        <v>0.66894460753645513</v>
      </c>
      <c r="Q285" s="150">
        <f t="shared" si="57"/>
        <v>0.72753183995846349</v>
      </c>
      <c r="R285" s="150">
        <f t="shared" si="49"/>
        <v>0.57736416421720083</v>
      </c>
      <c r="S285" s="150">
        <f t="shared" si="53"/>
        <v>-0.79244652959014938</v>
      </c>
      <c r="T285" s="150">
        <v>-0.19005719313682359</v>
      </c>
      <c r="U285" s="150">
        <f t="shared" si="58"/>
        <v>0.2677130289114531</v>
      </c>
      <c r="V285" s="150">
        <f t="shared" si="50"/>
        <v>0.53642069051579633</v>
      </c>
      <c r="W285" s="150">
        <f t="shared" si="54"/>
        <v>-0.89856320975376613</v>
      </c>
      <c r="X285" s="150">
        <v>-1.1725499876573686</v>
      </c>
      <c r="Y285" s="150">
        <f t="shared" si="59"/>
        <v>1.1923216233773224</v>
      </c>
      <c r="Z285" s="150">
        <f t="shared" si="51"/>
        <v>0.8022918083753916</v>
      </c>
      <c r="AA285" s="150">
        <f t="shared" si="55"/>
        <v>-0.31780102787578651</v>
      </c>
    </row>
    <row r="286" spans="10:27" x14ac:dyDescent="0.35">
      <c r="J286" s="134" t="s">
        <v>301</v>
      </c>
      <c r="K286" s="127">
        <v>2016</v>
      </c>
      <c r="L286" s="150">
        <v>-0.60680901686987876</v>
      </c>
      <c r="M286" s="150">
        <f t="shared" si="56"/>
        <v>0.59567888185523266</v>
      </c>
      <c r="N286" s="150">
        <f t="shared" si="48"/>
        <v>0.93938313081220881</v>
      </c>
      <c r="O286" s="150">
        <f t="shared" si="52"/>
        <v>-9.0214408585773245E-2</v>
      </c>
      <c r="P286" s="150">
        <v>-0.42069031456162159</v>
      </c>
      <c r="Q286" s="150">
        <f t="shared" si="57"/>
        <v>0.71864071088462267</v>
      </c>
      <c r="R286" s="150">
        <f t="shared" si="49"/>
        <v>0.57030822655960167</v>
      </c>
      <c r="S286" s="150">
        <f t="shared" si="53"/>
        <v>-0.81018625149915036</v>
      </c>
      <c r="T286" s="150">
        <v>0.36496993846642101</v>
      </c>
      <c r="U286" s="150">
        <f t="shared" si="58"/>
        <v>0.27883408317194391</v>
      </c>
      <c r="V286" s="150">
        <f t="shared" si="50"/>
        <v>0.55870411702638745</v>
      </c>
      <c r="W286" s="150">
        <f t="shared" si="54"/>
        <v>-0.83984364350240448</v>
      </c>
      <c r="X286" s="150">
        <v>-1.9732733857874361</v>
      </c>
      <c r="Y286" s="150">
        <f t="shared" si="59"/>
        <v>1.2234865508596244</v>
      </c>
      <c r="Z286" s="150">
        <f t="shared" si="51"/>
        <v>0.82326212841105495</v>
      </c>
      <c r="AA286" s="150">
        <f t="shared" si="55"/>
        <v>-0.28057623392815012</v>
      </c>
    </row>
    <row r="287" spans="10:27" x14ac:dyDescent="0.35">
      <c r="J287" s="134" t="s">
        <v>302</v>
      </c>
      <c r="K287" s="127">
        <v>2016</v>
      </c>
      <c r="L287" s="150">
        <v>0.83078099329640975</v>
      </c>
      <c r="M287" s="150">
        <f t="shared" si="56"/>
        <v>0.59942565754440646</v>
      </c>
      <c r="N287" s="150">
        <f t="shared" si="48"/>
        <v>0.94529178056387575</v>
      </c>
      <c r="O287" s="150">
        <f t="shared" si="52"/>
        <v>-8.1168384178985142E-2</v>
      </c>
      <c r="P287" s="150">
        <v>2.6740278444551127</v>
      </c>
      <c r="Q287" s="150">
        <f t="shared" si="57"/>
        <v>1.0034999038012904</v>
      </c>
      <c r="R287" s="150">
        <f t="shared" si="49"/>
        <v>0.79637048363869811</v>
      </c>
      <c r="S287" s="150">
        <f t="shared" si="53"/>
        <v>-0.32848834431765517</v>
      </c>
      <c r="T287" s="150">
        <v>0.17391609865785959</v>
      </c>
      <c r="U287" s="150">
        <f t="shared" si="58"/>
        <v>0.28003949672588463</v>
      </c>
      <c r="V287" s="150">
        <f t="shared" si="50"/>
        <v>0.56111942260038639</v>
      </c>
      <c r="W287" s="150">
        <f t="shared" si="54"/>
        <v>-0.83362024373630128</v>
      </c>
      <c r="X287" s="150">
        <v>1.0447190724933113</v>
      </c>
      <c r="Y287" s="150">
        <f t="shared" si="59"/>
        <v>1.2774955750172206</v>
      </c>
      <c r="Z287" s="150">
        <f t="shared" si="51"/>
        <v>0.85960383085980396</v>
      </c>
      <c r="AA287" s="150">
        <f t="shared" si="55"/>
        <v>-0.21825618267759148</v>
      </c>
    </row>
    <row r="288" spans="10:27" x14ac:dyDescent="0.35">
      <c r="J288" s="134" t="s">
        <v>303</v>
      </c>
      <c r="K288" s="127">
        <v>2016</v>
      </c>
      <c r="L288" s="150">
        <v>-0.28457495424459001</v>
      </c>
      <c r="M288" s="150">
        <f t="shared" si="56"/>
        <v>0.49177707418615335</v>
      </c>
      <c r="N288" s="150">
        <f t="shared" si="48"/>
        <v>0.77553041023020197</v>
      </c>
      <c r="O288" s="150">
        <f t="shared" si="52"/>
        <v>-0.36674474131378249</v>
      </c>
      <c r="P288" s="150">
        <v>-2.1929209332772244</v>
      </c>
      <c r="Q288" s="150">
        <f t="shared" si="57"/>
        <v>1.2099751385720026</v>
      </c>
      <c r="R288" s="150">
        <f t="shared" si="49"/>
        <v>0.96022778143304433</v>
      </c>
      <c r="S288" s="150">
        <f t="shared" si="53"/>
        <v>-5.8551418049494465E-2</v>
      </c>
      <c r="T288" s="150">
        <v>-0.76109639969836729</v>
      </c>
      <c r="U288" s="150">
        <f t="shared" si="58"/>
        <v>0.36301710768009776</v>
      </c>
      <c r="V288" s="150">
        <f t="shared" si="50"/>
        <v>0.72738293075460558</v>
      </c>
      <c r="W288" s="150">
        <f t="shared" si="54"/>
        <v>-0.45921302392559171</v>
      </c>
      <c r="X288" s="150">
        <v>-2.1056613289622996</v>
      </c>
      <c r="Y288" s="150">
        <f t="shared" si="59"/>
        <v>1.2115290438165291</v>
      </c>
      <c r="Z288" s="150">
        <f t="shared" si="51"/>
        <v>0.81521613665751069</v>
      </c>
      <c r="AA288" s="150">
        <f t="shared" si="55"/>
        <v>-0.29474548591877181</v>
      </c>
    </row>
    <row r="289" spans="10:27" x14ac:dyDescent="0.35">
      <c r="J289" s="134" t="s">
        <v>304</v>
      </c>
      <c r="K289" s="127">
        <v>2016</v>
      </c>
      <c r="L289" s="150">
        <v>0.54271074739281577</v>
      </c>
      <c r="M289" s="150">
        <f t="shared" si="56"/>
        <v>0.50324173684892515</v>
      </c>
      <c r="N289" s="150">
        <f t="shared" si="48"/>
        <v>0.79361013579025264</v>
      </c>
      <c r="O289" s="150">
        <f t="shared" si="52"/>
        <v>-0.3334976433045187</v>
      </c>
      <c r="P289" s="150">
        <v>-0.30117602065207</v>
      </c>
      <c r="Q289" s="150">
        <f t="shared" si="57"/>
        <v>1.2052163350232374</v>
      </c>
      <c r="R289" s="150">
        <f t="shared" si="49"/>
        <v>0.95645122832196194</v>
      </c>
      <c r="S289" s="150">
        <f t="shared" si="53"/>
        <v>-6.4236690824065482E-2</v>
      </c>
      <c r="T289" s="150">
        <v>1.1026878015161956</v>
      </c>
      <c r="U289" s="150">
        <f t="shared" si="58"/>
        <v>0.46597977247071654</v>
      </c>
      <c r="V289" s="150">
        <f t="shared" si="50"/>
        <v>0.93369079693842927</v>
      </c>
      <c r="W289" s="150">
        <f t="shared" si="54"/>
        <v>-9.8983231867585231E-2</v>
      </c>
      <c r="X289" s="150">
        <v>0.11591962905718702</v>
      </c>
      <c r="Y289" s="150">
        <f t="shared" si="59"/>
        <v>1.0649167498476573</v>
      </c>
      <c r="Z289" s="150">
        <f t="shared" si="51"/>
        <v>0.71656335694429163</v>
      </c>
      <c r="AA289" s="150">
        <f t="shared" si="55"/>
        <v>-0.48083382486147164</v>
      </c>
    </row>
    <row r="290" spans="10:27" x14ac:dyDescent="0.35">
      <c r="J290" s="134" t="s">
        <v>305</v>
      </c>
      <c r="K290" s="127">
        <v>2016</v>
      </c>
      <c r="L290" s="150">
        <v>0.27821921693445639</v>
      </c>
      <c r="M290" s="150">
        <f t="shared" si="56"/>
        <v>0.47195854947082561</v>
      </c>
      <c r="N290" s="150">
        <f t="shared" si="48"/>
        <v>0.74427667879493475</v>
      </c>
      <c r="O290" s="150">
        <f t="shared" si="52"/>
        <v>-0.42608906371083594</v>
      </c>
      <c r="P290" s="150">
        <v>0.52745145049148889</v>
      </c>
      <c r="Q290" s="150">
        <f t="shared" si="57"/>
        <v>1.1932939570727439</v>
      </c>
      <c r="R290" s="150">
        <f t="shared" si="49"/>
        <v>0.94698971282147015</v>
      </c>
      <c r="S290" s="150">
        <f t="shared" si="53"/>
        <v>-7.8579341149414825E-2</v>
      </c>
      <c r="T290" s="150">
        <v>0.42647650009613197</v>
      </c>
      <c r="U290" s="150">
        <f t="shared" si="58"/>
        <v>0.47360859911432274</v>
      </c>
      <c r="V290" s="150">
        <f t="shared" si="50"/>
        <v>0.94897679356185871</v>
      </c>
      <c r="W290" s="150">
        <f t="shared" si="54"/>
        <v>-7.5555287116826228E-2</v>
      </c>
      <c r="X290" s="150">
        <v>0.3216261417728033</v>
      </c>
      <c r="Y290" s="150">
        <f t="shared" si="59"/>
        <v>1.0549757558220016</v>
      </c>
      <c r="Z290" s="150">
        <f t="shared" si="51"/>
        <v>0.70987424058716231</v>
      </c>
      <c r="AA290" s="150">
        <f t="shared" si="55"/>
        <v>-0.49436463160996169</v>
      </c>
    </row>
    <row r="291" spans="10:27" x14ac:dyDescent="0.35">
      <c r="J291" s="134" t="s">
        <v>306</v>
      </c>
      <c r="K291" s="127">
        <v>2016</v>
      </c>
      <c r="L291" s="150">
        <v>1.0655682506902511</v>
      </c>
      <c r="M291" s="150">
        <f t="shared" si="56"/>
        <v>0.5333331699460121</v>
      </c>
      <c r="N291" s="150">
        <f t="shared" si="48"/>
        <v>0.84106420121780201</v>
      </c>
      <c r="O291" s="150">
        <f t="shared" si="52"/>
        <v>-0.24971216450997466</v>
      </c>
      <c r="P291" s="150">
        <v>0.63916050560457904</v>
      </c>
      <c r="Q291" s="150">
        <f t="shared" si="57"/>
        <v>1.1431905661013122</v>
      </c>
      <c r="R291" s="150">
        <f t="shared" si="49"/>
        <v>0.90722801324510538</v>
      </c>
      <c r="S291" s="150">
        <f t="shared" si="53"/>
        <v>-0.14046290660696822</v>
      </c>
      <c r="T291" s="150">
        <v>0.623074647127417</v>
      </c>
      <c r="U291" s="150">
        <f t="shared" si="58"/>
        <v>0.48696313193487017</v>
      </c>
      <c r="V291" s="150">
        <f t="shared" si="50"/>
        <v>0.97573547522274762</v>
      </c>
      <c r="W291" s="150">
        <f t="shared" si="54"/>
        <v>-3.5438012990573628E-2</v>
      </c>
      <c r="X291" s="150">
        <v>-0.35906642728904847</v>
      </c>
      <c r="Y291" s="150">
        <f t="shared" si="59"/>
        <v>0.97757749002020589</v>
      </c>
      <c r="Z291" s="150">
        <f t="shared" si="51"/>
        <v>0.65779433746559413</v>
      </c>
      <c r="AA291" s="150">
        <f t="shared" si="55"/>
        <v>-0.60429150590752279</v>
      </c>
    </row>
    <row r="292" spans="10:27" x14ac:dyDescent="0.35">
      <c r="J292" s="134" t="s">
        <v>307</v>
      </c>
      <c r="K292" s="127">
        <v>2016</v>
      </c>
      <c r="L292" s="150">
        <v>-9.9503150562925746E-2</v>
      </c>
      <c r="M292" s="150">
        <f t="shared" si="56"/>
        <v>0.49809164219086355</v>
      </c>
      <c r="N292" s="150">
        <f t="shared" si="48"/>
        <v>0.78548845783383159</v>
      </c>
      <c r="O292" s="150">
        <f t="shared" si="52"/>
        <v>-0.34833801853814506</v>
      </c>
      <c r="P292" s="150">
        <v>-0.92895397886155739</v>
      </c>
      <c r="Q292" s="150">
        <f t="shared" si="57"/>
        <v>1.1380049756971393</v>
      </c>
      <c r="R292" s="150">
        <f t="shared" si="49"/>
        <v>0.90311276507967952</v>
      </c>
      <c r="S292" s="150">
        <f t="shared" si="53"/>
        <v>-0.1470219571655754</v>
      </c>
      <c r="T292" s="150">
        <v>-0.51197786041684679</v>
      </c>
      <c r="U292" s="150">
        <f t="shared" si="58"/>
        <v>0.51479441856637753</v>
      </c>
      <c r="V292" s="150">
        <f t="shared" si="50"/>
        <v>1.03150144990661</v>
      </c>
      <c r="W292" s="150">
        <f t="shared" si="54"/>
        <v>4.4745849117374691E-2</v>
      </c>
      <c r="X292" s="150">
        <v>0.64350064350064351</v>
      </c>
      <c r="Y292" s="150">
        <f t="shared" si="59"/>
        <v>0.96439511433720371</v>
      </c>
      <c r="Z292" s="150">
        <f t="shared" si="51"/>
        <v>0.64892415360073874</v>
      </c>
      <c r="AA292" s="150">
        <f t="shared" si="55"/>
        <v>-0.62387822932633796</v>
      </c>
    </row>
    <row r="293" spans="10:27" x14ac:dyDescent="0.35">
      <c r="J293" s="134" t="s">
        <v>308</v>
      </c>
      <c r="K293" s="127">
        <v>2016</v>
      </c>
      <c r="L293" s="150">
        <v>3.4905255575392015E-2</v>
      </c>
      <c r="M293" s="150">
        <f t="shared" si="56"/>
        <v>0.49674742109800335</v>
      </c>
      <c r="N293" s="150">
        <f t="shared" si="48"/>
        <v>0.78336862673493146</v>
      </c>
      <c r="O293" s="150">
        <f t="shared" si="52"/>
        <v>-0.35223674418393747</v>
      </c>
      <c r="P293" s="150">
        <v>1.492608716452184</v>
      </c>
      <c r="Q293" s="150">
        <f t="shared" si="57"/>
        <v>1.2146171774981926</v>
      </c>
      <c r="R293" s="150">
        <f t="shared" si="49"/>
        <v>0.96391167095880914</v>
      </c>
      <c r="S293" s="150">
        <f t="shared" si="53"/>
        <v>-5.30271452248533E-2</v>
      </c>
      <c r="T293" s="150">
        <v>0.39639075783654099</v>
      </c>
      <c r="U293" s="150">
        <f t="shared" si="58"/>
        <v>0.51594853295714782</v>
      </c>
      <c r="V293" s="150">
        <f t="shared" si="50"/>
        <v>1.0338139665627792</v>
      </c>
      <c r="W293" s="150">
        <f t="shared" si="54"/>
        <v>4.7976597970027013E-2</v>
      </c>
      <c r="X293" s="150">
        <v>0.8951406649616368</v>
      </c>
      <c r="Y293" s="150">
        <f t="shared" si="59"/>
        <v>1.0266332952088462</v>
      </c>
      <c r="Z293" s="150">
        <f t="shared" si="51"/>
        <v>0.69080310782121668</v>
      </c>
      <c r="AA293" s="150">
        <f t="shared" si="55"/>
        <v>-0.53365352153388412</v>
      </c>
    </row>
    <row r="294" spans="10:27" x14ac:dyDescent="0.35">
      <c r="J294" s="134" t="s">
        <v>309</v>
      </c>
      <c r="K294" s="127">
        <v>2016</v>
      </c>
      <c r="L294" s="150">
        <v>0.69119405439763881</v>
      </c>
      <c r="M294" s="150">
        <f t="shared" si="56"/>
        <v>0.48143462364443868</v>
      </c>
      <c r="N294" s="150">
        <f t="shared" si="48"/>
        <v>0.75922040853954698</v>
      </c>
      <c r="O294" s="150">
        <f t="shared" si="52"/>
        <v>-0.397409321043802</v>
      </c>
      <c r="P294" s="150">
        <v>0.62220127268442138</v>
      </c>
      <c r="Q294" s="150">
        <f t="shared" si="57"/>
        <v>1.1828822534763377</v>
      </c>
      <c r="R294" s="150">
        <f t="shared" si="49"/>
        <v>0.93872705789029975</v>
      </c>
      <c r="S294" s="150">
        <f t="shared" si="53"/>
        <v>-9.1222350713017888E-2</v>
      </c>
      <c r="T294" s="150">
        <v>0.76713941849793066</v>
      </c>
      <c r="U294" s="150">
        <f t="shared" si="58"/>
        <v>0.5308118085846556</v>
      </c>
      <c r="V294" s="150">
        <f t="shared" si="50"/>
        <v>1.0635957392611539</v>
      </c>
      <c r="W294" s="150">
        <f t="shared" si="54"/>
        <v>8.8949902918300988E-2</v>
      </c>
      <c r="X294" s="150">
        <v>-3.6121673003802282</v>
      </c>
      <c r="Y294" s="150">
        <f t="shared" si="59"/>
        <v>1.3474912850605674</v>
      </c>
      <c r="Z294" s="150">
        <f t="shared" si="51"/>
        <v>0.90670268714836832</v>
      </c>
      <c r="AA294" s="150">
        <f t="shared" si="55"/>
        <v>-0.14129853431384384</v>
      </c>
    </row>
    <row r="295" spans="10:27" x14ac:dyDescent="0.35">
      <c r="J295" s="134" t="s">
        <v>310</v>
      </c>
      <c r="K295" s="127">
        <v>2016</v>
      </c>
      <c r="L295" s="150">
        <v>0.17459210340443565</v>
      </c>
      <c r="M295" s="150">
        <f t="shared" si="56"/>
        <v>0.45695386937740856</v>
      </c>
      <c r="N295" s="150">
        <f t="shared" si="48"/>
        <v>0.72061436040101989</v>
      </c>
      <c r="O295" s="150">
        <f t="shared" si="52"/>
        <v>-0.47270069281332761</v>
      </c>
      <c r="P295" s="150">
        <v>-0.85257881669555446</v>
      </c>
      <c r="Q295" s="150">
        <f t="shared" si="57"/>
        <v>1.1982280537668666</v>
      </c>
      <c r="R295" s="150">
        <f t="shared" si="49"/>
        <v>0.95090537734294545</v>
      </c>
      <c r="S295" s="150">
        <f t="shared" si="53"/>
        <v>-7.2626306304005822E-2</v>
      </c>
      <c r="T295" s="150">
        <v>0.41759752534799793</v>
      </c>
      <c r="U295" s="150">
        <f t="shared" si="58"/>
        <v>0.50776039594262856</v>
      </c>
      <c r="V295" s="150">
        <f t="shared" si="50"/>
        <v>1.0174072711948854</v>
      </c>
      <c r="W295" s="150">
        <f t="shared" si="54"/>
        <v>2.489730998677589E-2</v>
      </c>
      <c r="X295" s="150">
        <v>-1.1308349769888231</v>
      </c>
      <c r="Y295" s="150">
        <f t="shared" si="59"/>
        <v>1.3445705321058363</v>
      </c>
      <c r="Z295" s="150">
        <f t="shared" si="51"/>
        <v>0.90473736493670576</v>
      </c>
      <c r="AA295" s="150">
        <f t="shared" si="55"/>
        <v>-0.14442904003250517</v>
      </c>
    </row>
    <row r="296" spans="10:27" x14ac:dyDescent="0.35">
      <c r="J296" s="134" t="s">
        <v>311</v>
      </c>
      <c r="K296" s="127">
        <v>2016</v>
      </c>
      <c r="L296" s="150">
        <v>9.9152357512553788E-3</v>
      </c>
      <c r="M296" s="150">
        <f t="shared" si="56"/>
        <v>0.4622055524906471</v>
      </c>
      <c r="N296" s="150">
        <f t="shared" si="48"/>
        <v>0.72889624293071908</v>
      </c>
      <c r="O296" s="150">
        <f t="shared" si="52"/>
        <v>-0.45621463076428692</v>
      </c>
      <c r="P296" s="150">
        <v>-1.1244979919678715</v>
      </c>
      <c r="Q296" s="150">
        <f t="shared" si="57"/>
        <v>1.250892293796424</v>
      </c>
      <c r="R296" s="150">
        <f t="shared" si="49"/>
        <v>0.99269934876629295</v>
      </c>
      <c r="S296" s="150">
        <f t="shared" si="53"/>
        <v>-1.0571248956721284E-2</v>
      </c>
      <c r="T296" s="150">
        <v>8.8990809987507052E-2</v>
      </c>
      <c r="U296" s="150">
        <f t="shared" si="58"/>
        <v>0.50456249440864431</v>
      </c>
      <c r="V296" s="150">
        <f t="shared" si="50"/>
        <v>1.0109995869815454</v>
      </c>
      <c r="W296" s="150">
        <f t="shared" si="54"/>
        <v>1.5782407864272777E-2</v>
      </c>
      <c r="X296" s="150">
        <v>-1.2767655273307621</v>
      </c>
      <c r="Y296" s="150">
        <f t="shared" si="59"/>
        <v>1.3550813756431614</v>
      </c>
      <c r="Z296" s="150">
        <f t="shared" si="51"/>
        <v>0.91180992279674444</v>
      </c>
      <c r="AA296" s="150">
        <f t="shared" si="55"/>
        <v>-0.13319498543050592</v>
      </c>
    </row>
    <row r="297" spans="10:27" x14ac:dyDescent="0.35">
      <c r="J297" s="134" t="s">
        <v>312</v>
      </c>
      <c r="K297" s="127">
        <v>2016</v>
      </c>
      <c r="L297" s="150">
        <v>1.1925744450221638</v>
      </c>
      <c r="M297" s="150">
        <f t="shared" si="56"/>
        <v>0.52964774707090867</v>
      </c>
      <c r="N297" s="150">
        <f t="shared" si="48"/>
        <v>0.83525230459994781</v>
      </c>
      <c r="O297" s="150">
        <f t="shared" si="52"/>
        <v>-0.25971603668619603</v>
      </c>
      <c r="P297" s="150">
        <v>2.1359965594686292</v>
      </c>
      <c r="Q297" s="150">
        <f t="shared" si="57"/>
        <v>1.3697912844807385</v>
      </c>
      <c r="R297" s="150">
        <f t="shared" si="49"/>
        <v>1.0870567536417102</v>
      </c>
      <c r="S297" s="150">
        <f t="shared" si="53"/>
        <v>0.12042726332754047</v>
      </c>
      <c r="T297" s="150">
        <v>0.51637171924425063</v>
      </c>
      <c r="U297" s="150">
        <f t="shared" si="58"/>
        <v>0.49182589831310697</v>
      </c>
      <c r="V297" s="150">
        <f t="shared" si="50"/>
        <v>0.98547907458747463</v>
      </c>
      <c r="W297" s="150">
        <f t="shared" si="54"/>
        <v>-2.1102857113669049E-2</v>
      </c>
      <c r="X297" s="150">
        <v>0.87565674255691772</v>
      </c>
      <c r="Y297" s="150">
        <f t="shared" si="59"/>
        <v>1.4146916028048195</v>
      </c>
      <c r="Z297" s="150">
        <f t="shared" si="51"/>
        <v>0.9519205741591914</v>
      </c>
      <c r="AA297" s="150">
        <f t="shared" si="55"/>
        <v>-7.108689115136585E-2</v>
      </c>
    </row>
    <row r="298" spans="10:27" x14ac:dyDescent="0.35">
      <c r="J298" s="134" t="s">
        <v>313</v>
      </c>
      <c r="K298" s="127">
        <v>2017</v>
      </c>
      <c r="L298" s="150">
        <v>1.1118973231295108</v>
      </c>
      <c r="M298" s="150">
        <f t="shared" si="56"/>
        <v>0.49085566430306021</v>
      </c>
      <c r="N298" s="150">
        <f t="shared" si="48"/>
        <v>0.77407735065883432</v>
      </c>
      <c r="O298" s="150">
        <f t="shared" si="52"/>
        <v>-0.36945035818671085</v>
      </c>
      <c r="P298" s="150">
        <v>0.53335828576775524</v>
      </c>
      <c r="Q298" s="150">
        <f t="shared" si="57"/>
        <v>1.3597343385820964</v>
      </c>
      <c r="R298" s="150">
        <f t="shared" si="49"/>
        <v>1.0790756319306953</v>
      </c>
      <c r="S298" s="150">
        <f t="shared" si="53"/>
        <v>0.10979598622295346</v>
      </c>
      <c r="T298" s="150">
        <v>0.18881725551567524</v>
      </c>
      <c r="U298" s="150">
        <f t="shared" si="58"/>
        <v>0.4923075413938145</v>
      </c>
      <c r="V298" s="150">
        <f t="shared" si="50"/>
        <v>0.98644415019468668</v>
      </c>
      <c r="W298" s="150">
        <f t="shared" si="54"/>
        <v>-1.9690723125619102E-2</v>
      </c>
      <c r="X298" s="150">
        <v>1.2686965811965811</v>
      </c>
      <c r="Y298" s="150">
        <f t="shared" si="59"/>
        <v>1.4259894962772139</v>
      </c>
      <c r="Z298" s="150">
        <f t="shared" si="51"/>
        <v>0.95952272378650838</v>
      </c>
      <c r="AA298" s="150">
        <f t="shared" si="55"/>
        <v>-5.9611121602811942E-2</v>
      </c>
    </row>
    <row r="299" spans="10:27" x14ac:dyDescent="0.35">
      <c r="J299" s="134" t="s">
        <v>314</v>
      </c>
      <c r="K299" s="127">
        <v>2017</v>
      </c>
      <c r="L299" s="150">
        <v>-2.7561733977588865E-2</v>
      </c>
      <c r="M299" s="150">
        <f t="shared" si="56"/>
        <v>0.49448279921503918</v>
      </c>
      <c r="N299" s="150">
        <f t="shared" si="48"/>
        <v>0.77979732740013019</v>
      </c>
      <c r="O299" s="150">
        <f t="shared" si="52"/>
        <v>-0.35882888469295976</v>
      </c>
      <c r="P299" s="150">
        <v>-1.8010052122114668</v>
      </c>
      <c r="Q299" s="150">
        <f t="shared" si="57"/>
        <v>1.2588350124914658</v>
      </c>
      <c r="R299" s="150">
        <f t="shared" si="49"/>
        <v>0.99900263460081662</v>
      </c>
      <c r="S299" s="150">
        <f t="shared" si="53"/>
        <v>-1.4396121444225768E-3</v>
      </c>
      <c r="T299" s="150">
        <v>0.66555740432612309</v>
      </c>
      <c r="U299" s="150">
        <f t="shared" si="58"/>
        <v>0.50166846238732432</v>
      </c>
      <c r="V299" s="150">
        <f t="shared" si="50"/>
        <v>1.0052007707582051</v>
      </c>
      <c r="W299" s="150">
        <f t="shared" si="54"/>
        <v>7.4836825474953114E-3</v>
      </c>
      <c r="X299" s="150">
        <v>-1.0286166424897798</v>
      </c>
      <c r="Y299" s="150">
        <f t="shared" si="59"/>
        <v>1.3803006388318297</v>
      </c>
      <c r="Z299" s="150">
        <f t="shared" si="51"/>
        <v>0.92877951210287468</v>
      </c>
      <c r="AA299" s="150">
        <f t="shared" si="55"/>
        <v>-0.10659194666491796</v>
      </c>
    </row>
    <row r="300" spans="10:27" x14ac:dyDescent="0.35">
      <c r="J300" s="134" t="s">
        <v>315</v>
      </c>
      <c r="K300" s="127">
        <v>2017</v>
      </c>
      <c r="L300" s="150">
        <v>-0.13138510049883262</v>
      </c>
      <c r="M300" s="150">
        <f t="shared" si="56"/>
        <v>0.47860392652579187</v>
      </c>
      <c r="N300" s="150">
        <f t="shared" si="48"/>
        <v>0.75475641090140044</v>
      </c>
      <c r="O300" s="150">
        <f t="shared" si="52"/>
        <v>-0.40591698884388749</v>
      </c>
      <c r="P300" s="150">
        <v>0.68717122411260134</v>
      </c>
      <c r="Q300" s="150">
        <f t="shared" si="57"/>
        <v>1.1025816320021347</v>
      </c>
      <c r="R300" s="150">
        <f t="shared" si="49"/>
        <v>0.87500104803453593</v>
      </c>
      <c r="S300" s="150">
        <f t="shared" si="53"/>
        <v>-0.19264334995002769</v>
      </c>
      <c r="T300" s="150">
        <v>0.72862202732332604</v>
      </c>
      <c r="U300" s="150">
        <f t="shared" si="58"/>
        <v>0.38874250444215042</v>
      </c>
      <c r="V300" s="150">
        <f t="shared" si="50"/>
        <v>0.77892930169891017</v>
      </c>
      <c r="W300" s="150">
        <f t="shared" si="54"/>
        <v>-0.36043570461967245</v>
      </c>
      <c r="X300" s="150">
        <v>2.3984010659560293</v>
      </c>
      <c r="Y300" s="150">
        <f t="shared" si="59"/>
        <v>1.4871339350269845</v>
      </c>
      <c r="Z300" s="150">
        <f t="shared" si="51"/>
        <v>1.0006657185748598</v>
      </c>
      <c r="AA300" s="150">
        <f t="shared" si="55"/>
        <v>9.6010934071356685E-4</v>
      </c>
    </row>
    <row r="301" spans="10:27" x14ac:dyDescent="0.35">
      <c r="J301" s="134" t="s">
        <v>316</v>
      </c>
      <c r="K301" s="127">
        <v>2017</v>
      </c>
      <c r="L301" s="150">
        <v>0.34550136518329688</v>
      </c>
      <c r="M301" s="150">
        <f t="shared" si="56"/>
        <v>0.47692774614197925</v>
      </c>
      <c r="N301" s="150">
        <f t="shared" si="48"/>
        <v>0.75211308137484756</v>
      </c>
      <c r="O301" s="150">
        <f t="shared" si="52"/>
        <v>-0.4109785052267737</v>
      </c>
      <c r="P301" s="150">
        <v>0.2165113433116822</v>
      </c>
      <c r="Q301" s="150">
        <f t="shared" si="57"/>
        <v>1.0947395526160149</v>
      </c>
      <c r="R301" s="150">
        <f t="shared" si="49"/>
        <v>0.86877762884954113</v>
      </c>
      <c r="S301" s="150">
        <f t="shared" si="53"/>
        <v>-0.20294114087418796</v>
      </c>
      <c r="T301" s="150">
        <v>0.31311744415793175</v>
      </c>
      <c r="U301" s="150">
        <f t="shared" si="58"/>
        <v>0.33609464135205513</v>
      </c>
      <c r="V301" s="150">
        <f t="shared" si="50"/>
        <v>0.67343797321257437</v>
      </c>
      <c r="W301" s="150">
        <f t="shared" si="54"/>
        <v>-0.57038302204243019</v>
      </c>
      <c r="X301" s="150">
        <v>1.1190631099544568</v>
      </c>
      <c r="Y301" s="150">
        <f t="shared" si="59"/>
        <v>1.5232193239119156</v>
      </c>
      <c r="Z301" s="150">
        <f t="shared" si="51"/>
        <v>1.0249469287255364</v>
      </c>
      <c r="AA301" s="150">
        <f t="shared" si="55"/>
        <v>3.5549209587584452E-2</v>
      </c>
    </row>
    <row r="302" spans="10:27" x14ac:dyDescent="0.35">
      <c r="J302" s="134" t="s">
        <v>317</v>
      </c>
      <c r="K302" s="127">
        <v>2017</v>
      </c>
      <c r="L302" s="150">
        <v>-0.54204386213774192</v>
      </c>
      <c r="M302" s="150">
        <f t="shared" si="56"/>
        <v>0.54198731200864558</v>
      </c>
      <c r="N302" s="150">
        <f t="shared" si="48"/>
        <v>0.85471174742587108</v>
      </c>
      <c r="O302" s="150">
        <f t="shared" si="52"/>
        <v>-0.22649014351581695</v>
      </c>
      <c r="P302" s="150">
        <v>-1.1037009205335337</v>
      </c>
      <c r="Q302" s="150">
        <f t="shared" si="57"/>
        <v>1.1432220994853723</v>
      </c>
      <c r="R302" s="150">
        <f t="shared" si="49"/>
        <v>0.90725303791747414</v>
      </c>
      <c r="S302" s="150">
        <f t="shared" si="53"/>
        <v>-0.14042311234104801</v>
      </c>
      <c r="T302" s="150">
        <v>4.3399155385668263E-2</v>
      </c>
      <c r="U302" s="150">
        <f t="shared" si="58"/>
        <v>0.34860058968514152</v>
      </c>
      <c r="V302" s="150">
        <f t="shared" si="50"/>
        <v>0.69849633315742388</v>
      </c>
      <c r="W302" s="150">
        <f t="shared" si="54"/>
        <v>-0.51767555283814415</v>
      </c>
      <c r="X302" s="150">
        <v>-1.9173851499163557</v>
      </c>
      <c r="Y302" s="150">
        <f t="shared" si="59"/>
        <v>1.6083195494426439</v>
      </c>
      <c r="Z302" s="150">
        <f t="shared" si="51"/>
        <v>1.0822093422350791</v>
      </c>
      <c r="AA302" s="150">
        <f t="shared" si="55"/>
        <v>0.11397960063559362</v>
      </c>
    </row>
    <row r="303" spans="10:27" x14ac:dyDescent="0.35">
      <c r="J303" s="134" t="s">
        <v>318</v>
      </c>
      <c r="K303" s="127">
        <v>2017</v>
      </c>
      <c r="L303" s="150">
        <v>0.513447749776339</v>
      </c>
      <c r="M303" s="150">
        <f t="shared" si="56"/>
        <v>0.49831631367521739</v>
      </c>
      <c r="N303" s="150">
        <f t="shared" si="48"/>
        <v>0.78584276383460705</v>
      </c>
      <c r="O303" s="150">
        <f t="shared" si="52"/>
        <v>-0.34768741666389996</v>
      </c>
      <c r="P303" s="150">
        <v>0.68385809944436526</v>
      </c>
      <c r="Q303" s="150">
        <f t="shared" si="57"/>
        <v>1.1452293973946006</v>
      </c>
      <c r="R303" s="150">
        <f t="shared" si="49"/>
        <v>0.90884601545611043</v>
      </c>
      <c r="S303" s="150">
        <f t="shared" si="53"/>
        <v>-0.13789221362122345</v>
      </c>
      <c r="T303" s="150">
        <v>-0.23024943688996413</v>
      </c>
      <c r="U303" s="150">
        <f t="shared" si="58"/>
        <v>0.37248986162470654</v>
      </c>
      <c r="V303" s="150">
        <f t="shared" si="50"/>
        <v>0.74636363271264872</v>
      </c>
      <c r="W303" s="150">
        <f t="shared" si="54"/>
        <v>-0.42204940369144972</v>
      </c>
      <c r="X303" s="150">
        <v>-1.036473366570454</v>
      </c>
      <c r="Y303" s="150">
        <f t="shared" si="59"/>
        <v>1.6255144047277499</v>
      </c>
      <c r="Z303" s="150">
        <f t="shared" si="51"/>
        <v>1.0937794515671275</v>
      </c>
      <c r="AA303" s="150">
        <f t="shared" si="55"/>
        <v>0.12932186408351667</v>
      </c>
    </row>
    <row r="304" spans="10:27" x14ac:dyDescent="0.35">
      <c r="J304" s="134" t="s">
        <v>319</v>
      </c>
      <c r="K304" s="127">
        <v>2017</v>
      </c>
      <c r="L304" s="150">
        <v>-8.8147399651710267E-3</v>
      </c>
      <c r="M304" s="150">
        <f t="shared" si="56"/>
        <v>0.49327499465529484</v>
      </c>
      <c r="N304" s="150">
        <f t="shared" si="48"/>
        <v>0.77789262460924358</v>
      </c>
      <c r="O304" s="150">
        <f t="shared" si="52"/>
        <v>-0.36235706645566584</v>
      </c>
      <c r="P304" s="150">
        <v>-0.60374510636290746</v>
      </c>
      <c r="Q304" s="150">
        <f t="shared" si="57"/>
        <v>1.1254976085780617</v>
      </c>
      <c r="R304" s="150">
        <f t="shared" si="49"/>
        <v>0.89318700627897019</v>
      </c>
      <c r="S304" s="150">
        <f t="shared" si="53"/>
        <v>-0.16296583131457798</v>
      </c>
      <c r="T304" s="150">
        <v>-4.180811746408683E-2</v>
      </c>
      <c r="U304" s="150">
        <f t="shared" si="58"/>
        <v>0.30564564473361922</v>
      </c>
      <c r="V304" s="150">
        <f t="shared" si="50"/>
        <v>0.61242685299183652</v>
      </c>
      <c r="W304" s="150">
        <f t="shared" si="54"/>
        <v>-0.7073905530215514</v>
      </c>
      <c r="X304" s="150">
        <v>-0.91475540235980379</v>
      </c>
      <c r="Y304" s="150">
        <f t="shared" si="59"/>
        <v>1.6124580869416141</v>
      </c>
      <c r="Z304" s="150">
        <f t="shared" si="51"/>
        <v>1.0849940897972958</v>
      </c>
      <c r="AA304" s="150">
        <f t="shared" si="55"/>
        <v>0.11768718401228449</v>
      </c>
    </row>
    <row r="305" spans="10:27" x14ac:dyDescent="0.35">
      <c r="J305" s="134" t="s">
        <v>320</v>
      </c>
      <c r="K305" s="127">
        <v>2017</v>
      </c>
      <c r="L305" s="150">
        <v>0.20017674036582245</v>
      </c>
      <c r="M305" s="150">
        <f t="shared" si="56"/>
        <v>0.48851394065887072</v>
      </c>
      <c r="N305" s="150">
        <f t="shared" si="48"/>
        <v>0.7703844621657514</v>
      </c>
      <c r="O305" s="150">
        <f t="shared" si="52"/>
        <v>-0.37634948903526333</v>
      </c>
      <c r="P305" s="150">
        <v>0.53623119631756277</v>
      </c>
      <c r="Q305" s="150">
        <f t="shared" si="57"/>
        <v>1.0537881423541415</v>
      </c>
      <c r="R305" s="150">
        <f t="shared" si="49"/>
        <v>0.8362788769588857</v>
      </c>
      <c r="S305" s="150">
        <f t="shared" si="53"/>
        <v>-0.25794397158337462</v>
      </c>
      <c r="T305" s="150">
        <v>0.59726962457337884</v>
      </c>
      <c r="U305" s="150">
        <f t="shared" si="58"/>
        <v>0.31467501980736062</v>
      </c>
      <c r="V305" s="150">
        <f t="shared" si="50"/>
        <v>0.63051914992514901</v>
      </c>
      <c r="W305" s="150">
        <f t="shared" si="54"/>
        <v>-0.66538790659795155</v>
      </c>
      <c r="X305" s="150">
        <v>-6.6898581750066896E-2</v>
      </c>
      <c r="Y305" s="150">
        <f t="shared" si="59"/>
        <v>1.5712849484677525</v>
      </c>
      <c r="Z305" s="150">
        <f t="shared" si="51"/>
        <v>1.0572894243152446</v>
      </c>
      <c r="AA305" s="150">
        <f t="shared" si="55"/>
        <v>8.0370356728651865E-2</v>
      </c>
    </row>
    <row r="306" spans="10:27" x14ac:dyDescent="0.35">
      <c r="J306" s="134" t="s">
        <v>321</v>
      </c>
      <c r="K306" s="127">
        <v>2017</v>
      </c>
      <c r="L306" s="150">
        <v>2.0823140637740871</v>
      </c>
      <c r="M306" s="150">
        <f t="shared" si="56"/>
        <v>0.69176346620697327</v>
      </c>
      <c r="N306" s="150">
        <f t="shared" si="48"/>
        <v>1.0909081225829658</v>
      </c>
      <c r="O306" s="150">
        <f t="shared" si="52"/>
        <v>0.12552960150060011</v>
      </c>
      <c r="P306" s="150">
        <v>0.50977060322854717</v>
      </c>
      <c r="Q306" s="150">
        <f t="shared" si="57"/>
        <v>1.0486497748591408</v>
      </c>
      <c r="R306" s="150">
        <f t="shared" si="49"/>
        <v>0.83220110456288809</v>
      </c>
      <c r="S306" s="150">
        <f t="shared" si="53"/>
        <v>-0.26499589164486897</v>
      </c>
      <c r="T306" s="150">
        <v>1.0327795240233497</v>
      </c>
      <c r="U306" s="150">
        <f t="shared" si="58"/>
        <v>0.3513039998219461</v>
      </c>
      <c r="V306" s="150">
        <f t="shared" si="50"/>
        <v>0.70391319739533043</v>
      </c>
      <c r="W306" s="150">
        <f t="shared" si="54"/>
        <v>-0.50653056007064923</v>
      </c>
      <c r="X306" s="150">
        <v>0.89704110322667019</v>
      </c>
      <c r="Y306" s="150">
        <f t="shared" si="59"/>
        <v>1.2809332860395992</v>
      </c>
      <c r="Z306" s="150">
        <f t="shared" si="51"/>
        <v>0.86191700487153067</v>
      </c>
      <c r="AA306" s="150">
        <f t="shared" si="55"/>
        <v>-0.21437913789883151</v>
      </c>
    </row>
    <row r="307" spans="10:27" x14ac:dyDescent="0.35">
      <c r="J307" s="134" t="s">
        <v>322</v>
      </c>
      <c r="K307" s="127">
        <v>2017</v>
      </c>
      <c r="L307" s="150">
        <v>8.0508866485609301E-2</v>
      </c>
      <c r="M307" s="150">
        <f t="shared" si="56"/>
        <v>0.69491365356262347</v>
      </c>
      <c r="N307" s="150">
        <f t="shared" si="48"/>
        <v>1.0958759550023043</v>
      </c>
      <c r="O307" s="150">
        <f t="shared" si="52"/>
        <v>0.13208450520440729</v>
      </c>
      <c r="P307" s="150">
        <v>-0.4555273786043017</v>
      </c>
      <c r="Q307" s="150">
        <f t="shared" si="57"/>
        <v>1.027762898379323</v>
      </c>
      <c r="R307" s="150">
        <f t="shared" si="49"/>
        <v>0.81562542591964637</v>
      </c>
      <c r="S307" s="150">
        <f t="shared" si="53"/>
        <v>-0.29402134494184423</v>
      </c>
      <c r="T307" s="150">
        <v>0.36707818930041153</v>
      </c>
      <c r="U307" s="150">
        <f t="shared" si="58"/>
        <v>0.3508914671262921</v>
      </c>
      <c r="V307" s="150">
        <f t="shared" si="50"/>
        <v>0.70308659932364581</v>
      </c>
      <c r="W307" s="150">
        <f t="shared" si="54"/>
        <v>-0.50822569759491443</v>
      </c>
      <c r="X307" s="150">
        <v>0.74309978768577489</v>
      </c>
      <c r="Y307" s="150">
        <f t="shared" si="59"/>
        <v>1.255791001556575</v>
      </c>
      <c r="Z307" s="150">
        <f t="shared" si="51"/>
        <v>0.84499921315402637</v>
      </c>
      <c r="AA307" s="150">
        <f t="shared" si="55"/>
        <v>-0.24297809690001096</v>
      </c>
    </row>
    <row r="308" spans="10:27" x14ac:dyDescent="0.35">
      <c r="J308" s="134" t="s">
        <v>323</v>
      </c>
      <c r="K308" s="127">
        <v>2017</v>
      </c>
      <c r="L308" s="150">
        <v>1.0169982797984487</v>
      </c>
      <c r="M308" s="150">
        <f t="shared" si="56"/>
        <v>0.70323120419483698</v>
      </c>
      <c r="N308" s="150">
        <f t="shared" si="48"/>
        <v>1.1089926979179556</v>
      </c>
      <c r="O308" s="150">
        <f t="shared" si="52"/>
        <v>0.14924986620996022</v>
      </c>
      <c r="P308" s="150">
        <v>1.179412180969005</v>
      </c>
      <c r="Q308" s="150">
        <f t="shared" si="57"/>
        <v>1.0114926435550728</v>
      </c>
      <c r="R308" s="150">
        <f t="shared" si="49"/>
        <v>0.80271346583451741</v>
      </c>
      <c r="S308" s="150">
        <f t="shared" si="53"/>
        <v>-0.31704299530230562</v>
      </c>
      <c r="T308" s="150">
        <v>5.7402456825152118E-2</v>
      </c>
      <c r="U308" s="150">
        <f t="shared" si="58"/>
        <v>0.35299557100667717</v>
      </c>
      <c r="V308" s="150">
        <f t="shared" si="50"/>
        <v>0.70730262444958936</v>
      </c>
      <c r="W308" s="150">
        <f t="shared" si="54"/>
        <v>-0.49960048044779443</v>
      </c>
      <c r="X308" s="150">
        <v>2.5026343519494203</v>
      </c>
      <c r="Y308" s="150">
        <f t="shared" si="59"/>
        <v>1.3446962170233958</v>
      </c>
      <c r="Z308" s="150">
        <f t="shared" si="51"/>
        <v>0.90482193606065198</v>
      </c>
      <c r="AA308" s="150">
        <f t="shared" si="55"/>
        <v>-0.14429418914241143</v>
      </c>
    </row>
    <row r="309" spans="10:27" x14ac:dyDescent="0.35">
      <c r="J309" s="134" t="s">
        <v>324</v>
      </c>
      <c r="K309" s="127">
        <v>2017</v>
      </c>
      <c r="L309" s="150">
        <v>0.54829098303562329</v>
      </c>
      <c r="M309" s="150">
        <f t="shared" si="56"/>
        <v>0.67110752500350457</v>
      </c>
      <c r="N309" s="150">
        <f t="shared" si="48"/>
        <v>1.0583337888124713</v>
      </c>
      <c r="O309" s="150">
        <f t="shared" si="52"/>
        <v>8.1794712061932853E-2</v>
      </c>
      <c r="P309" s="150">
        <v>-1.0910616869492236</v>
      </c>
      <c r="Q309" s="150">
        <f t="shared" si="57"/>
        <v>0.8846837497074852</v>
      </c>
      <c r="R309" s="150">
        <f t="shared" si="49"/>
        <v>0.70207881730037192</v>
      </c>
      <c r="S309" s="150">
        <f t="shared" si="53"/>
        <v>-0.51029509434971598</v>
      </c>
      <c r="T309" s="150">
        <v>1.1359166011014949</v>
      </c>
      <c r="U309" s="150">
        <f t="shared" si="58"/>
        <v>0.41325021056661615</v>
      </c>
      <c r="V309" s="150">
        <f t="shared" si="50"/>
        <v>0.82803576728894446</v>
      </c>
      <c r="W309" s="150">
        <f t="shared" si="54"/>
        <v>-0.27223500810973955</v>
      </c>
      <c r="X309" s="150">
        <v>-1.2464662040606527</v>
      </c>
      <c r="Y309" s="150">
        <f t="shared" si="59"/>
        <v>1.4089631014823116</v>
      </c>
      <c r="Z309" s="150">
        <f t="shared" si="51"/>
        <v>0.94806596849306468</v>
      </c>
      <c r="AA309" s="150">
        <f t="shared" si="55"/>
        <v>-7.6940646410905394E-2</v>
      </c>
    </row>
    <row r="310" spans="10:27" x14ac:dyDescent="0.35">
      <c r="J310" s="134" t="s">
        <v>325</v>
      </c>
      <c r="K310" s="127">
        <v>2018</v>
      </c>
      <c r="L310" s="150">
        <v>-0.44914451617706053</v>
      </c>
      <c r="M310" s="150">
        <f t="shared" si="56"/>
        <v>0.67805449324368372</v>
      </c>
      <c r="N310" s="150">
        <f t="shared" si="48"/>
        <v>1.0692891289695501</v>
      </c>
      <c r="O310" s="150">
        <f t="shared" si="52"/>
        <v>9.6652001357282455E-2</v>
      </c>
      <c r="P310" s="150">
        <v>0.15085089332013388</v>
      </c>
      <c r="Q310" s="150">
        <f t="shared" si="57"/>
        <v>0.86952544878727189</v>
      </c>
      <c r="R310" s="150">
        <f t="shared" si="49"/>
        <v>0.69004929603261345</v>
      </c>
      <c r="S310" s="150">
        <f t="shared" si="53"/>
        <v>-0.53522866545828496</v>
      </c>
      <c r="T310" s="150">
        <v>-0.92056854832174517</v>
      </c>
      <c r="U310" s="150">
        <f t="shared" si="58"/>
        <v>0.55202328898673292</v>
      </c>
      <c r="V310" s="150">
        <f t="shared" si="50"/>
        <v>1.1060975069577421</v>
      </c>
      <c r="W310" s="150">
        <f t="shared" si="54"/>
        <v>0.14547857056698427</v>
      </c>
      <c r="X310" s="150">
        <v>0.5204944697462589</v>
      </c>
      <c r="Y310" s="150">
        <f t="shared" si="59"/>
        <v>1.3776724101625157</v>
      </c>
      <c r="Z310" s="150">
        <f t="shared" si="51"/>
        <v>0.92701102422964865</v>
      </c>
      <c r="AA310" s="150">
        <f t="shared" si="55"/>
        <v>-0.10934159907121353</v>
      </c>
    </row>
    <row r="311" spans="10:27" x14ac:dyDescent="0.35">
      <c r="J311" s="134" t="s">
        <v>326</v>
      </c>
      <c r="K311" s="127">
        <v>2018</v>
      </c>
      <c r="L311" s="150">
        <v>0.54360695783670598</v>
      </c>
      <c r="M311" s="150">
        <f t="shared" si="56"/>
        <v>0.6732547432308521</v>
      </c>
      <c r="N311" s="150">
        <f t="shared" si="48"/>
        <v>1.0617199430683695</v>
      </c>
      <c r="O311" s="150">
        <f t="shared" si="52"/>
        <v>8.6403267055931682E-2</v>
      </c>
      <c r="P311" s="150">
        <v>2.4758766768651448</v>
      </c>
      <c r="Q311" s="150">
        <f t="shared" si="57"/>
        <v>0.96664267612704091</v>
      </c>
      <c r="R311" s="150">
        <f t="shared" si="49"/>
        <v>0.76712084632698807</v>
      </c>
      <c r="S311" s="150">
        <f t="shared" si="53"/>
        <v>-0.38247422815850762</v>
      </c>
      <c r="T311" s="150">
        <v>0.49891220780920287</v>
      </c>
      <c r="U311" s="150">
        <f t="shared" si="58"/>
        <v>0.54501537387427246</v>
      </c>
      <c r="V311" s="150">
        <f t="shared" si="50"/>
        <v>1.0920556402656825</v>
      </c>
      <c r="W311" s="150">
        <f t="shared" si="54"/>
        <v>0.127046363483416</v>
      </c>
      <c r="X311" s="150">
        <v>1.3074433656957929</v>
      </c>
      <c r="Y311" s="150">
        <f t="shared" si="59"/>
        <v>1.3603095906090876</v>
      </c>
      <c r="Z311" s="150">
        <f t="shared" si="51"/>
        <v>0.91532789475778875</v>
      </c>
      <c r="AA311" s="150">
        <f t="shared" si="55"/>
        <v>-0.12763944722734152</v>
      </c>
    </row>
    <row r="312" spans="10:27" x14ac:dyDescent="0.35">
      <c r="J312" s="134" t="s">
        <v>327</v>
      </c>
      <c r="K312" s="127">
        <v>2018</v>
      </c>
      <c r="L312" s="150">
        <v>1.6321268679072208E-2</v>
      </c>
      <c r="M312" s="150">
        <f t="shared" si="56"/>
        <v>0.66564934131902109</v>
      </c>
      <c r="N312" s="150">
        <f t="shared" si="48"/>
        <v>1.049726255736749</v>
      </c>
      <c r="O312" s="150">
        <f t="shared" si="52"/>
        <v>7.0013155528717383E-2</v>
      </c>
      <c r="P312" s="150">
        <v>-2.8799779523218962</v>
      </c>
      <c r="Q312" s="150">
        <f t="shared" si="57"/>
        <v>1.2867404703644327</v>
      </c>
      <c r="R312" s="150">
        <f t="shared" si="49"/>
        <v>1.0211482101990526</v>
      </c>
      <c r="S312" s="150">
        <f t="shared" si="53"/>
        <v>3.0192275227743853E-2</v>
      </c>
      <c r="T312" s="150">
        <v>0.28321234415182783</v>
      </c>
      <c r="U312" s="150">
        <f t="shared" si="58"/>
        <v>0.5294012182149711</v>
      </c>
      <c r="V312" s="150">
        <f t="shared" si="50"/>
        <v>1.0607693177634114</v>
      </c>
      <c r="W312" s="150">
        <f t="shared" si="54"/>
        <v>8.5110951914253621E-2</v>
      </c>
      <c r="X312" s="150">
        <v>-0.94556606184513159</v>
      </c>
      <c r="Y312" s="150">
        <f t="shared" si="59"/>
        <v>1.2521712834902179</v>
      </c>
      <c r="Z312" s="150">
        <f t="shared" si="51"/>
        <v>0.84256356987093239</v>
      </c>
      <c r="AA312" s="150">
        <f t="shared" si="55"/>
        <v>-0.24714255580033376</v>
      </c>
    </row>
    <row r="313" spans="10:27" x14ac:dyDescent="0.35">
      <c r="J313" s="134" t="s">
        <v>328</v>
      </c>
      <c r="K313" s="127">
        <v>2018</v>
      </c>
      <c r="L313" s="150">
        <v>9.088843444671665E-3</v>
      </c>
      <c r="M313" s="150">
        <f t="shared" si="56"/>
        <v>0.67281057670444289</v>
      </c>
      <c r="N313" s="150">
        <f t="shared" si="48"/>
        <v>1.0610194942948947</v>
      </c>
      <c r="O313" s="150">
        <f t="shared" si="52"/>
        <v>8.545116338199174E-2</v>
      </c>
      <c r="P313" s="150">
        <v>1.4850548618993569</v>
      </c>
      <c r="Q313" s="150">
        <f t="shared" si="57"/>
        <v>1.3531901096881496</v>
      </c>
      <c r="R313" s="150">
        <f t="shared" si="49"/>
        <v>1.073882177791265</v>
      </c>
      <c r="S313" s="150">
        <f t="shared" si="53"/>
        <v>0.10283571507307834</v>
      </c>
      <c r="T313" s="150">
        <v>0.18340583003311042</v>
      </c>
      <c r="U313" s="150">
        <f t="shared" si="58"/>
        <v>0.52955852554209959</v>
      </c>
      <c r="V313" s="150">
        <f t="shared" si="50"/>
        <v>1.0610845168606857</v>
      </c>
      <c r="W313" s="150">
        <f t="shared" si="54"/>
        <v>8.5539573500203442E-2</v>
      </c>
      <c r="X313" s="150">
        <v>0.94169246646026827</v>
      </c>
      <c r="Y313" s="150">
        <f t="shared" si="59"/>
        <v>1.2408163008013098</v>
      </c>
      <c r="Z313" s="150">
        <f t="shared" si="51"/>
        <v>0.83492300593504509</v>
      </c>
      <c r="AA313" s="150">
        <f t="shared" si="55"/>
        <v>-0.26028493212368198</v>
      </c>
    </row>
    <row r="314" spans="10:27" x14ac:dyDescent="0.35">
      <c r="J314" s="134" t="s">
        <v>329</v>
      </c>
      <c r="K314" s="127">
        <v>2018</v>
      </c>
      <c r="L314" s="150">
        <v>1.6122969137918925</v>
      </c>
      <c r="M314" s="150">
        <f t="shared" si="56"/>
        <v>0.70183842125098717</v>
      </c>
      <c r="N314" s="150">
        <f t="shared" si="48"/>
        <v>1.1067962849810717</v>
      </c>
      <c r="O314" s="150">
        <f t="shared" si="52"/>
        <v>0.14638970658817099</v>
      </c>
      <c r="P314" s="150">
        <v>3.3274303290148195</v>
      </c>
      <c r="Q314" s="150">
        <f t="shared" si="57"/>
        <v>1.5688577410859079</v>
      </c>
      <c r="R314" s="150">
        <f t="shared" si="49"/>
        <v>1.2450344970599023</v>
      </c>
      <c r="S314" s="150">
        <f t="shared" si="53"/>
        <v>0.31618571662889922</v>
      </c>
      <c r="T314" s="150">
        <v>0.16038882138517618</v>
      </c>
      <c r="U314" s="150">
        <f t="shared" si="58"/>
        <v>0.52672422255100537</v>
      </c>
      <c r="V314" s="150">
        <f t="shared" si="50"/>
        <v>1.0554053806087231</v>
      </c>
      <c r="W314" s="150">
        <f t="shared" si="54"/>
        <v>7.7797243729639379E-2</v>
      </c>
      <c r="X314" s="150">
        <v>-0.43450479233226835</v>
      </c>
      <c r="Y314" s="150">
        <f t="shared" si="59"/>
        <v>1.1034306134589762</v>
      </c>
      <c r="Z314" s="150">
        <f t="shared" si="51"/>
        <v>0.74247864412722808</v>
      </c>
      <c r="AA314" s="150">
        <f t="shared" si="55"/>
        <v>-0.42957856453602089</v>
      </c>
    </row>
    <row r="315" spans="10:27" x14ac:dyDescent="0.35">
      <c r="J315" s="134" t="s">
        <v>330</v>
      </c>
      <c r="K315" s="127">
        <v>2018</v>
      </c>
      <c r="L315" s="150">
        <v>-0.35206114318237253</v>
      </c>
      <c r="M315" s="150">
        <f t="shared" si="56"/>
        <v>0.74151548616480056</v>
      </c>
      <c r="N315" s="150">
        <f t="shared" si="48"/>
        <v>1.1693668521028979</v>
      </c>
      <c r="O315" s="150">
        <f t="shared" si="52"/>
        <v>0.22572760111185677</v>
      </c>
      <c r="P315" s="150">
        <v>-2.4535450117265021</v>
      </c>
      <c r="Q315" s="150">
        <f t="shared" si="57"/>
        <v>1.7570950690460645</v>
      </c>
      <c r="R315" s="150">
        <f t="shared" si="49"/>
        <v>1.3944183199567803</v>
      </c>
      <c r="S315" s="150">
        <f t="shared" si="53"/>
        <v>0.47966342892016517</v>
      </c>
      <c r="T315" s="150">
        <v>-0.30247153209109728</v>
      </c>
      <c r="U315" s="150">
        <f t="shared" si="58"/>
        <v>0.53267414496979359</v>
      </c>
      <c r="V315" s="150">
        <f t="shared" si="50"/>
        <v>1.067327331159204</v>
      </c>
      <c r="W315" s="150">
        <f t="shared" si="54"/>
        <v>9.4002694080672383E-2</v>
      </c>
      <c r="X315" s="150">
        <v>0.47490694390963933</v>
      </c>
      <c r="Y315" s="150">
        <f t="shared" si="59"/>
        <v>1.0408480744811084</v>
      </c>
      <c r="Z315" s="150">
        <f t="shared" si="51"/>
        <v>0.70036797752113589</v>
      </c>
      <c r="AA315" s="150">
        <f t="shared" si="55"/>
        <v>-0.51381497303421597</v>
      </c>
    </row>
    <row r="316" spans="10:27" x14ac:dyDescent="0.35">
      <c r="J316" s="134" t="s">
        <v>331</v>
      </c>
      <c r="K316" s="127">
        <v>2018</v>
      </c>
      <c r="L316" s="150">
        <v>0.59441729154597456</v>
      </c>
      <c r="M316" s="150">
        <f t="shared" si="56"/>
        <v>0.72962660255037315</v>
      </c>
      <c r="N316" s="150">
        <f t="shared" si="48"/>
        <v>1.1506181318581923</v>
      </c>
      <c r="O316" s="150">
        <f t="shared" si="52"/>
        <v>0.20240911002606818</v>
      </c>
      <c r="P316" s="150">
        <v>1.4749398927316442</v>
      </c>
      <c r="Q316" s="150">
        <f t="shared" si="57"/>
        <v>1.7735072766890168</v>
      </c>
      <c r="R316" s="150">
        <f t="shared" si="49"/>
        <v>1.4074429328029663</v>
      </c>
      <c r="S316" s="150">
        <f t="shared" si="53"/>
        <v>0.49307642693694176</v>
      </c>
      <c r="T316" s="150">
        <v>0.56297353862128263</v>
      </c>
      <c r="U316" s="150">
        <f t="shared" si="58"/>
        <v>0.53088201196851104</v>
      </c>
      <c r="V316" s="150">
        <f t="shared" si="50"/>
        <v>1.0637364068550974</v>
      </c>
      <c r="W316" s="150">
        <f t="shared" si="54"/>
        <v>8.9140696293808733E-2</v>
      </c>
      <c r="X316" s="150">
        <v>-1.1624936126724579</v>
      </c>
      <c r="Y316" s="150">
        <f t="shared" si="59"/>
        <v>1.0671580171200801</v>
      </c>
      <c r="Z316" s="150">
        <f t="shared" si="51"/>
        <v>0.7180714654426944</v>
      </c>
      <c r="AA316" s="150">
        <f t="shared" si="55"/>
        <v>-0.47780066071509503</v>
      </c>
    </row>
    <row r="317" spans="10:27" x14ac:dyDescent="0.35">
      <c r="J317" s="134" t="s">
        <v>332</v>
      </c>
      <c r="K317" s="127">
        <v>2018</v>
      </c>
      <c r="L317" s="150">
        <v>6.1442748741741729E-2</v>
      </c>
      <c r="M317" s="150">
        <f t="shared" si="56"/>
        <v>0.73523506130426231</v>
      </c>
      <c r="N317" s="150">
        <f t="shared" si="48"/>
        <v>1.1594626480962884</v>
      </c>
      <c r="O317" s="150">
        <f t="shared" si="52"/>
        <v>0.21345634454257956</v>
      </c>
      <c r="P317" s="150">
        <v>-1.9638219346607737</v>
      </c>
      <c r="Q317" s="150">
        <f t="shared" si="57"/>
        <v>1.883413222924516</v>
      </c>
      <c r="R317" s="150">
        <f t="shared" si="49"/>
        <v>1.4946635206941883</v>
      </c>
      <c r="S317" s="150">
        <f t="shared" si="53"/>
        <v>0.57982074083632063</v>
      </c>
      <c r="T317" s="150">
        <v>-0.25651781104801241</v>
      </c>
      <c r="U317" s="150">
        <f t="shared" si="58"/>
        <v>0.54395438900198623</v>
      </c>
      <c r="V317" s="150">
        <f t="shared" si="50"/>
        <v>1.0899297286500516</v>
      </c>
      <c r="W317" s="150">
        <f t="shared" si="54"/>
        <v>0.12423512271213569</v>
      </c>
      <c r="X317" s="150">
        <v>0.71086984619361515</v>
      </c>
      <c r="Y317" s="150">
        <f t="shared" si="59"/>
        <v>1.0668723217664287</v>
      </c>
      <c r="Z317" s="150">
        <f t="shared" si="51"/>
        <v>0.71787922616980737</v>
      </c>
      <c r="AA317" s="150">
        <f t="shared" si="55"/>
        <v>-0.47818694507560289</v>
      </c>
    </row>
    <row r="318" spans="10:27" x14ac:dyDescent="0.35">
      <c r="J318" s="134" t="s">
        <v>333</v>
      </c>
      <c r="K318" s="127">
        <v>2018</v>
      </c>
      <c r="L318" s="150">
        <v>-0.39274893858484733</v>
      </c>
      <c r="M318" s="150">
        <f t="shared" si="56"/>
        <v>0.58965498594596955</v>
      </c>
      <c r="N318" s="150">
        <f t="shared" si="48"/>
        <v>0.92988347189983245</v>
      </c>
      <c r="O318" s="150">
        <f t="shared" si="52"/>
        <v>-0.1048781582854123</v>
      </c>
      <c r="P318" s="150">
        <v>-0.51589514779698831</v>
      </c>
      <c r="Q318" s="150">
        <f t="shared" si="57"/>
        <v>1.8882602208846195</v>
      </c>
      <c r="R318" s="150">
        <f t="shared" si="49"/>
        <v>1.498510064271384</v>
      </c>
      <c r="S318" s="150">
        <f t="shared" si="53"/>
        <v>0.58352877329136554</v>
      </c>
      <c r="T318" s="150">
        <v>0.63890012131014962</v>
      </c>
      <c r="U318" s="150">
        <f t="shared" si="58"/>
        <v>0.50524277988411115</v>
      </c>
      <c r="V318" s="150">
        <f t="shared" si="50"/>
        <v>1.0123626853932348</v>
      </c>
      <c r="W318" s="150">
        <f t="shared" si="54"/>
        <v>1.772623734368722E-2</v>
      </c>
      <c r="X318" s="150">
        <v>-1.8352156057494866</v>
      </c>
      <c r="Y318" s="150">
        <f t="shared" si="59"/>
        <v>1.2097559919412146</v>
      </c>
      <c r="Z318" s="150">
        <f t="shared" si="51"/>
        <v>0.81402308189149875</v>
      </c>
      <c r="AA318" s="150">
        <f t="shared" si="55"/>
        <v>-0.29685839172473799</v>
      </c>
    </row>
    <row r="319" spans="10:27" x14ac:dyDescent="0.35">
      <c r="J319" s="134" t="s">
        <v>334</v>
      </c>
      <c r="K319" s="127">
        <v>2018</v>
      </c>
      <c r="L319" s="150">
        <v>0.99876502267516032</v>
      </c>
      <c r="M319" s="150">
        <f t="shared" si="56"/>
        <v>0.61844830166380826</v>
      </c>
      <c r="N319" s="150">
        <f t="shared" si="48"/>
        <v>0.97529041159399665</v>
      </c>
      <c r="O319" s="150">
        <f t="shared" si="52"/>
        <v>-3.6096221685348394E-2</v>
      </c>
      <c r="P319" s="150">
        <v>2.0369072646577902</v>
      </c>
      <c r="Q319" s="150">
        <f t="shared" si="57"/>
        <v>1.9558741018366332</v>
      </c>
      <c r="R319" s="150">
        <f t="shared" si="49"/>
        <v>1.5521679658521168</v>
      </c>
      <c r="S319" s="150">
        <f t="shared" si="53"/>
        <v>0.63428468535368254</v>
      </c>
      <c r="T319" s="150">
        <v>0.35358405657344905</v>
      </c>
      <c r="U319" s="150">
        <f t="shared" si="58"/>
        <v>0.50488615716351493</v>
      </c>
      <c r="V319" s="150">
        <f t="shared" si="50"/>
        <v>1.0116481149936778</v>
      </c>
      <c r="W319" s="150">
        <f t="shared" si="54"/>
        <v>1.6707559761095919E-2</v>
      </c>
      <c r="X319" s="150">
        <v>0.45757615374558763</v>
      </c>
      <c r="Y319" s="150">
        <f t="shared" si="59"/>
        <v>1.20026177167929</v>
      </c>
      <c r="Z319" s="150">
        <f t="shared" si="51"/>
        <v>0.80763459157671458</v>
      </c>
      <c r="AA319" s="150">
        <f t="shared" si="55"/>
        <v>-0.30822539121719406</v>
      </c>
    </row>
    <row r="320" spans="10:27" x14ac:dyDescent="0.35">
      <c r="J320" s="134" t="s">
        <v>335</v>
      </c>
      <c r="K320" s="127">
        <v>2018</v>
      </c>
      <c r="L320" s="150">
        <v>0.49112035067362858</v>
      </c>
      <c r="M320" s="150">
        <f t="shared" si="56"/>
        <v>0.58753437850676349</v>
      </c>
      <c r="N320" s="150">
        <f t="shared" si="48"/>
        <v>0.9265392827466753</v>
      </c>
      <c r="O320" s="150">
        <f t="shared" si="52"/>
        <v>-0.1100759509905548</v>
      </c>
      <c r="P320" s="150">
        <v>0.2472414266746028</v>
      </c>
      <c r="Q320" s="150">
        <f t="shared" si="57"/>
        <v>1.9365830950470777</v>
      </c>
      <c r="R320" s="150">
        <f t="shared" si="49"/>
        <v>1.5368587581993001</v>
      </c>
      <c r="S320" s="150">
        <f t="shared" si="53"/>
        <v>0.61998458324037931</v>
      </c>
      <c r="T320" s="150">
        <v>0.28827674567584882</v>
      </c>
      <c r="U320" s="150">
        <f t="shared" si="58"/>
        <v>0.50349811942907829</v>
      </c>
      <c r="V320" s="150">
        <f t="shared" si="50"/>
        <v>1.0088668825561085</v>
      </c>
      <c r="W320" s="150">
        <f t="shared" si="54"/>
        <v>1.2735827025323053E-2</v>
      </c>
      <c r="X320" s="150">
        <v>-0.45549193128578863</v>
      </c>
      <c r="Y320" s="150">
        <f t="shared" si="59"/>
        <v>0.96347020489447432</v>
      </c>
      <c r="Z320" s="150">
        <f t="shared" si="51"/>
        <v>0.64830179864646986</v>
      </c>
      <c r="AA320" s="150">
        <f t="shared" si="55"/>
        <v>-0.62526251935465249</v>
      </c>
    </row>
    <row r="321" spans="10:27" x14ac:dyDescent="0.35">
      <c r="J321" s="134" t="s">
        <v>336</v>
      </c>
      <c r="K321" s="127">
        <v>2018</v>
      </c>
      <c r="L321" s="150">
        <v>-1.9526755323200775</v>
      </c>
      <c r="M321" s="150">
        <f t="shared" si="56"/>
        <v>0.84989951798005925</v>
      </c>
      <c r="N321" s="150">
        <f t="shared" si="48"/>
        <v>1.3402880216088056</v>
      </c>
      <c r="O321" s="150">
        <f t="shared" si="52"/>
        <v>0.42254306239652184</v>
      </c>
      <c r="P321" s="150">
        <v>-1.5071934231559716</v>
      </c>
      <c r="Q321" s="150">
        <f t="shared" si="57"/>
        <v>1.9627815287819501</v>
      </c>
      <c r="R321" s="150">
        <f t="shared" si="49"/>
        <v>1.5576496514171114</v>
      </c>
      <c r="S321" s="150">
        <f t="shared" si="53"/>
        <v>0.63937077704421741</v>
      </c>
      <c r="T321" s="150">
        <v>7.9846694346854038E-3</v>
      </c>
      <c r="U321" s="150">
        <f t="shared" si="58"/>
        <v>0.42224823239503761</v>
      </c>
      <c r="V321" s="150">
        <f t="shared" si="50"/>
        <v>0.8460652412450832</v>
      </c>
      <c r="W321" s="150">
        <f t="shared" si="54"/>
        <v>-0.24115917906972045</v>
      </c>
      <c r="X321" s="150">
        <v>-1.3204340436658386</v>
      </c>
      <c r="Y321" s="150">
        <f t="shared" si="59"/>
        <v>0.97074552308380635</v>
      </c>
      <c r="Z321" s="150">
        <f t="shared" si="51"/>
        <v>0.65319722960417748</v>
      </c>
      <c r="AA321" s="150">
        <f t="shared" si="55"/>
        <v>-0.61440942285608013</v>
      </c>
    </row>
    <row r="322" spans="10:27" x14ac:dyDescent="0.35">
      <c r="J322" s="134" t="s">
        <v>337</v>
      </c>
      <c r="K322" s="127">
        <v>2019</v>
      </c>
      <c r="L322" s="150">
        <v>0.27130744838104898</v>
      </c>
      <c r="M322" s="150">
        <f t="shared" si="56"/>
        <v>0.83440760121401392</v>
      </c>
      <c r="N322" s="150">
        <f t="shared" si="48"/>
        <v>1.3158573329991219</v>
      </c>
      <c r="O322" s="150">
        <f t="shared" si="52"/>
        <v>0.39600307863837425</v>
      </c>
      <c r="P322" s="150">
        <v>-0.47298863899837701</v>
      </c>
      <c r="Q322" s="150">
        <f t="shared" si="57"/>
        <v>1.9704888340213085</v>
      </c>
      <c r="R322" s="150">
        <f t="shared" si="49"/>
        <v>1.5637661147847395</v>
      </c>
      <c r="S322" s="150">
        <f t="shared" si="53"/>
        <v>0.6450247516014791</v>
      </c>
      <c r="T322" s="150">
        <v>1.4642714570858284</v>
      </c>
      <c r="U322" s="150">
        <f t="shared" si="58"/>
        <v>0.44410632190577431</v>
      </c>
      <c r="V322" s="150">
        <f t="shared" si="50"/>
        <v>0.88986262950213202</v>
      </c>
      <c r="W322" s="150">
        <f t="shared" si="54"/>
        <v>-0.16834545435027171</v>
      </c>
      <c r="X322" s="150">
        <v>0.74191838897721252</v>
      </c>
      <c r="Y322" s="150">
        <f t="shared" si="59"/>
        <v>0.98521760490135324</v>
      </c>
      <c r="Z322" s="150">
        <f t="shared" si="51"/>
        <v>0.6629352335661185</v>
      </c>
      <c r="AA322" s="150">
        <f t="shared" si="55"/>
        <v>-0.59306016388150562</v>
      </c>
    </row>
    <row r="323" spans="10:27" x14ac:dyDescent="0.35">
      <c r="J323" s="134" t="s">
        <v>338</v>
      </c>
      <c r="K323" s="127">
        <v>2019</v>
      </c>
      <c r="L323" s="150">
        <v>0.26731098605333986</v>
      </c>
      <c r="M323" s="150">
        <f t="shared" si="56"/>
        <v>0.82724199707746082</v>
      </c>
      <c r="N323" s="150">
        <f t="shared" si="48"/>
        <v>1.3045572049385268</v>
      </c>
      <c r="O323" s="150">
        <f t="shared" si="52"/>
        <v>0.38356020783619504</v>
      </c>
      <c r="P323" s="150">
        <v>0.19102641755579369</v>
      </c>
      <c r="Q323" s="150">
        <f t="shared" si="57"/>
        <v>1.8380909514981587</v>
      </c>
      <c r="R323" s="150">
        <f t="shared" si="49"/>
        <v>1.4586960840470198</v>
      </c>
      <c r="S323" s="150">
        <f t="shared" si="53"/>
        <v>0.54467933239158284</v>
      </c>
      <c r="T323" s="150">
        <v>-1.9199899279216897</v>
      </c>
      <c r="U323" s="150">
        <f t="shared" si="58"/>
        <v>0.75729910244212439</v>
      </c>
      <c r="V323" s="150">
        <f t="shared" si="50"/>
        <v>1.517411793930131</v>
      </c>
      <c r="W323" s="150">
        <f t="shared" si="54"/>
        <v>0.60161265608022574</v>
      </c>
      <c r="X323" s="150">
        <v>-1.2493424513413993</v>
      </c>
      <c r="Y323" s="150">
        <f t="shared" si="59"/>
        <v>0.92678251849237658</v>
      </c>
      <c r="Z323" s="150">
        <f t="shared" si="51"/>
        <v>0.62361531331269382</v>
      </c>
      <c r="AA323" s="150">
        <f t="shared" si="55"/>
        <v>-0.68127174002512036</v>
      </c>
    </row>
    <row r="324" spans="10:27" x14ac:dyDescent="0.35">
      <c r="J324" s="134" t="s">
        <v>339</v>
      </c>
      <c r="K324" s="127">
        <v>2019</v>
      </c>
      <c r="L324" s="150">
        <v>1.5334996776824044</v>
      </c>
      <c r="M324" s="150">
        <f t="shared" si="56"/>
        <v>0.91107491145253916</v>
      </c>
      <c r="N324" s="150">
        <f t="shared" si="48"/>
        <v>1.4367613638731249</v>
      </c>
      <c r="O324" s="150">
        <f t="shared" si="52"/>
        <v>0.52282046002320315</v>
      </c>
      <c r="P324" s="150">
        <v>1.5299479166666667</v>
      </c>
      <c r="Q324" s="150">
        <f t="shared" si="57"/>
        <v>1.676465245484658</v>
      </c>
      <c r="R324" s="150">
        <f t="shared" si="49"/>
        <v>1.3304310576341174</v>
      </c>
      <c r="S324" s="150">
        <f t="shared" si="53"/>
        <v>0.41189375245980875</v>
      </c>
      <c r="T324" s="150">
        <v>1.7570039472417445</v>
      </c>
      <c r="U324" s="150">
        <f t="shared" si="58"/>
        <v>0.8826221357984686</v>
      </c>
      <c r="V324" s="150">
        <f t="shared" si="50"/>
        <v>1.7685234725954959</v>
      </c>
      <c r="W324" s="150">
        <f t="shared" si="54"/>
        <v>0.82254536722791316</v>
      </c>
      <c r="X324" s="150">
        <v>0.51937674790251698</v>
      </c>
      <c r="Y324" s="150">
        <f t="shared" si="59"/>
        <v>0.93537577610972544</v>
      </c>
      <c r="Z324" s="150">
        <f t="shared" si="51"/>
        <v>0.62939756204364439</v>
      </c>
      <c r="AA324" s="150">
        <f t="shared" si="55"/>
        <v>-0.66795650448482935</v>
      </c>
    </row>
    <row r="325" spans="10:27" x14ac:dyDescent="0.35">
      <c r="J325" s="134" t="s">
        <v>340</v>
      </c>
      <c r="K325" s="127">
        <v>2019</v>
      </c>
      <c r="L325" s="150">
        <v>1.0214463680571689E-2</v>
      </c>
      <c r="M325" s="150">
        <f t="shared" si="56"/>
        <v>0.91104894437157402</v>
      </c>
      <c r="N325" s="150">
        <f t="shared" si="48"/>
        <v>1.4367204138939365</v>
      </c>
      <c r="O325" s="150">
        <f t="shared" si="52"/>
        <v>0.52277934033881135</v>
      </c>
      <c r="P325" s="150">
        <v>-0.28397380112673476</v>
      </c>
      <c r="Q325" s="150">
        <f t="shared" si="57"/>
        <v>1.6415739880556957</v>
      </c>
      <c r="R325" s="150">
        <f t="shared" si="49"/>
        <v>1.3027416005168726</v>
      </c>
      <c r="S325" s="150">
        <f t="shared" si="53"/>
        <v>0.38155095296042785</v>
      </c>
      <c r="T325" s="150">
        <v>0.42890707538987971</v>
      </c>
      <c r="U325" s="150">
        <f t="shared" si="58"/>
        <v>0.8838060225247355</v>
      </c>
      <c r="V325" s="150">
        <f t="shared" si="50"/>
        <v>1.770895644535647</v>
      </c>
      <c r="W325" s="150">
        <f t="shared" si="54"/>
        <v>0.82447919935875613</v>
      </c>
      <c r="X325" s="150">
        <v>-2.5834658187599362</v>
      </c>
      <c r="Y325" s="150">
        <f t="shared" si="59"/>
        <v>1.0691495279179464</v>
      </c>
      <c r="Z325" s="150">
        <f t="shared" si="51"/>
        <v>0.71941151729455421</v>
      </c>
      <c r="AA325" s="150">
        <f t="shared" si="55"/>
        <v>-0.47511083865186216</v>
      </c>
    </row>
    <row r="326" spans="10:27" x14ac:dyDescent="0.35">
      <c r="J326" s="134" t="s">
        <v>341</v>
      </c>
      <c r="K326" s="127">
        <v>2019</v>
      </c>
      <c r="L326" s="150">
        <v>1.0810204608856038</v>
      </c>
      <c r="M326" s="150">
        <f t="shared" si="56"/>
        <v>0.85556975835313132</v>
      </c>
      <c r="N326" s="150">
        <f t="shared" si="48"/>
        <v>1.3492299672046018</v>
      </c>
      <c r="O326" s="150">
        <f t="shared" si="52"/>
        <v>0.4321362669443245</v>
      </c>
      <c r="P326" s="150">
        <v>-0.87731385788434157</v>
      </c>
      <c r="Q326" s="150">
        <f t="shared" si="57"/>
        <v>1.3444351939688275</v>
      </c>
      <c r="R326" s="150">
        <f t="shared" si="49"/>
        <v>1.066934338096212</v>
      </c>
      <c r="S326" s="150">
        <f t="shared" si="53"/>
        <v>9.3471391703220247E-2</v>
      </c>
      <c r="T326" s="150">
        <v>-1.7271428347124307E-2</v>
      </c>
      <c r="U326" s="150">
        <f t="shared" si="58"/>
        <v>0.88692157046728082</v>
      </c>
      <c r="V326" s="150">
        <f t="shared" si="50"/>
        <v>1.7771383155982794</v>
      </c>
      <c r="W326" s="150">
        <f t="shared" si="54"/>
        <v>0.82955597144091953</v>
      </c>
      <c r="X326" s="150">
        <v>2.2303821569427447</v>
      </c>
      <c r="Y326" s="150">
        <f t="shared" si="59"/>
        <v>1.3113733644716077</v>
      </c>
      <c r="Z326" s="150">
        <f t="shared" si="51"/>
        <v>0.88239958699826293</v>
      </c>
      <c r="AA326" s="150">
        <f t="shared" si="55"/>
        <v>-0.18049597920251081</v>
      </c>
    </row>
    <row r="327" spans="10:27" x14ac:dyDescent="0.35">
      <c r="J327" s="134" t="s">
        <v>342</v>
      </c>
      <c r="K327" s="127">
        <v>2019</v>
      </c>
      <c r="L327" s="150">
        <v>0.10104192050972677</v>
      </c>
      <c r="M327" s="150">
        <f t="shared" si="56"/>
        <v>0.83944066676979301</v>
      </c>
      <c r="N327" s="150">
        <f t="shared" si="48"/>
        <v>1.3237944565456972</v>
      </c>
      <c r="O327" s="150">
        <f t="shared" si="52"/>
        <v>0.40467913457534593</v>
      </c>
      <c r="P327" s="150">
        <v>9.2678405931417972E-3</v>
      </c>
      <c r="Q327" s="150">
        <f t="shared" si="57"/>
        <v>1.1629650102249258</v>
      </c>
      <c r="R327" s="150">
        <f t="shared" si="49"/>
        <v>0.92292087337469331</v>
      </c>
      <c r="S327" s="150">
        <f t="shared" si="53"/>
        <v>-0.11572113118029703</v>
      </c>
      <c r="T327" s="150">
        <v>0.64229404189830086</v>
      </c>
      <c r="U327" s="150">
        <f t="shared" si="58"/>
        <v>0.87621138322587655</v>
      </c>
      <c r="V327" s="150">
        <f t="shared" si="50"/>
        <v>1.7556781496177594</v>
      </c>
      <c r="W327" s="150">
        <f t="shared" si="54"/>
        <v>0.81202839469766641</v>
      </c>
      <c r="X327" s="150">
        <v>-0.5321271783956365</v>
      </c>
      <c r="Y327" s="150">
        <f t="shared" si="59"/>
        <v>1.291861561716994</v>
      </c>
      <c r="Z327" s="150">
        <f t="shared" si="51"/>
        <v>0.86927044532227649</v>
      </c>
      <c r="AA327" s="150">
        <f t="shared" si="55"/>
        <v>-0.2021230002129448</v>
      </c>
    </row>
    <row r="328" spans="10:27" x14ac:dyDescent="0.35">
      <c r="J328" s="134" t="s">
        <v>343</v>
      </c>
      <c r="K328" s="127">
        <v>2019</v>
      </c>
      <c r="L328" s="150">
        <v>0.76001828794005355</v>
      </c>
      <c r="M328" s="150">
        <f t="shared" si="56"/>
        <v>0.84623437959758219</v>
      </c>
      <c r="N328" s="150">
        <f t="shared" si="48"/>
        <v>1.3345081135518535</v>
      </c>
      <c r="O328" s="150">
        <f t="shared" si="52"/>
        <v>0.41630807681404181</v>
      </c>
      <c r="P328" s="150">
        <v>1.297377444166435</v>
      </c>
      <c r="Q328" s="150">
        <f t="shared" si="57"/>
        <v>1.1449549642984982</v>
      </c>
      <c r="R328" s="150">
        <f t="shared" si="49"/>
        <v>0.9086282272763192</v>
      </c>
      <c r="S328" s="150">
        <f t="shared" si="53"/>
        <v>-0.13823797029943702</v>
      </c>
      <c r="T328" s="150">
        <v>0.95651224117215661</v>
      </c>
      <c r="U328" s="150">
        <f t="shared" si="58"/>
        <v>0.89157725862616433</v>
      </c>
      <c r="V328" s="150">
        <f t="shared" si="50"/>
        <v>1.7864669891677698</v>
      </c>
      <c r="W328" s="150">
        <f t="shared" si="54"/>
        <v>0.83710925565060468</v>
      </c>
      <c r="X328" s="150">
        <v>0.13374348000534975</v>
      </c>
      <c r="Y328" s="150">
        <f t="shared" si="59"/>
        <v>1.2754369784828166</v>
      </c>
      <c r="Z328" s="150">
        <f t="shared" si="51"/>
        <v>0.85821863822056954</v>
      </c>
      <c r="AA328" s="150">
        <f t="shared" si="55"/>
        <v>-0.22058286197118387</v>
      </c>
    </row>
    <row r="329" spans="10:27" x14ac:dyDescent="0.35">
      <c r="J329" s="134" t="s">
        <v>344</v>
      </c>
      <c r="K329" s="127">
        <v>2019</v>
      </c>
      <c r="L329" s="150">
        <v>0.68160702114160332</v>
      </c>
      <c r="M329" s="150">
        <f t="shared" si="56"/>
        <v>0.85089297493135108</v>
      </c>
      <c r="N329" s="150">
        <f t="shared" si="48"/>
        <v>1.3418546991084763</v>
      </c>
      <c r="O329" s="150">
        <f t="shared" si="52"/>
        <v>0.42422845974621937</v>
      </c>
      <c r="P329" s="150">
        <v>9.1482938431982436E-2</v>
      </c>
      <c r="Q329" s="150">
        <f t="shared" si="57"/>
        <v>0.98475053353788755</v>
      </c>
      <c r="R329" s="150">
        <f t="shared" si="49"/>
        <v>0.78149111493320411</v>
      </c>
      <c r="S329" s="150">
        <f t="shared" si="53"/>
        <v>-0.35569862411242004</v>
      </c>
      <c r="T329" s="150">
        <v>0.19938176197836166</v>
      </c>
      <c r="U329" s="150">
        <f t="shared" si="58"/>
        <v>0.87395096842261499</v>
      </c>
      <c r="V329" s="150">
        <f t="shared" si="50"/>
        <v>1.7511489219049805</v>
      </c>
      <c r="W329" s="150">
        <f t="shared" si="54"/>
        <v>0.80830177923572166</v>
      </c>
      <c r="X329" s="150">
        <v>-0.42740750634433017</v>
      </c>
      <c r="Y329" s="150">
        <f t="shared" si="59"/>
        <v>1.2411867914808528</v>
      </c>
      <c r="Z329" s="150">
        <f t="shared" si="51"/>
        <v>0.83517230245994989</v>
      </c>
      <c r="AA329" s="150">
        <f t="shared" si="55"/>
        <v>-0.25985422752729831</v>
      </c>
    </row>
    <row r="330" spans="10:27" x14ac:dyDescent="0.35">
      <c r="J330" s="134" t="s">
        <v>345</v>
      </c>
      <c r="K330" s="127">
        <v>2019</v>
      </c>
      <c r="L330" s="150">
        <v>-0.63972873472620817</v>
      </c>
      <c r="M330" s="150">
        <f t="shared" si="56"/>
        <v>0.87066270928621581</v>
      </c>
      <c r="N330" s="150">
        <f t="shared" ref="N330:N393" si="60">M330 / $M$7</f>
        <v>1.3730314883472661</v>
      </c>
      <c r="O330" s="150">
        <f t="shared" si="52"/>
        <v>0.45736471183718491</v>
      </c>
      <c r="P330" s="150">
        <v>-1.0830819851933096</v>
      </c>
      <c r="Q330" s="150">
        <f t="shared" si="57"/>
        <v>1.028022144814924</v>
      </c>
      <c r="R330" s="150">
        <f t="shared" ref="R330:R393" si="61">Q330 / $Q$7</f>
        <v>0.81583116207220518</v>
      </c>
      <c r="S330" s="150">
        <f t="shared" si="53"/>
        <v>-0.29365748048993512</v>
      </c>
      <c r="T330" s="150">
        <v>-0.89311882028104705</v>
      </c>
      <c r="U330" s="150">
        <f t="shared" si="58"/>
        <v>0.93919022316262435</v>
      </c>
      <c r="V330" s="150">
        <f t="shared" ref="V330:V393" si="62">U330 / $U$7</f>
        <v>1.8818698144168899</v>
      </c>
      <c r="W330" s="150">
        <f t="shared" si="54"/>
        <v>0.91216682753960709</v>
      </c>
      <c r="X330" s="150">
        <v>0</v>
      </c>
      <c r="Y330" s="150">
        <f t="shared" si="59"/>
        <v>1.1604365504115159</v>
      </c>
      <c r="Z330" s="150">
        <f t="shared" ref="Z330:Z393" si="63">Y330 / $Y$7</f>
        <v>0.78083691537642208</v>
      </c>
      <c r="AA330" s="150">
        <f t="shared" si="55"/>
        <v>-0.35690683454348565</v>
      </c>
    </row>
    <row r="331" spans="10:27" x14ac:dyDescent="0.35">
      <c r="J331" s="134" t="s">
        <v>346</v>
      </c>
      <c r="K331" s="127">
        <v>2019</v>
      </c>
      <c r="L331" s="150">
        <v>0.2682207499970547</v>
      </c>
      <c r="M331" s="150">
        <f t="shared" si="56"/>
        <v>0.84485362361383265</v>
      </c>
      <c r="N331" s="150">
        <f t="shared" si="60"/>
        <v>1.3323306670812607</v>
      </c>
      <c r="O331" s="150">
        <f t="shared" ref="O331:O394" si="64">IF(N331&gt;0, LOG(N331,2), NA())</f>
        <v>0.41395218492750246</v>
      </c>
      <c r="P331" s="150">
        <v>0.22176022176022175</v>
      </c>
      <c r="Q331" s="150">
        <f t="shared" si="57"/>
        <v>0.84971382534346773</v>
      </c>
      <c r="R331" s="150">
        <f t="shared" si="61"/>
        <v>0.67432693065535254</v>
      </c>
      <c r="S331" s="150">
        <f t="shared" ref="S331:S394" si="65">IF(R331&gt;0, LOG(R331,2), NA())</f>
        <v>-0.56847987902904928</v>
      </c>
      <c r="T331" s="150">
        <v>-0.24280155642023346</v>
      </c>
      <c r="U331" s="150">
        <f t="shared" si="58"/>
        <v>0.94929998810388594</v>
      </c>
      <c r="V331" s="150">
        <f t="shared" si="62"/>
        <v>1.9021269050515697</v>
      </c>
      <c r="W331" s="150">
        <f t="shared" ref="W331:W394" si="66">IF(V331&gt;0, LOG(V331,2), NA())</f>
        <v>0.92761350233987283</v>
      </c>
      <c r="X331" s="150">
        <v>-0.84507042253521125</v>
      </c>
      <c r="Y331" s="150">
        <f t="shared" si="59"/>
        <v>1.1540921665574539</v>
      </c>
      <c r="Z331" s="150">
        <f t="shared" si="63"/>
        <v>0.77656789341497745</v>
      </c>
      <c r="AA331" s="150">
        <f t="shared" ref="AA331:AA394" si="67">IF(Z331&gt;0, LOG(Z331,2), NA())</f>
        <v>-0.36481603349277564</v>
      </c>
    </row>
    <row r="332" spans="10:27" x14ac:dyDescent="0.35">
      <c r="J332" s="134" t="s">
        <v>347</v>
      </c>
      <c r="K332" s="127">
        <v>2019</v>
      </c>
      <c r="L332" s="150">
        <v>0.69852422803966729</v>
      </c>
      <c r="M332" s="150">
        <f t="shared" si="56"/>
        <v>0.85191810727065043</v>
      </c>
      <c r="N332" s="150">
        <f t="shared" si="60"/>
        <v>1.3434713285639115</v>
      </c>
      <c r="O332" s="150">
        <f t="shared" si="64"/>
        <v>0.42596553267966902</v>
      </c>
      <c r="P332" s="150">
        <v>-8.7585857188954966E-2</v>
      </c>
      <c r="Q332" s="150">
        <f t="shared" si="57"/>
        <v>0.84487902841762152</v>
      </c>
      <c r="R332" s="150">
        <f t="shared" si="61"/>
        <v>0.67049006973334746</v>
      </c>
      <c r="S332" s="150">
        <f t="shared" si="65"/>
        <v>-0.57671212957721596</v>
      </c>
      <c r="T332" s="150">
        <v>0.29956002121883485</v>
      </c>
      <c r="U332" s="150">
        <f t="shared" si="58"/>
        <v>0.9493701394006534</v>
      </c>
      <c r="V332" s="150">
        <f t="shared" si="62"/>
        <v>1.9022674682778182</v>
      </c>
      <c r="W332" s="150">
        <f t="shared" si="66"/>
        <v>0.92772011056690318</v>
      </c>
      <c r="X332" s="150">
        <v>0.37878787878787878</v>
      </c>
      <c r="Y332" s="150">
        <f t="shared" si="59"/>
        <v>1.1686119806732884</v>
      </c>
      <c r="Z332" s="150">
        <f t="shared" si="63"/>
        <v>0.78633801558324823</v>
      </c>
      <c r="AA332" s="150">
        <f t="shared" si="67"/>
        <v>-0.34677849159021445</v>
      </c>
    </row>
    <row r="333" spans="10:27" x14ac:dyDescent="0.35">
      <c r="J333" s="134" t="s">
        <v>348</v>
      </c>
      <c r="K333" s="127">
        <v>2019</v>
      </c>
      <c r="L333" s="150">
        <v>0.32107192516748828</v>
      </c>
      <c r="M333" s="150">
        <f t="shared" si="56"/>
        <v>0.53238179722153656</v>
      </c>
      <c r="N333" s="150">
        <f t="shared" si="60"/>
        <v>0.83956389036960843</v>
      </c>
      <c r="O333" s="150">
        <f t="shared" si="64"/>
        <v>-0.25228797721511398</v>
      </c>
      <c r="P333" s="150">
        <v>3.6956722340131032</v>
      </c>
      <c r="Q333" s="150">
        <f t="shared" si="57"/>
        <v>1.2429342266400303</v>
      </c>
      <c r="R333" s="150">
        <f t="shared" si="61"/>
        <v>0.98638388250051701</v>
      </c>
      <c r="S333" s="150">
        <f t="shared" si="65"/>
        <v>-1.9778868571740583E-2</v>
      </c>
      <c r="T333" s="150">
        <v>0.62533055408642624</v>
      </c>
      <c r="U333" s="150">
        <f t="shared" si="58"/>
        <v>0.95301406709680769</v>
      </c>
      <c r="V333" s="150">
        <f t="shared" si="62"/>
        <v>1.9095688619339606</v>
      </c>
      <c r="W333" s="150">
        <f t="shared" si="66"/>
        <v>0.93324694665815544</v>
      </c>
      <c r="X333" s="150">
        <v>0.29649595687331537</v>
      </c>
      <c r="Y333" s="150">
        <f t="shared" si="59"/>
        <v>1.129539383588581</v>
      </c>
      <c r="Z333" s="150">
        <f t="shared" si="63"/>
        <v>0.76004676667993731</v>
      </c>
      <c r="AA333" s="150">
        <f t="shared" si="67"/>
        <v>-0.3958399026713747</v>
      </c>
    </row>
    <row r="334" spans="10:27" x14ac:dyDescent="0.35">
      <c r="J334" s="134" t="s">
        <v>349</v>
      </c>
      <c r="K334" s="127">
        <v>2020</v>
      </c>
      <c r="L334" s="150">
        <v>-0.14480504627170621</v>
      </c>
      <c r="M334" s="150">
        <f t="shared" si="56"/>
        <v>0.55568386857896124</v>
      </c>
      <c r="N334" s="150">
        <f t="shared" si="60"/>
        <v>0.87631116043896584</v>
      </c>
      <c r="O334" s="150">
        <f t="shared" si="64"/>
        <v>-0.19048486214607302</v>
      </c>
      <c r="P334" s="150">
        <v>-1.2324805339265852</v>
      </c>
      <c r="Q334" s="150">
        <f t="shared" si="57"/>
        <v>1.3013291308571902</v>
      </c>
      <c r="R334" s="150">
        <f t="shared" si="61"/>
        <v>1.0327256688198743</v>
      </c>
      <c r="S334" s="150">
        <f t="shared" si="65"/>
        <v>4.6457070471048002E-2</v>
      </c>
      <c r="T334" s="150">
        <v>-1.0388325500865694</v>
      </c>
      <c r="U334" s="150">
        <f t="shared" si="58"/>
        <v>0.94377454732603061</v>
      </c>
      <c r="V334" s="150">
        <f t="shared" si="62"/>
        <v>1.8910554948571796</v>
      </c>
      <c r="W334" s="150">
        <f t="shared" si="66"/>
        <v>0.91919170119380122</v>
      </c>
      <c r="X334" s="150">
        <v>-1.7871539908626712</v>
      </c>
      <c r="Y334" s="150">
        <f t="shared" si="59"/>
        <v>1.1852331342663653</v>
      </c>
      <c r="Z334" s="150">
        <f t="shared" si="63"/>
        <v>0.79752209134940155</v>
      </c>
      <c r="AA334" s="150">
        <f t="shared" si="67"/>
        <v>-0.32640361282639463</v>
      </c>
    </row>
    <row r="335" spans="10:27" x14ac:dyDescent="0.35">
      <c r="J335" s="134" t="s">
        <v>350</v>
      </c>
      <c r="K335" s="127">
        <v>2020</v>
      </c>
      <c r="L335" s="150">
        <v>4.096140891716283E-2</v>
      </c>
      <c r="M335" s="150">
        <f t="shared" si="56"/>
        <v>0.5640370446790538</v>
      </c>
      <c r="N335" s="150">
        <f t="shared" si="60"/>
        <v>0.8894840845699874</v>
      </c>
      <c r="O335" s="150">
        <f t="shared" si="64"/>
        <v>-0.16895930313002755</v>
      </c>
      <c r="P335" s="150">
        <v>-0.71628074601315439</v>
      </c>
      <c r="Q335" s="150">
        <f t="shared" si="57"/>
        <v>1.3308675100547915</v>
      </c>
      <c r="R335" s="150">
        <f t="shared" si="61"/>
        <v>1.0561671193256386</v>
      </c>
      <c r="S335" s="150">
        <f t="shared" si="65"/>
        <v>7.8838133130361115E-2</v>
      </c>
      <c r="T335" s="150">
        <v>0.24525118720319919</v>
      </c>
      <c r="U335" s="150">
        <f t="shared" si="58"/>
        <v>0.72938416845272724</v>
      </c>
      <c r="V335" s="150">
        <f t="shared" si="62"/>
        <v>1.4614782137559363</v>
      </c>
      <c r="W335" s="150">
        <f t="shared" si="66"/>
        <v>0.54742832306080502</v>
      </c>
      <c r="X335" s="150">
        <v>-1.2860856478314406</v>
      </c>
      <c r="Y335" s="150">
        <f t="shared" si="59"/>
        <v>1.1876694507989038</v>
      </c>
      <c r="Z335" s="150">
        <f t="shared" si="63"/>
        <v>0.7991614449921951</v>
      </c>
      <c r="AA335" s="150">
        <f t="shared" si="67"/>
        <v>-0.32344111193256914</v>
      </c>
    </row>
    <row r="336" spans="10:27" x14ac:dyDescent="0.35">
      <c r="J336" s="134" t="s">
        <v>351</v>
      </c>
      <c r="K336" s="127">
        <v>2020</v>
      </c>
      <c r="L336" s="150">
        <v>-9.1215337744746083</v>
      </c>
      <c r="M336" s="150">
        <f t="shared" si="56"/>
        <v>2.6390453456559779</v>
      </c>
      <c r="N336" s="150">
        <f t="shared" si="60"/>
        <v>4.1617635855020758</v>
      </c>
      <c r="O336" s="150">
        <f t="shared" si="64"/>
        <v>2.0571950131964702</v>
      </c>
      <c r="P336" s="150">
        <v>-49.752711103044604</v>
      </c>
      <c r="Q336" s="150">
        <f t="shared" si="57"/>
        <v>13.83536627359495</v>
      </c>
      <c r="R336" s="150">
        <f t="shared" si="61"/>
        <v>10.979649613203255</v>
      </c>
      <c r="S336" s="150">
        <f t="shared" si="65"/>
        <v>3.456760110126663</v>
      </c>
      <c r="T336" s="150">
        <v>26.422327146930954</v>
      </c>
      <c r="U336" s="150">
        <f t="shared" si="58"/>
        <v>7.2947515702971124</v>
      </c>
      <c r="V336" s="150">
        <f t="shared" si="62"/>
        <v>14.616605289592465</v>
      </c>
      <c r="W336" s="150">
        <f t="shared" si="66"/>
        <v>3.8695363787801265</v>
      </c>
      <c r="X336" s="150">
        <v>-18.018018018018019</v>
      </c>
      <c r="Y336" s="150">
        <f t="shared" si="59"/>
        <v>5.0051021440292809</v>
      </c>
      <c r="Z336" s="150">
        <f t="shared" si="63"/>
        <v>3.3678433499029472</v>
      </c>
      <c r="AA336" s="150">
        <f t="shared" si="67"/>
        <v>1.7518250352053559</v>
      </c>
    </row>
    <row r="337" spans="10:27" x14ac:dyDescent="0.35">
      <c r="J337" s="134" t="s">
        <v>352</v>
      </c>
      <c r="K337" s="127">
        <v>2020</v>
      </c>
      <c r="L337" s="150">
        <v>-14.369539037076896</v>
      </c>
      <c r="M337" s="150">
        <f t="shared" si="56"/>
        <v>4.6420429745219822</v>
      </c>
      <c r="N337" s="150">
        <f t="shared" si="60"/>
        <v>7.3204825546107655</v>
      </c>
      <c r="O337" s="150">
        <f t="shared" si="64"/>
        <v>2.871938751815041</v>
      </c>
      <c r="P337" s="150">
        <v>-75.320570706158563</v>
      </c>
      <c r="Q337" s="150">
        <f t="shared" si="57"/>
        <v>23.964623202101567</v>
      </c>
      <c r="R337" s="150">
        <f t="shared" si="61"/>
        <v>19.018156850223157</v>
      </c>
      <c r="S337" s="150">
        <f t="shared" si="65"/>
        <v>4.2493055286835073</v>
      </c>
      <c r="T337" s="150">
        <v>-13.134637429279296</v>
      </c>
      <c r="U337" s="150">
        <f t="shared" si="58"/>
        <v>8.4558623343783488</v>
      </c>
      <c r="V337" s="150">
        <f t="shared" si="62"/>
        <v>16.943140685969414</v>
      </c>
      <c r="W337" s="150">
        <f t="shared" si="66"/>
        <v>4.0826294212750138</v>
      </c>
      <c r="X337" s="150">
        <v>-44.260355029585796</v>
      </c>
      <c r="Y337" s="150">
        <f t="shared" si="59"/>
        <v>12.755062305722877</v>
      </c>
      <c r="Z337" s="150">
        <f t="shared" si="63"/>
        <v>8.5826523670792909</v>
      </c>
      <c r="AA337" s="150">
        <f t="shared" si="67"/>
        <v>3.1014235644491746</v>
      </c>
    </row>
    <row r="338" spans="10:27" x14ac:dyDescent="0.35">
      <c r="J338" s="134" t="s">
        <v>353</v>
      </c>
      <c r="K338" s="127">
        <v>2020</v>
      </c>
      <c r="L338" s="150">
        <v>19.305634519285437</v>
      </c>
      <c r="M338" s="150">
        <f t="shared" si="56"/>
        <v>7.4396116638274341</v>
      </c>
      <c r="N338" s="150">
        <f t="shared" si="60"/>
        <v>11.732236796824511</v>
      </c>
      <c r="O338" s="150">
        <f t="shared" si="64"/>
        <v>3.5524061899285551</v>
      </c>
      <c r="P338" s="150">
        <v>194.58470545188439</v>
      </c>
      <c r="Q338" s="150">
        <f t="shared" si="57"/>
        <v>61.645385105973773</v>
      </c>
      <c r="R338" s="150">
        <f t="shared" si="61"/>
        <v>48.921345149086605</v>
      </c>
      <c r="S338" s="150">
        <f t="shared" si="65"/>
        <v>5.6123921678703272</v>
      </c>
      <c r="T338" s="150">
        <v>1.6375065627970995</v>
      </c>
      <c r="U338" s="150">
        <f t="shared" si="58"/>
        <v>8.4488334210869223</v>
      </c>
      <c r="V338" s="150">
        <f t="shared" si="62"/>
        <v>16.929056744905008</v>
      </c>
      <c r="W338" s="150">
        <f t="shared" si="66"/>
        <v>4.0814296861150963</v>
      </c>
      <c r="X338" s="150">
        <v>23.293903548680618</v>
      </c>
      <c r="Y338" s="150">
        <f t="shared" si="59"/>
        <v>14.938891294198186</v>
      </c>
      <c r="Z338" s="150">
        <f t="shared" si="63"/>
        <v>10.052111675704108</v>
      </c>
      <c r="AA338" s="150">
        <f t="shared" si="67"/>
        <v>3.329426699182112</v>
      </c>
    </row>
    <row r="339" spans="10:27" x14ac:dyDescent="0.35">
      <c r="J339" s="134" t="s">
        <v>354</v>
      </c>
      <c r="K339" s="127">
        <v>2020</v>
      </c>
      <c r="L339" s="150">
        <v>8.2744451341731295</v>
      </c>
      <c r="M339" s="150">
        <f t="shared" si="56"/>
        <v>7.7991545155361255</v>
      </c>
      <c r="N339" s="150">
        <f t="shared" si="60"/>
        <v>12.299234385604807</v>
      </c>
      <c r="O339" s="150">
        <f t="shared" si="64"/>
        <v>3.6204966069991182</v>
      </c>
      <c r="P339" s="150">
        <v>107.7381691715315</v>
      </c>
      <c r="Q339" s="150">
        <f t="shared" si="57"/>
        <v>67.672454204845977</v>
      </c>
      <c r="R339" s="150">
        <f t="shared" si="61"/>
        <v>53.704384903261953</v>
      </c>
      <c r="S339" s="150">
        <f t="shared" si="65"/>
        <v>5.7469679823517774</v>
      </c>
      <c r="T339" s="150">
        <v>-1.7074566853281583</v>
      </c>
      <c r="U339" s="150">
        <f t="shared" si="58"/>
        <v>8.4891698483081441</v>
      </c>
      <c r="V339" s="150">
        <f t="shared" si="62"/>
        <v>17.009879461045969</v>
      </c>
      <c r="W339" s="150">
        <f t="shared" si="66"/>
        <v>4.0883010123985146</v>
      </c>
      <c r="X339" s="150">
        <v>40.984009840098402</v>
      </c>
      <c r="Y339" s="150">
        <f t="shared" si="59"/>
        <v>19.390118053551408</v>
      </c>
      <c r="Z339" s="150">
        <f t="shared" si="63"/>
        <v>13.047262225884387</v>
      </c>
      <c r="AA339" s="150">
        <f t="shared" si="67"/>
        <v>3.7056752053215041</v>
      </c>
    </row>
    <row r="340" spans="10:27" x14ac:dyDescent="0.35">
      <c r="J340" s="134" t="s">
        <v>355</v>
      </c>
      <c r="K340" s="127">
        <v>2020</v>
      </c>
      <c r="L340" s="150">
        <v>1.5956358413861531</v>
      </c>
      <c r="M340" s="150">
        <f t="shared" si="56"/>
        <v>7.8048378488943317</v>
      </c>
      <c r="N340" s="150">
        <f t="shared" si="60"/>
        <v>12.308196978783961</v>
      </c>
      <c r="O340" s="150">
        <f t="shared" si="64"/>
        <v>3.6215475325600486</v>
      </c>
      <c r="P340" s="150">
        <v>3.9103139013452917</v>
      </c>
      <c r="Q340" s="150">
        <f t="shared" si="57"/>
        <v>67.632356922234479</v>
      </c>
      <c r="R340" s="150">
        <f t="shared" si="61"/>
        <v>53.672563981082533</v>
      </c>
      <c r="S340" s="150">
        <f t="shared" si="65"/>
        <v>5.746112903334434</v>
      </c>
      <c r="T340" s="150">
        <v>0.28123402079427307</v>
      </c>
      <c r="U340" s="150">
        <f t="shared" si="58"/>
        <v>8.4922654435179155</v>
      </c>
      <c r="V340" s="150">
        <f t="shared" si="62"/>
        <v>17.01608215251278</v>
      </c>
      <c r="W340" s="150">
        <f t="shared" si="66"/>
        <v>4.0888269985510934</v>
      </c>
      <c r="X340" s="150">
        <v>13.924271505845402</v>
      </c>
      <c r="Y340" s="150">
        <f t="shared" si="59"/>
        <v>19.776400884716104</v>
      </c>
      <c r="Z340" s="150">
        <f t="shared" si="63"/>
        <v>13.307185006016182</v>
      </c>
      <c r="AA340" s="150">
        <f t="shared" si="67"/>
        <v>3.7341335115631722</v>
      </c>
    </row>
    <row r="341" spans="10:27" x14ac:dyDescent="0.35">
      <c r="J341" s="134" t="s">
        <v>356</v>
      </c>
      <c r="K341" s="127">
        <v>2020</v>
      </c>
      <c r="L341" s="150">
        <v>0.84190885875843624</v>
      </c>
      <c r="M341" s="150">
        <f t="shared" si="56"/>
        <v>7.805144562446154</v>
      </c>
      <c r="N341" s="150">
        <f t="shared" si="60"/>
        <v>12.308680664785513</v>
      </c>
      <c r="O341" s="150">
        <f t="shared" si="64"/>
        <v>3.6216042262972463</v>
      </c>
      <c r="P341" s="150">
        <v>1.8010242246389321</v>
      </c>
      <c r="Q341" s="150">
        <f t="shared" si="57"/>
        <v>67.602237419960815</v>
      </c>
      <c r="R341" s="150">
        <f t="shared" si="61"/>
        <v>53.648661355380455</v>
      </c>
      <c r="S341" s="150">
        <f t="shared" si="65"/>
        <v>5.7454702681049783</v>
      </c>
      <c r="T341" s="150">
        <v>-1.4418854989943628</v>
      </c>
      <c r="U341" s="150">
        <f t="shared" si="58"/>
        <v>8.5181667319400169</v>
      </c>
      <c r="V341" s="150">
        <f t="shared" si="62"/>
        <v>17.067980960266468</v>
      </c>
      <c r="W341" s="150">
        <f t="shared" si="66"/>
        <v>4.0932205011797276</v>
      </c>
      <c r="X341" s="150">
        <v>1.7613723387961402</v>
      </c>
      <c r="Y341" s="150">
        <f t="shared" si="59"/>
        <v>19.772293151934257</v>
      </c>
      <c r="Z341" s="150">
        <f t="shared" si="63"/>
        <v>13.30442098639492</v>
      </c>
      <c r="AA341" s="150">
        <f t="shared" si="67"/>
        <v>3.7338338199612453</v>
      </c>
    </row>
    <row r="342" spans="10:27" x14ac:dyDescent="0.35">
      <c r="J342" s="134" t="s">
        <v>357</v>
      </c>
      <c r="K342" s="127">
        <v>2020</v>
      </c>
      <c r="L342" s="150">
        <v>1.9910124638473061</v>
      </c>
      <c r="M342" s="150">
        <f t="shared" ref="M342:M401" si="68">_xlfn.STDEV.P(L331:L342)</f>
        <v>7.8044927504653572</v>
      </c>
      <c r="N342" s="150">
        <f t="shared" si="60"/>
        <v>12.307652759990038</v>
      </c>
      <c r="O342" s="150">
        <f t="shared" si="64"/>
        <v>3.6214837409978147</v>
      </c>
      <c r="P342" s="150">
        <v>13.311101062627175</v>
      </c>
      <c r="Q342" s="150">
        <f t="shared" ref="Q342:Q401" si="69">_xlfn.STDEV.P(P331:P342)</f>
        <v>67.42814265544763</v>
      </c>
      <c r="R342" s="150">
        <f t="shared" si="61"/>
        <v>53.510500971618441</v>
      </c>
      <c r="S342" s="150">
        <f t="shared" si="65"/>
        <v>5.7417501305709155</v>
      </c>
      <c r="T342" s="150">
        <v>-7.3292710968038632E-2</v>
      </c>
      <c r="U342" s="150">
        <f t="shared" ref="U342:U401" si="70">_xlfn.STDEV.P(T331:T342)</f>
        <v>8.5066223704341315</v>
      </c>
      <c r="V342" s="150">
        <f t="shared" si="62"/>
        <v>17.044849346554088</v>
      </c>
      <c r="W342" s="150">
        <f t="shared" si="66"/>
        <v>4.0912639429460471</v>
      </c>
      <c r="X342" s="150">
        <v>-2.9048765803732692</v>
      </c>
      <c r="Y342" s="150">
        <f t="shared" ref="Y342:Y401" si="71">_xlfn.STDEV.P(X331:X342)</f>
        <v>19.8033039075457</v>
      </c>
      <c r="Z342" s="150">
        <f t="shared" si="63"/>
        <v>13.325287566947337</v>
      </c>
      <c r="AA342" s="150">
        <f t="shared" si="67"/>
        <v>3.7360947623507808</v>
      </c>
    </row>
    <row r="343" spans="10:27" x14ac:dyDescent="0.35">
      <c r="J343" s="134" t="s">
        <v>358</v>
      </c>
      <c r="K343" s="127">
        <v>2020</v>
      </c>
      <c r="L343" s="150">
        <v>-0.40421058854391817</v>
      </c>
      <c r="M343" s="150">
        <f t="shared" si="68"/>
        <v>7.8105821284552146</v>
      </c>
      <c r="N343" s="150">
        <f t="shared" si="60"/>
        <v>12.317255683872443</v>
      </c>
      <c r="O343" s="150">
        <f t="shared" si="64"/>
        <v>3.62260895057145</v>
      </c>
      <c r="P343" s="150">
        <v>-2.4043497780216492</v>
      </c>
      <c r="Q343" s="150">
        <f t="shared" si="69"/>
        <v>67.48489875921004</v>
      </c>
      <c r="R343" s="150">
        <f t="shared" si="61"/>
        <v>53.55554221739385</v>
      </c>
      <c r="S343" s="150">
        <f t="shared" si="65"/>
        <v>5.7429639754803476</v>
      </c>
      <c r="T343" s="150">
        <v>-0.60978240547653628</v>
      </c>
      <c r="U343" s="150">
        <f t="shared" si="70"/>
        <v>8.5116552455146461</v>
      </c>
      <c r="V343" s="150">
        <f t="shared" si="62"/>
        <v>17.054933795327262</v>
      </c>
      <c r="W343" s="150">
        <f t="shared" si="66"/>
        <v>4.0921172495256677</v>
      </c>
      <c r="X343" s="150">
        <v>6.4951170361184314</v>
      </c>
      <c r="Y343" s="150">
        <f t="shared" si="71"/>
        <v>19.851360963294059</v>
      </c>
      <c r="Z343" s="150">
        <f t="shared" si="63"/>
        <v>13.357624296740374</v>
      </c>
      <c r="AA343" s="150">
        <f t="shared" si="67"/>
        <v>3.7395915368248884</v>
      </c>
    </row>
    <row r="344" spans="10:27" x14ac:dyDescent="0.35">
      <c r="J344" s="134" t="s">
        <v>359</v>
      </c>
      <c r="K344" s="127">
        <v>2020</v>
      </c>
      <c r="L344" s="150">
        <v>-0.95953731492782601</v>
      </c>
      <c r="M344" s="150">
        <f t="shared" si="68"/>
        <v>7.8249660925688387</v>
      </c>
      <c r="N344" s="150">
        <f t="shared" si="60"/>
        <v>12.33993913573574</v>
      </c>
      <c r="O344" s="150">
        <f t="shared" si="64"/>
        <v>3.6252633735895423</v>
      </c>
      <c r="P344" s="150">
        <v>-4.9527216969077434</v>
      </c>
      <c r="Q344" s="150">
        <f t="shared" si="69"/>
        <v>67.596617449280174</v>
      </c>
      <c r="R344" s="150">
        <f t="shared" si="61"/>
        <v>53.644201386075004</v>
      </c>
      <c r="S344" s="150">
        <f t="shared" si="65"/>
        <v>5.7453503276832434</v>
      </c>
      <c r="T344" s="150">
        <v>1.2111302435283393</v>
      </c>
      <c r="U344" s="150">
        <f t="shared" si="70"/>
        <v>8.5095004207978118</v>
      </c>
      <c r="V344" s="150">
        <f t="shared" si="62"/>
        <v>17.050616140085584</v>
      </c>
      <c r="W344" s="150">
        <f t="shared" si="66"/>
        <v>4.0917519682239138</v>
      </c>
      <c r="X344" s="150">
        <v>-3.9592430858806407</v>
      </c>
      <c r="Y344" s="150">
        <f t="shared" si="71"/>
        <v>19.909233219583214</v>
      </c>
      <c r="Z344" s="150">
        <f t="shared" si="63"/>
        <v>13.396565498713608</v>
      </c>
      <c r="AA344" s="150">
        <f t="shared" si="67"/>
        <v>3.7437912766843913</v>
      </c>
    </row>
    <row r="345" spans="10:27" x14ac:dyDescent="0.35">
      <c r="J345" s="134" t="s">
        <v>360</v>
      </c>
      <c r="K345" s="127">
        <v>2020</v>
      </c>
      <c r="L345" s="150">
        <v>0.86282941373672373</v>
      </c>
      <c r="M345" s="150">
        <f t="shared" si="68"/>
        <v>7.8247071729027189</v>
      </c>
      <c r="N345" s="150">
        <f t="shared" si="60"/>
        <v>12.339530820494094</v>
      </c>
      <c r="O345" s="150">
        <f t="shared" si="64"/>
        <v>3.6252156355809593</v>
      </c>
      <c r="P345" s="150">
        <v>4.2267154226715427</v>
      </c>
      <c r="Q345" s="150">
        <f t="shared" si="69"/>
        <v>67.588794046801482</v>
      </c>
      <c r="R345" s="150">
        <f t="shared" si="61"/>
        <v>53.637992788752712</v>
      </c>
      <c r="S345" s="150">
        <f t="shared" si="65"/>
        <v>5.7451833454053984</v>
      </c>
      <c r="T345" s="150">
        <v>-0.34598118548594631</v>
      </c>
      <c r="U345" s="150">
        <f t="shared" si="70"/>
        <v>8.5176254775423157</v>
      </c>
      <c r="V345" s="150">
        <f t="shared" si="62"/>
        <v>17.06689644055168</v>
      </c>
      <c r="W345" s="150">
        <f t="shared" si="66"/>
        <v>4.0931288277164599</v>
      </c>
      <c r="X345" s="150">
        <v>-4.2891785389511972</v>
      </c>
      <c r="Y345" s="150">
        <f t="shared" si="71"/>
        <v>19.967055725368084</v>
      </c>
      <c r="Z345" s="150">
        <f t="shared" si="63"/>
        <v>13.435473224465939</v>
      </c>
      <c r="AA345" s="150">
        <f t="shared" si="67"/>
        <v>3.7479752317625747</v>
      </c>
    </row>
    <row r="346" spans="10:27" x14ac:dyDescent="0.35">
      <c r="J346" s="134" t="s">
        <v>361</v>
      </c>
      <c r="K346" s="127">
        <v>2021</v>
      </c>
      <c r="L346" s="150">
        <v>3.8403262104770604</v>
      </c>
      <c r="M346" s="150">
        <f t="shared" si="68"/>
        <v>7.867976303721858</v>
      </c>
      <c r="N346" s="150">
        <f t="shared" si="60"/>
        <v>12.407766060678895</v>
      </c>
      <c r="O346" s="150">
        <f t="shared" si="64"/>
        <v>3.6331714856744477</v>
      </c>
      <c r="P346" s="150">
        <v>3.6993086368795791</v>
      </c>
      <c r="Q346" s="150">
        <f t="shared" si="69"/>
        <v>67.498102509224324</v>
      </c>
      <c r="R346" s="150">
        <f t="shared" si="61"/>
        <v>53.566020620774751</v>
      </c>
      <c r="S346" s="150">
        <f t="shared" si="65"/>
        <v>5.7432462182005199</v>
      </c>
      <c r="T346" s="150">
        <v>1.7129576494892689</v>
      </c>
      <c r="U346" s="150">
        <f t="shared" si="70"/>
        <v>8.497911708719494</v>
      </c>
      <c r="V346" s="150">
        <f t="shared" si="62"/>
        <v>17.02739566045291</v>
      </c>
      <c r="W346" s="150">
        <f t="shared" si="66"/>
        <v>4.0897858866230363</v>
      </c>
      <c r="X346" s="150">
        <v>13.111638954869358</v>
      </c>
      <c r="Y346" s="150">
        <f t="shared" si="71"/>
        <v>20.227264156135966</v>
      </c>
      <c r="Z346" s="150">
        <f t="shared" si="63"/>
        <v>13.610562804644779</v>
      </c>
      <c r="AA346" s="150">
        <f t="shared" si="67"/>
        <v>3.7666548192371589</v>
      </c>
    </row>
    <row r="347" spans="10:27" x14ac:dyDescent="0.35">
      <c r="J347" s="134" t="s">
        <v>362</v>
      </c>
      <c r="K347" s="127">
        <v>2021</v>
      </c>
      <c r="L347" s="150">
        <v>-2.5640612985712496</v>
      </c>
      <c r="M347" s="150">
        <f t="shared" si="68"/>
        <v>7.9269243980727291</v>
      </c>
      <c r="N347" s="150">
        <f t="shared" si="60"/>
        <v>12.500726961448569</v>
      </c>
      <c r="O347" s="150">
        <f t="shared" si="64"/>
        <v>3.6439400900291998</v>
      </c>
      <c r="P347" s="150">
        <v>-4.7017264540524408</v>
      </c>
      <c r="Q347" s="150">
        <f t="shared" si="69"/>
        <v>67.590969375493785</v>
      </c>
      <c r="R347" s="150">
        <f t="shared" si="61"/>
        <v>53.639719114341986</v>
      </c>
      <c r="S347" s="150">
        <f t="shared" si="65"/>
        <v>5.7452297774428205</v>
      </c>
      <c r="T347" s="150">
        <v>0.33851448559902958</v>
      </c>
      <c r="U347" s="150">
        <f t="shared" si="70"/>
        <v>8.4970930211087321</v>
      </c>
      <c r="V347" s="150">
        <f t="shared" si="62"/>
        <v>17.025755243565964</v>
      </c>
      <c r="W347" s="150">
        <f t="shared" si="66"/>
        <v>4.0896468908915518</v>
      </c>
      <c r="X347" s="150">
        <v>-3.8359232815343693</v>
      </c>
      <c r="Y347" s="150">
        <f t="shared" si="71"/>
        <v>20.274751810931242</v>
      </c>
      <c r="Z347" s="150">
        <f t="shared" si="63"/>
        <v>13.642516394761925</v>
      </c>
      <c r="AA347" s="150">
        <f t="shared" si="67"/>
        <v>3.77003787234375</v>
      </c>
    </row>
    <row r="348" spans="10:27" x14ac:dyDescent="0.35">
      <c r="J348" s="134" t="s">
        <v>363</v>
      </c>
      <c r="K348" s="127">
        <v>2021</v>
      </c>
      <c r="L348" s="150">
        <v>10.770961531755892</v>
      </c>
      <c r="M348" s="150">
        <f t="shared" si="68"/>
        <v>7.7624039906489495</v>
      </c>
      <c r="N348" s="150">
        <f t="shared" si="60"/>
        <v>12.241278959990277</v>
      </c>
      <c r="O348" s="150">
        <f t="shared" si="64"/>
        <v>3.6136823925292165</v>
      </c>
      <c r="P348" s="150">
        <v>22.721102641745848</v>
      </c>
      <c r="Q348" s="150">
        <f t="shared" si="69"/>
        <v>64.617359205848047</v>
      </c>
      <c r="R348" s="150">
        <f t="shared" si="61"/>
        <v>51.279882944967873</v>
      </c>
      <c r="S348" s="150">
        <f t="shared" si="65"/>
        <v>5.6803210636516006</v>
      </c>
      <c r="T348" s="150">
        <v>0.60164750203829176</v>
      </c>
      <c r="U348" s="150">
        <f t="shared" si="70"/>
        <v>3.8141153266371144</v>
      </c>
      <c r="V348" s="150">
        <f t="shared" si="62"/>
        <v>7.6424012142430087</v>
      </c>
      <c r="W348" s="150">
        <f t="shared" si="66"/>
        <v>2.9340259989417765</v>
      </c>
      <c r="X348" s="150">
        <v>17.324210219828213</v>
      </c>
      <c r="Y348" s="150">
        <f t="shared" si="71"/>
        <v>19.733231906978997</v>
      </c>
      <c r="Z348" s="150">
        <f t="shared" si="63"/>
        <v>13.27813737613565</v>
      </c>
      <c r="AA348" s="150">
        <f t="shared" si="67"/>
        <v>3.7309808781173777</v>
      </c>
    </row>
    <row r="349" spans="10:27" x14ac:dyDescent="0.35">
      <c r="J349" s="134" t="s">
        <v>364</v>
      </c>
      <c r="K349" s="127">
        <v>2021</v>
      </c>
      <c r="L349" s="150">
        <v>0.89134681177836939</v>
      </c>
      <c r="M349" s="150">
        <f t="shared" si="68"/>
        <v>5.942287893665017</v>
      </c>
      <c r="N349" s="150">
        <f t="shared" si="60"/>
        <v>9.370963409602858</v>
      </c>
      <c r="O349" s="150">
        <f t="shared" si="64"/>
        <v>3.2281973760389158</v>
      </c>
      <c r="P349" s="150">
        <v>-0.22547434697524035</v>
      </c>
      <c r="Q349" s="150">
        <f t="shared" si="69"/>
        <v>58.202164180003265</v>
      </c>
      <c r="R349" s="150">
        <f t="shared" si="61"/>
        <v>46.188829178030772</v>
      </c>
      <c r="S349" s="150">
        <f t="shared" si="65"/>
        <v>5.5294720712441059</v>
      </c>
      <c r="T349" s="150">
        <v>0.75315093759606522</v>
      </c>
      <c r="U349" s="150">
        <f t="shared" si="70"/>
        <v>1.0501386551001819</v>
      </c>
      <c r="V349" s="150">
        <f t="shared" si="62"/>
        <v>2.104178884369829</v>
      </c>
      <c r="W349" s="150">
        <f t="shared" si="66"/>
        <v>1.0732573589186813</v>
      </c>
      <c r="X349" s="150">
        <v>0.40948008437771438</v>
      </c>
      <c r="Y349" s="150">
        <f t="shared" si="71"/>
        <v>13.287042721410335</v>
      </c>
      <c r="Z349" s="150">
        <f t="shared" si="63"/>
        <v>8.9406124353645904</v>
      </c>
      <c r="AA349" s="150">
        <f t="shared" si="67"/>
        <v>3.1603736599545282</v>
      </c>
    </row>
    <row r="350" spans="10:27" x14ac:dyDescent="0.35">
      <c r="J350" s="134" t="s">
        <v>365</v>
      </c>
      <c r="K350" s="127">
        <v>2021</v>
      </c>
      <c r="L350" s="150">
        <v>-0.60414377932248531</v>
      </c>
      <c r="M350" s="150">
        <f t="shared" si="68"/>
        <v>3.7175214233028107</v>
      </c>
      <c r="N350" s="150">
        <f t="shared" si="60"/>
        <v>5.8625158954893983</v>
      </c>
      <c r="O350" s="150">
        <f t="shared" si="64"/>
        <v>2.5515199293231339</v>
      </c>
      <c r="P350" s="150">
        <v>2.5199334839892553</v>
      </c>
      <c r="Q350" s="150">
        <f t="shared" si="69"/>
        <v>29.711531212505186</v>
      </c>
      <c r="R350" s="150">
        <f t="shared" si="61"/>
        <v>23.578862730050023</v>
      </c>
      <c r="S350" s="150">
        <f t="shared" si="65"/>
        <v>4.5594222299444453</v>
      </c>
      <c r="T350" s="150">
        <v>0.8432147562582345</v>
      </c>
      <c r="U350" s="150">
        <f t="shared" si="70"/>
        <v>0.979907538651133</v>
      </c>
      <c r="V350" s="150">
        <f t="shared" si="62"/>
        <v>1.9634557222044393</v>
      </c>
      <c r="W350" s="150">
        <f t="shared" si="66"/>
        <v>0.97339506422466049</v>
      </c>
      <c r="X350" s="150">
        <v>-1.8783984181908058</v>
      </c>
      <c r="Y350" s="150">
        <f t="shared" si="71"/>
        <v>12.766866367439624</v>
      </c>
      <c r="Z350" s="150">
        <f t="shared" si="63"/>
        <v>8.590595108228344</v>
      </c>
      <c r="AA350" s="150">
        <f t="shared" si="67"/>
        <v>3.1027580766432545</v>
      </c>
    </row>
    <row r="351" spans="10:27" x14ac:dyDescent="0.35">
      <c r="J351" s="134" t="s">
        <v>366</v>
      </c>
      <c r="K351" s="127">
        <v>2021</v>
      </c>
      <c r="L351" s="150">
        <v>1.1016352708324384</v>
      </c>
      <c r="M351" s="150">
        <f t="shared" si="68"/>
        <v>3.2097758881096436</v>
      </c>
      <c r="N351" s="150">
        <f t="shared" si="60"/>
        <v>5.0618032883542092</v>
      </c>
      <c r="O351" s="150">
        <f t="shared" si="64"/>
        <v>2.3396514425670856</v>
      </c>
      <c r="P351" s="150">
        <v>3.8887040425885875</v>
      </c>
      <c r="Q351" s="150">
        <f t="shared" si="69"/>
        <v>7.4028821603907984</v>
      </c>
      <c r="R351" s="150">
        <f t="shared" si="61"/>
        <v>5.8748753478287377</v>
      </c>
      <c r="S351" s="150">
        <f t="shared" si="65"/>
        <v>2.5545582411283339</v>
      </c>
      <c r="T351" s="150">
        <v>1.3670182773369273</v>
      </c>
      <c r="U351" s="150">
        <f t="shared" si="70"/>
        <v>0.86057754235840656</v>
      </c>
      <c r="V351" s="150">
        <f t="shared" si="62"/>
        <v>1.724352383562809</v>
      </c>
      <c r="W351" s="150">
        <f t="shared" si="66"/>
        <v>0.78605462945560278</v>
      </c>
      <c r="X351" s="150">
        <v>4.3828715365239299</v>
      </c>
      <c r="Y351" s="150">
        <f t="shared" si="71"/>
        <v>7.3845663516270807</v>
      </c>
      <c r="Z351" s="150">
        <f t="shared" si="63"/>
        <v>4.9689420842115064</v>
      </c>
      <c r="AA351" s="150">
        <f t="shared" si="67"/>
        <v>2.3129387265715033</v>
      </c>
    </row>
    <row r="352" spans="10:27" x14ac:dyDescent="0.35">
      <c r="J352" s="134" t="s">
        <v>367</v>
      </c>
      <c r="K352" s="127">
        <v>2021</v>
      </c>
      <c r="L352" s="150">
        <v>-1.6558542364572268</v>
      </c>
      <c r="M352" s="150">
        <f t="shared" si="68"/>
        <v>3.321098844981841</v>
      </c>
      <c r="N352" s="150">
        <f t="shared" si="60"/>
        <v>5.2373591305089287</v>
      </c>
      <c r="O352" s="150">
        <f t="shared" si="64"/>
        <v>2.3888395350985148</v>
      </c>
      <c r="P352" s="150">
        <v>-2.6582329156491453</v>
      </c>
      <c r="Q352" s="150">
        <f t="shared" si="69"/>
        <v>7.6034853997283509</v>
      </c>
      <c r="R352" s="150">
        <f t="shared" si="61"/>
        <v>6.0340726712421038</v>
      </c>
      <c r="S352" s="150">
        <f t="shared" si="65"/>
        <v>2.5931320716601638</v>
      </c>
      <c r="T352" s="150">
        <v>-0.73941416690409323</v>
      </c>
      <c r="U352" s="150">
        <f t="shared" si="70"/>
        <v>0.91546452047948934</v>
      </c>
      <c r="V352" s="150">
        <f t="shared" si="62"/>
        <v>1.8343302610824528</v>
      </c>
      <c r="W352" s="150">
        <f t="shared" si="66"/>
        <v>0.87525341163238624</v>
      </c>
      <c r="X352" s="150">
        <v>-2.2804054054054053</v>
      </c>
      <c r="Y352" s="150">
        <f t="shared" si="71"/>
        <v>6.7903568201496247</v>
      </c>
      <c r="Z352" s="150">
        <f t="shared" si="63"/>
        <v>4.5691091614363764</v>
      </c>
      <c r="AA352" s="150">
        <f t="shared" si="67"/>
        <v>2.1919129106535249</v>
      </c>
    </row>
    <row r="353" spans="10:27" x14ac:dyDescent="0.35">
      <c r="J353" s="134" t="s">
        <v>368</v>
      </c>
      <c r="K353" s="127">
        <v>2021</v>
      </c>
      <c r="L353" s="150">
        <v>0.61746344819106136</v>
      </c>
      <c r="M353" s="150">
        <f t="shared" si="68"/>
        <v>3.3235589189007486</v>
      </c>
      <c r="N353" s="150">
        <f t="shared" si="60"/>
        <v>5.2412386568953195</v>
      </c>
      <c r="O353" s="150">
        <f t="shared" si="64"/>
        <v>2.389907802790038</v>
      </c>
      <c r="P353" s="150">
        <v>-1.6862019329631914</v>
      </c>
      <c r="Q353" s="150">
        <f t="shared" si="69"/>
        <v>7.7135034815648709</v>
      </c>
      <c r="R353" s="150">
        <f t="shared" si="61"/>
        <v>6.1213822491596126</v>
      </c>
      <c r="S353" s="150">
        <f t="shared" si="65"/>
        <v>2.6138574599184325</v>
      </c>
      <c r="T353" s="150">
        <v>2.4370574888603374</v>
      </c>
      <c r="U353" s="150">
        <f t="shared" si="70"/>
        <v>0.9275744893002279</v>
      </c>
      <c r="V353" s="150">
        <f t="shared" si="62"/>
        <v>1.8585951908221776</v>
      </c>
      <c r="W353" s="150">
        <f t="shared" si="66"/>
        <v>0.8942125799458186</v>
      </c>
      <c r="X353" s="150">
        <v>-3.4201753302876901</v>
      </c>
      <c r="Y353" s="150">
        <f t="shared" si="71"/>
        <v>6.9563045597708735</v>
      </c>
      <c r="Z353" s="150">
        <f t="shared" si="63"/>
        <v>4.6807724152985495</v>
      </c>
      <c r="AA353" s="150">
        <f t="shared" si="67"/>
        <v>2.2267466212126399</v>
      </c>
    </row>
    <row r="354" spans="10:27" x14ac:dyDescent="0.35">
      <c r="J354" s="134" t="s">
        <v>369</v>
      </c>
      <c r="K354" s="127">
        <v>2021</v>
      </c>
      <c r="L354" s="150">
        <v>0.68336490331658228</v>
      </c>
      <c r="M354" s="150">
        <f t="shared" si="68"/>
        <v>3.3158659762985105</v>
      </c>
      <c r="N354" s="150">
        <f t="shared" si="60"/>
        <v>5.2291069182573109</v>
      </c>
      <c r="O354" s="150">
        <f t="shared" si="64"/>
        <v>2.3865645689154165</v>
      </c>
      <c r="P354" s="150">
        <v>1.3511817611378372</v>
      </c>
      <c r="Q354" s="150">
        <f t="shared" si="69"/>
        <v>7.0353208953480202</v>
      </c>
      <c r="R354" s="150">
        <f t="shared" si="61"/>
        <v>5.5831813065038149</v>
      </c>
      <c r="S354" s="150">
        <f t="shared" si="65"/>
        <v>2.4810874065117043</v>
      </c>
      <c r="T354" s="150">
        <v>0.21482420441657216</v>
      </c>
      <c r="U354" s="150">
        <f t="shared" si="70"/>
        <v>0.91280832828377501</v>
      </c>
      <c r="V354" s="150">
        <f t="shared" si="62"/>
        <v>1.8290080081552744</v>
      </c>
      <c r="W354" s="150">
        <f t="shared" si="66"/>
        <v>0.87106139181741593</v>
      </c>
      <c r="X354" s="150">
        <v>-1.2400920480695474</v>
      </c>
      <c r="Y354" s="150">
        <f t="shared" si="71"/>
        <v>6.881350290111854</v>
      </c>
      <c r="Z354" s="150">
        <f t="shared" si="63"/>
        <v>4.6303370332915916</v>
      </c>
      <c r="AA354" s="150">
        <f t="shared" si="67"/>
        <v>2.2111172082936896</v>
      </c>
    </row>
    <row r="355" spans="10:27" x14ac:dyDescent="0.35">
      <c r="J355" s="134" t="s">
        <v>370</v>
      </c>
      <c r="K355" s="127">
        <v>2021</v>
      </c>
      <c r="L355" s="150">
        <v>1.4601317759906574</v>
      </c>
      <c r="M355" s="150">
        <f t="shared" si="68"/>
        <v>3.2877248348821775</v>
      </c>
      <c r="N355" s="150">
        <f t="shared" si="60"/>
        <v>5.184728454736879</v>
      </c>
      <c r="O355" s="150">
        <f t="shared" si="64"/>
        <v>2.3742684312249516</v>
      </c>
      <c r="P355" s="150">
        <v>0.75945187386494961</v>
      </c>
      <c r="Q355" s="150">
        <f t="shared" si="69"/>
        <v>6.9307704141853614</v>
      </c>
      <c r="R355" s="150">
        <f t="shared" si="61"/>
        <v>5.500210778123324</v>
      </c>
      <c r="S355" s="150">
        <f t="shared" si="65"/>
        <v>2.4594869064057625</v>
      </c>
      <c r="T355" s="150">
        <v>0.51660320080952249</v>
      </c>
      <c r="U355" s="150">
        <f t="shared" si="70"/>
        <v>0.83299575317838859</v>
      </c>
      <c r="V355" s="150">
        <f t="shared" si="62"/>
        <v>1.6690863307383872</v>
      </c>
      <c r="W355" s="150">
        <f t="shared" si="66"/>
        <v>0.73905857765260763</v>
      </c>
      <c r="X355" s="150">
        <v>6.0841423948220061</v>
      </c>
      <c r="Y355" s="150">
        <f t="shared" si="71"/>
        <v>6.8585592839109237</v>
      </c>
      <c r="Z355" s="150">
        <f t="shared" si="63"/>
        <v>4.6150013745052938</v>
      </c>
      <c r="AA355" s="150">
        <f t="shared" si="67"/>
        <v>2.2063310775550531</v>
      </c>
    </row>
    <row r="356" spans="10:27" x14ac:dyDescent="0.35">
      <c r="J356" s="134" t="s">
        <v>371</v>
      </c>
      <c r="K356" s="127">
        <v>2021</v>
      </c>
      <c r="L356" s="150">
        <v>1.018634825639011</v>
      </c>
      <c r="M356" s="150">
        <f t="shared" si="68"/>
        <v>3.2241038903344448</v>
      </c>
      <c r="N356" s="150">
        <f t="shared" si="60"/>
        <v>5.0843984885504936</v>
      </c>
      <c r="O356" s="150">
        <f t="shared" si="64"/>
        <v>2.3460771056627645</v>
      </c>
      <c r="P356" s="150">
        <v>2.4578076355890546</v>
      </c>
      <c r="Q356" s="150">
        <f t="shared" si="69"/>
        <v>6.5989668342279835</v>
      </c>
      <c r="R356" s="150">
        <f t="shared" si="61"/>
        <v>5.2368937848254031</v>
      </c>
      <c r="S356" s="150">
        <f t="shared" si="65"/>
        <v>2.3887113442068513</v>
      </c>
      <c r="T356" s="150">
        <v>0.29671232150899407</v>
      </c>
      <c r="U356" s="150">
        <f t="shared" si="70"/>
        <v>0.82845869354371393</v>
      </c>
      <c r="V356" s="150">
        <f t="shared" si="62"/>
        <v>1.6599953549571953</v>
      </c>
      <c r="W356" s="150">
        <f t="shared" si="66"/>
        <v>0.73117920459051633</v>
      </c>
      <c r="X356" s="150">
        <v>-10.811470408785844</v>
      </c>
      <c r="Y356" s="150">
        <f t="shared" si="71"/>
        <v>7.5558218632764804</v>
      </c>
      <c r="Z356" s="150">
        <f t="shared" si="63"/>
        <v>5.0841768425531901</v>
      </c>
      <c r="AA356" s="150">
        <f t="shared" si="67"/>
        <v>2.3460142123722525</v>
      </c>
    </row>
    <row r="357" spans="10:27" x14ac:dyDescent="0.35">
      <c r="J357" s="134" t="s">
        <v>372</v>
      </c>
      <c r="K357" s="127">
        <v>2021</v>
      </c>
      <c r="L357" s="150">
        <v>-0.78991924772034039</v>
      </c>
      <c r="M357" s="150">
        <f t="shared" si="68"/>
        <v>3.2776231864185039</v>
      </c>
      <c r="N357" s="150">
        <f t="shared" si="60"/>
        <v>5.1687981969264696</v>
      </c>
      <c r="O357" s="150">
        <f t="shared" si="64"/>
        <v>2.369828876887079</v>
      </c>
      <c r="P357" s="150">
        <v>-4.2939389093235247</v>
      </c>
      <c r="Q357" s="150">
        <f t="shared" si="69"/>
        <v>6.8497152961645531</v>
      </c>
      <c r="R357" s="150">
        <f t="shared" si="61"/>
        <v>5.4358860051013185</v>
      </c>
      <c r="S357" s="150">
        <f t="shared" si="65"/>
        <v>2.4425152019479404</v>
      </c>
      <c r="T357" s="150">
        <v>0.60487598721572144</v>
      </c>
      <c r="U357" s="150">
        <f t="shared" si="70"/>
        <v>0.77134781820197684</v>
      </c>
      <c r="V357" s="150">
        <f t="shared" si="62"/>
        <v>1.5455614205635542</v>
      </c>
      <c r="W357" s="150">
        <f t="shared" si="66"/>
        <v>0.6281309879921394</v>
      </c>
      <c r="X357" s="150">
        <v>-0.9987686414010124</v>
      </c>
      <c r="Y357" s="150">
        <f t="shared" si="71"/>
        <v>7.412540415831705</v>
      </c>
      <c r="Z357" s="150">
        <f t="shared" si="63"/>
        <v>4.9877653296499016</v>
      </c>
      <c r="AA357" s="150">
        <f t="shared" si="67"/>
        <v>2.3183935891221457</v>
      </c>
    </row>
    <row r="358" spans="10:27" x14ac:dyDescent="0.35">
      <c r="J358" s="134" t="s">
        <v>373</v>
      </c>
      <c r="K358" s="127">
        <v>2022</v>
      </c>
      <c r="L358" s="150">
        <v>1.8664769702776729</v>
      </c>
      <c r="M358" s="150">
        <f t="shared" si="68"/>
        <v>3.1909199816181006</v>
      </c>
      <c r="N358" s="150">
        <f t="shared" si="60"/>
        <v>5.0320676018729937</v>
      </c>
      <c r="O358" s="150">
        <f t="shared" si="64"/>
        <v>2.3311513038212976</v>
      </c>
      <c r="P358" s="150">
        <v>-3.2375302865736484</v>
      </c>
      <c r="Q358" s="150">
        <f t="shared" si="69"/>
        <v>6.9723439524975941</v>
      </c>
      <c r="R358" s="150">
        <f t="shared" si="61"/>
        <v>5.5332032464702277</v>
      </c>
      <c r="S358" s="150">
        <f t="shared" si="65"/>
        <v>2.4681149180495354</v>
      </c>
      <c r="T358" s="150">
        <v>0.73513967653854229</v>
      </c>
      <c r="U358" s="150">
        <f t="shared" si="70"/>
        <v>0.71439803657057666</v>
      </c>
      <c r="V358" s="150">
        <f t="shared" si="62"/>
        <v>1.4314502721011322</v>
      </c>
      <c r="W358" s="150">
        <f t="shared" si="66"/>
        <v>0.51747755267102724</v>
      </c>
      <c r="X358" s="150">
        <v>0.78772802653399665</v>
      </c>
      <c r="Y358" s="150">
        <f t="shared" si="71"/>
        <v>6.5192129665862764</v>
      </c>
      <c r="Z358" s="150">
        <f t="shared" si="63"/>
        <v>4.3866613316393908</v>
      </c>
      <c r="AA358" s="150">
        <f t="shared" si="67"/>
        <v>2.1331233286446629</v>
      </c>
    </row>
    <row r="359" spans="10:27" x14ac:dyDescent="0.35">
      <c r="J359" s="134" t="s">
        <v>374</v>
      </c>
      <c r="K359" s="127">
        <v>2022</v>
      </c>
      <c r="L359" s="150">
        <v>1.0438489396033943</v>
      </c>
      <c r="M359" s="150">
        <f t="shared" si="68"/>
        <v>2.9988832744078051</v>
      </c>
      <c r="N359" s="150">
        <f t="shared" si="60"/>
        <v>4.729226509557896</v>
      </c>
      <c r="O359" s="150">
        <f t="shared" si="64"/>
        <v>2.2416042423222531</v>
      </c>
      <c r="P359" s="150">
        <v>3.22497085869706</v>
      </c>
      <c r="Q359" s="150">
        <f t="shared" si="69"/>
        <v>6.7336268322871229</v>
      </c>
      <c r="R359" s="150">
        <f t="shared" si="61"/>
        <v>5.3437590145826928</v>
      </c>
      <c r="S359" s="150">
        <f t="shared" si="65"/>
        <v>2.4178549486230256</v>
      </c>
      <c r="T359" s="150">
        <v>0.12640742285237699</v>
      </c>
      <c r="U359" s="150">
        <f t="shared" si="70"/>
        <v>0.72478376277171075</v>
      </c>
      <c r="V359" s="150">
        <f t="shared" si="62"/>
        <v>1.4522603105328553</v>
      </c>
      <c r="W359" s="150">
        <f t="shared" si="66"/>
        <v>0.53830007251768464</v>
      </c>
      <c r="X359" s="150">
        <v>2.3858494446729739</v>
      </c>
      <c r="Y359" s="150">
        <f t="shared" si="71"/>
        <v>6.4100400774010575</v>
      </c>
      <c r="Z359" s="150">
        <f t="shared" si="63"/>
        <v>4.3132008550593586</v>
      </c>
      <c r="AA359" s="150">
        <f t="shared" si="67"/>
        <v>2.1087589003643155</v>
      </c>
    </row>
    <row r="360" spans="10:27" x14ac:dyDescent="0.35">
      <c r="J360" s="134" t="s">
        <v>375</v>
      </c>
      <c r="K360" s="127">
        <v>2022</v>
      </c>
      <c r="L360" s="150">
        <v>2.0256981261587117</v>
      </c>
      <c r="M360" s="150">
        <f t="shared" si="68"/>
        <v>1.0624508555463956</v>
      </c>
      <c r="N360" s="150">
        <f t="shared" si="60"/>
        <v>1.675480601072975</v>
      </c>
      <c r="O360" s="150">
        <f t="shared" si="64"/>
        <v>0.74457498293281432</v>
      </c>
      <c r="P360" s="150">
        <v>4.7929736511919696</v>
      </c>
      <c r="Q360" s="150">
        <f t="shared" si="69"/>
        <v>2.8607695875650463</v>
      </c>
      <c r="R360" s="150">
        <f t="shared" si="61"/>
        <v>2.2702866750639794</v>
      </c>
      <c r="S360" s="150">
        <f t="shared" si="65"/>
        <v>1.1828744819125945</v>
      </c>
      <c r="T360" s="150">
        <v>1.0490284122707692</v>
      </c>
      <c r="U360" s="150">
        <f t="shared" si="70"/>
        <v>0.73298096360591336</v>
      </c>
      <c r="V360" s="150">
        <f t="shared" si="62"/>
        <v>1.4686851672148735</v>
      </c>
      <c r="W360" s="150">
        <f t="shared" si="66"/>
        <v>0.55452516759116077</v>
      </c>
      <c r="X360" s="150">
        <v>8.7183607874648459</v>
      </c>
      <c r="Y360" s="150">
        <f t="shared" si="71"/>
        <v>4.814775880189571</v>
      </c>
      <c r="Z360" s="150">
        <f t="shared" si="63"/>
        <v>3.2397762248895061</v>
      </c>
      <c r="AA360" s="150">
        <f t="shared" si="67"/>
        <v>1.6958941679273791</v>
      </c>
    </row>
    <row r="361" spans="10:27" x14ac:dyDescent="0.35">
      <c r="J361" s="134" t="s">
        <v>376</v>
      </c>
      <c r="K361" s="127">
        <v>2022</v>
      </c>
      <c r="L361" s="150">
        <v>1.4080829212920509</v>
      </c>
      <c r="M361" s="150">
        <f t="shared" si="68"/>
        <v>1.0821268585789034</v>
      </c>
      <c r="N361" s="150">
        <f t="shared" si="60"/>
        <v>1.7065095764044182</v>
      </c>
      <c r="O361" s="150">
        <f t="shared" si="64"/>
        <v>0.77104851041826006</v>
      </c>
      <c r="P361" s="150">
        <v>0.18757982120051087</v>
      </c>
      <c r="Q361" s="150">
        <f t="shared" si="69"/>
        <v>2.8534129637343244</v>
      </c>
      <c r="R361" s="150">
        <f t="shared" si="61"/>
        <v>2.2644485100020524</v>
      </c>
      <c r="S361" s="150">
        <f t="shared" si="65"/>
        <v>1.1791597351445966</v>
      </c>
      <c r="T361" s="150">
        <v>0.14168137147567589</v>
      </c>
      <c r="U361" s="150">
        <f t="shared" si="70"/>
        <v>0.74749349091048534</v>
      </c>
      <c r="V361" s="150">
        <f t="shared" si="62"/>
        <v>1.4977641401341284</v>
      </c>
      <c r="W361" s="150">
        <f t="shared" si="66"/>
        <v>0.58281045380355134</v>
      </c>
      <c r="X361" s="150">
        <v>2.4390243902439024</v>
      </c>
      <c r="Y361" s="150">
        <f t="shared" si="71"/>
        <v>4.8554019689420223</v>
      </c>
      <c r="Z361" s="150">
        <f t="shared" si="63"/>
        <v>3.2671127904380692</v>
      </c>
      <c r="AA361" s="150">
        <f t="shared" si="67"/>
        <v>1.708016261753877</v>
      </c>
    </row>
    <row r="362" spans="10:27" x14ac:dyDescent="0.35">
      <c r="J362" s="134" t="s">
        <v>377</v>
      </c>
      <c r="K362" s="127">
        <v>2022</v>
      </c>
      <c r="L362" s="150">
        <v>-5.2560308030669772E-2</v>
      </c>
      <c r="M362" s="150">
        <f t="shared" si="68"/>
        <v>1.037337559967904</v>
      </c>
      <c r="N362" s="150">
        <f t="shared" si="60"/>
        <v>1.6358770379047425</v>
      </c>
      <c r="O362" s="150">
        <f t="shared" si="64"/>
        <v>0.71006431094960709</v>
      </c>
      <c r="P362" s="150">
        <v>-2.2825957056925468</v>
      </c>
      <c r="Q362" s="150">
        <f t="shared" si="69"/>
        <v>2.8938178397813816</v>
      </c>
      <c r="R362" s="150">
        <f t="shared" si="61"/>
        <v>2.2965135361740212</v>
      </c>
      <c r="S362" s="150">
        <f t="shared" si="65"/>
        <v>1.1994452871571937</v>
      </c>
      <c r="T362" s="150">
        <v>1.088116888963202</v>
      </c>
      <c r="U362" s="150">
        <f t="shared" si="70"/>
        <v>0.75625269419315722</v>
      </c>
      <c r="V362" s="150">
        <f t="shared" si="62"/>
        <v>1.515315089717584</v>
      </c>
      <c r="W362" s="150">
        <f t="shared" si="66"/>
        <v>0.5996178142315195</v>
      </c>
      <c r="X362" s="150">
        <v>-5.2308802308802305</v>
      </c>
      <c r="Y362" s="150">
        <f t="shared" si="71"/>
        <v>5.0672601232631669</v>
      </c>
      <c r="Z362" s="150">
        <f t="shared" si="63"/>
        <v>3.409668337881659</v>
      </c>
      <c r="AA362" s="150">
        <f t="shared" si="67"/>
        <v>1.7696314135708218</v>
      </c>
    </row>
    <row r="363" spans="10:27" x14ac:dyDescent="0.35">
      <c r="J363" s="134" t="s">
        <v>378</v>
      </c>
      <c r="K363" s="127">
        <v>2022</v>
      </c>
      <c r="L363" s="150">
        <v>0.94961407720274549</v>
      </c>
      <c r="M363" s="150">
        <f t="shared" si="68"/>
        <v>1.0336096227641944</v>
      </c>
      <c r="N363" s="150">
        <f t="shared" si="60"/>
        <v>1.6299980963666689</v>
      </c>
      <c r="O363" s="150">
        <f t="shared" si="64"/>
        <v>0.70487027957048165</v>
      </c>
      <c r="P363" s="150">
        <v>0.58703628210354664</v>
      </c>
      <c r="Q363" s="150">
        <f t="shared" si="69"/>
        <v>2.6798996365637815</v>
      </c>
      <c r="R363" s="150">
        <f t="shared" si="61"/>
        <v>2.1267495508361058</v>
      </c>
      <c r="S363" s="150">
        <f t="shared" si="65"/>
        <v>1.0886501494054015</v>
      </c>
      <c r="T363" s="150">
        <v>1.2252687830014632</v>
      </c>
      <c r="U363" s="150">
        <f t="shared" si="70"/>
        <v>0.74604854377968133</v>
      </c>
      <c r="V363" s="150">
        <f t="shared" si="62"/>
        <v>1.4948688774686678</v>
      </c>
      <c r="W363" s="150">
        <f t="shared" si="66"/>
        <v>0.5800189438735599</v>
      </c>
      <c r="X363" s="150">
        <v>-1.5353381550564649</v>
      </c>
      <c r="Y363" s="150">
        <f t="shared" si="71"/>
        <v>4.9088312728344405</v>
      </c>
      <c r="Z363" s="150">
        <f t="shared" si="63"/>
        <v>3.3030644095311343</v>
      </c>
      <c r="AA363" s="150">
        <f t="shared" si="67"/>
        <v>1.72380510235282</v>
      </c>
    </row>
    <row r="364" spans="10:27" x14ac:dyDescent="0.35">
      <c r="J364" s="134" t="s">
        <v>379</v>
      </c>
      <c r="K364" s="127">
        <v>2022</v>
      </c>
      <c r="L364" s="150">
        <v>-0.98526826529432698</v>
      </c>
      <c r="M364" s="150">
        <f t="shared" si="68"/>
        <v>0.91529756576982435</v>
      </c>
      <c r="N364" s="150">
        <f t="shared" si="60"/>
        <v>1.4434204722513755</v>
      </c>
      <c r="O364" s="150">
        <f t="shared" si="64"/>
        <v>0.52949162198384458</v>
      </c>
      <c r="P364" s="150">
        <v>-2.1804328442895353</v>
      </c>
      <c r="Q364" s="150">
        <f t="shared" si="69"/>
        <v>2.6444109758944148</v>
      </c>
      <c r="R364" s="150">
        <f t="shared" si="61"/>
        <v>2.0985859986983377</v>
      </c>
      <c r="S364" s="150">
        <f t="shared" si="65"/>
        <v>1.0694175851458754</v>
      </c>
      <c r="T364" s="150">
        <v>-0.68503481736594685</v>
      </c>
      <c r="U364" s="150">
        <f t="shared" si="70"/>
        <v>0.73776694651053587</v>
      </c>
      <c r="V364" s="150">
        <f t="shared" si="62"/>
        <v>1.4782749143591694</v>
      </c>
      <c r="W364" s="150">
        <f t="shared" si="66"/>
        <v>0.56391459201513816</v>
      </c>
      <c r="X364" s="150">
        <v>0.55412371134020622</v>
      </c>
      <c r="Y364" s="150">
        <f t="shared" si="71"/>
        <v>4.8819997445227559</v>
      </c>
      <c r="Z364" s="150">
        <f t="shared" si="63"/>
        <v>3.2850099559771668</v>
      </c>
      <c r="AA364" s="150">
        <f t="shared" si="67"/>
        <v>1.7158977429729076</v>
      </c>
    </row>
    <row r="365" spans="10:27" x14ac:dyDescent="0.35">
      <c r="J365" s="134" t="s">
        <v>380</v>
      </c>
      <c r="K365" s="127">
        <v>2022</v>
      </c>
      <c r="L365" s="150">
        <v>0.60890000758092644</v>
      </c>
      <c r="M365" s="150">
        <f t="shared" si="68"/>
        <v>0.91541990596471767</v>
      </c>
      <c r="N365" s="150">
        <f t="shared" si="60"/>
        <v>1.4436134022322824</v>
      </c>
      <c r="O365" s="150">
        <f t="shared" si="64"/>
        <v>0.52968444211634635</v>
      </c>
      <c r="P365" s="150">
        <v>1.5039774610540271</v>
      </c>
      <c r="Q365" s="150">
        <f t="shared" si="69"/>
        <v>2.6244914215845352</v>
      </c>
      <c r="R365" s="150">
        <f t="shared" si="61"/>
        <v>2.0827779801429442</v>
      </c>
      <c r="S365" s="150">
        <f t="shared" si="65"/>
        <v>1.0585090592450128</v>
      </c>
      <c r="T365" s="150">
        <v>0.70621290167440798</v>
      </c>
      <c r="U365" s="150">
        <f t="shared" si="70"/>
        <v>0.50640127728129636</v>
      </c>
      <c r="V365" s="150">
        <f t="shared" si="62"/>
        <v>1.0146839843463926</v>
      </c>
      <c r="W365" s="150">
        <f t="shared" si="66"/>
        <v>2.1030480903603335E-2</v>
      </c>
      <c r="X365" s="150">
        <v>-0.49980776624375239</v>
      </c>
      <c r="Y365" s="150">
        <f t="shared" si="71"/>
        <v>4.7867195448363375</v>
      </c>
      <c r="Z365" s="150">
        <f t="shared" si="63"/>
        <v>3.2208976206726563</v>
      </c>
      <c r="AA365" s="150">
        <f t="shared" si="67"/>
        <v>1.6874628040006874</v>
      </c>
    </row>
    <row r="366" spans="10:27" x14ac:dyDescent="0.35">
      <c r="J366" s="134" t="s">
        <v>381</v>
      </c>
      <c r="K366" s="127">
        <v>2022</v>
      </c>
      <c r="L366" s="150">
        <v>-0.25799995780374524</v>
      </c>
      <c r="M366" s="150">
        <f t="shared" si="68"/>
        <v>0.9587702308315611</v>
      </c>
      <c r="N366" s="150">
        <f t="shared" si="60"/>
        <v>1.5119766850942029</v>
      </c>
      <c r="O366" s="150">
        <f t="shared" si="64"/>
        <v>0.5964358931579874</v>
      </c>
      <c r="P366" s="150">
        <v>0.79186905587983181</v>
      </c>
      <c r="Q366" s="150">
        <f t="shared" si="69"/>
        <v>2.6092518195394776</v>
      </c>
      <c r="R366" s="150">
        <f t="shared" si="61"/>
        <v>2.0706839388728748</v>
      </c>
      <c r="S366" s="150">
        <f t="shared" si="65"/>
        <v>1.0501073630135469</v>
      </c>
      <c r="T366" s="150">
        <v>0.54039788365107888</v>
      </c>
      <c r="U366" s="150">
        <f t="shared" si="70"/>
        <v>0.4989743018928755</v>
      </c>
      <c r="V366" s="150">
        <f t="shared" si="62"/>
        <v>0.99980244017015352</v>
      </c>
      <c r="W366" s="150">
        <f t="shared" si="66"/>
        <v>-2.8504674461877469E-4</v>
      </c>
      <c r="X366" s="150">
        <v>-0.54095826893353938</v>
      </c>
      <c r="Y366" s="150">
        <f t="shared" si="71"/>
        <v>4.7748491175834102</v>
      </c>
      <c r="Z366" s="150">
        <f t="shared" si="63"/>
        <v>3.2129102233461166</v>
      </c>
      <c r="AA366" s="150">
        <f t="shared" si="67"/>
        <v>1.6838806689067769</v>
      </c>
    </row>
    <row r="367" spans="10:27" x14ac:dyDescent="0.35">
      <c r="J367" s="134" t="s">
        <v>382</v>
      </c>
      <c r="K367" s="127">
        <v>2022</v>
      </c>
      <c r="L367" s="150">
        <v>1.0299854650723574</v>
      </c>
      <c r="M367" s="150">
        <f t="shared" si="68"/>
        <v>0.93715321799796358</v>
      </c>
      <c r="N367" s="150">
        <f t="shared" si="60"/>
        <v>1.4778867453414493</v>
      </c>
      <c r="O367" s="150">
        <f t="shared" si="64"/>
        <v>0.56353571590173457</v>
      </c>
      <c r="P367" s="150">
        <v>8.0994613858178424E-2</v>
      </c>
      <c r="Q367" s="150">
        <f t="shared" si="69"/>
        <v>2.6037011029712684</v>
      </c>
      <c r="R367" s="150">
        <f t="shared" si="61"/>
        <v>2.0662789291451991</v>
      </c>
      <c r="S367" s="150">
        <f t="shared" si="65"/>
        <v>1.047035018255472</v>
      </c>
      <c r="T367" s="150">
        <v>1.0299871251609354</v>
      </c>
      <c r="U367" s="150">
        <f t="shared" si="70"/>
        <v>0.5177512825079682</v>
      </c>
      <c r="V367" s="150">
        <f t="shared" si="62"/>
        <v>1.0374261634095676</v>
      </c>
      <c r="W367" s="150">
        <f t="shared" si="66"/>
        <v>5.3008659376612269E-2</v>
      </c>
      <c r="X367" s="150">
        <v>-1.0748510748510749</v>
      </c>
      <c r="Y367" s="150">
        <f t="shared" si="71"/>
        <v>4.4259740846466817</v>
      </c>
      <c r="Z367" s="150">
        <f t="shared" si="63"/>
        <v>2.9781584788637847</v>
      </c>
      <c r="AA367" s="150">
        <f t="shared" si="67"/>
        <v>1.5744205271192935</v>
      </c>
    </row>
    <row r="368" spans="10:27" x14ac:dyDescent="0.35">
      <c r="J368" s="134" t="s">
        <v>383</v>
      </c>
      <c r="K368" s="127">
        <v>2022</v>
      </c>
      <c r="L368" s="150">
        <v>-1.377807621386302</v>
      </c>
      <c r="M368" s="150">
        <f t="shared" si="68"/>
        <v>1.0825420129655794</v>
      </c>
      <c r="N368" s="150">
        <f t="shared" si="60"/>
        <v>1.7071642731536323</v>
      </c>
      <c r="O368" s="150">
        <f t="shared" si="64"/>
        <v>0.77160188945010877</v>
      </c>
      <c r="P368" s="150">
        <v>-0.81333711002306475</v>
      </c>
      <c r="Q368" s="150">
        <f t="shared" si="69"/>
        <v>2.5161189100763854</v>
      </c>
      <c r="R368" s="150">
        <f t="shared" si="61"/>
        <v>1.99677431529359</v>
      </c>
      <c r="S368" s="150">
        <f t="shared" si="65"/>
        <v>0.99767128190249965</v>
      </c>
      <c r="T368" s="150">
        <v>0.32291988864831428</v>
      </c>
      <c r="U368" s="150">
        <f t="shared" si="70"/>
        <v>0.51664137994397241</v>
      </c>
      <c r="V368" s="150">
        <f t="shared" si="62"/>
        <v>1.0352022346668959</v>
      </c>
      <c r="W368" s="150">
        <f t="shared" si="66"/>
        <v>4.9912636758522769E-2</v>
      </c>
      <c r="X368" s="150">
        <v>-7.7889776148710563</v>
      </c>
      <c r="Y368" s="150">
        <f t="shared" si="71"/>
        <v>3.8838899511036797</v>
      </c>
      <c r="Z368" s="150">
        <f t="shared" si="63"/>
        <v>2.6133998002784593</v>
      </c>
      <c r="AA368" s="150">
        <f t="shared" si="67"/>
        <v>1.3859278463410218</v>
      </c>
    </row>
    <row r="369" spans="10:27" x14ac:dyDescent="0.35">
      <c r="J369" s="134" t="s">
        <v>384</v>
      </c>
      <c r="K369" s="127">
        <v>2022</v>
      </c>
      <c r="L369" s="150">
        <v>-1.1668673365096791</v>
      </c>
      <c r="M369" s="150">
        <f t="shared" si="68"/>
        <v>1.1229471660555743</v>
      </c>
      <c r="N369" s="150">
        <f t="shared" si="60"/>
        <v>1.7708830323153018</v>
      </c>
      <c r="O369" s="150">
        <f t="shared" si="64"/>
        <v>0.82446892452827869</v>
      </c>
      <c r="P369" s="150">
        <v>-2.0112597911227152</v>
      </c>
      <c r="Q369" s="150">
        <f t="shared" si="69"/>
        <v>2.268748269755938</v>
      </c>
      <c r="R369" s="150">
        <f t="shared" si="61"/>
        <v>1.800462710555242</v>
      </c>
      <c r="S369" s="150">
        <f t="shared" si="65"/>
        <v>0.8483677201312898</v>
      </c>
      <c r="T369" s="150">
        <v>-0.40697531016451671</v>
      </c>
      <c r="U369" s="150">
        <f t="shared" si="70"/>
        <v>0.58299178779136496</v>
      </c>
      <c r="V369" s="150">
        <f t="shared" si="62"/>
        <v>1.1681495616543884</v>
      </c>
      <c r="W369" s="150">
        <f t="shared" si="66"/>
        <v>0.22422499857028313</v>
      </c>
      <c r="X369" s="150">
        <v>-2.1862578080636004</v>
      </c>
      <c r="Y369" s="150">
        <f t="shared" si="71"/>
        <v>3.9171502645010854</v>
      </c>
      <c r="Z369" s="150">
        <f t="shared" si="63"/>
        <v>2.6357800678669574</v>
      </c>
      <c r="AA369" s="150">
        <f t="shared" si="67"/>
        <v>1.3982299954464916</v>
      </c>
    </row>
    <row r="370" spans="10:27" x14ac:dyDescent="0.35">
      <c r="J370" s="134" t="s">
        <v>385</v>
      </c>
      <c r="K370" s="127">
        <v>2023</v>
      </c>
      <c r="L370" s="150">
        <v>4.3712208272025261</v>
      </c>
      <c r="M370" s="150">
        <f t="shared" si="68"/>
        <v>1.5304523256020905</v>
      </c>
      <c r="N370" s="150">
        <f t="shared" si="60"/>
        <v>2.4135169820109827</v>
      </c>
      <c r="O370" s="150">
        <f t="shared" si="64"/>
        <v>1.2711369779227002</v>
      </c>
      <c r="P370" s="150">
        <v>3.8760980890128649</v>
      </c>
      <c r="Q370" s="150">
        <f t="shared" si="69"/>
        <v>2.2606850315666169</v>
      </c>
      <c r="R370" s="150">
        <f t="shared" si="61"/>
        <v>1.7940637812955584</v>
      </c>
      <c r="S370" s="150">
        <f t="shared" si="65"/>
        <v>0.84323118084977344</v>
      </c>
      <c r="T370" s="150">
        <v>-0.15354896230620635</v>
      </c>
      <c r="U370" s="150">
        <f t="shared" si="70"/>
        <v>0.60317122988784111</v>
      </c>
      <c r="V370" s="150">
        <f t="shared" si="62"/>
        <v>1.2085834184137303</v>
      </c>
      <c r="W370" s="150">
        <f t="shared" si="66"/>
        <v>0.27331705372279774</v>
      </c>
      <c r="X370" s="150">
        <v>14.310595065312047</v>
      </c>
      <c r="Y370" s="150">
        <f t="shared" si="71"/>
        <v>5.6422108460921212</v>
      </c>
      <c r="Z370" s="150">
        <f t="shared" si="63"/>
        <v>3.7965423541714767</v>
      </c>
      <c r="AA370" s="150">
        <f t="shared" si="67"/>
        <v>1.9246861029444959</v>
      </c>
    </row>
    <row r="371" spans="10:27" x14ac:dyDescent="0.35">
      <c r="J371" s="134" t="s">
        <v>386</v>
      </c>
      <c r="K371" s="127">
        <v>2023</v>
      </c>
      <c r="L371" s="150">
        <v>-1.1908804518318918</v>
      </c>
      <c r="M371" s="150">
        <f t="shared" si="68"/>
        <v>1.6033637134436667</v>
      </c>
      <c r="N371" s="150">
        <f t="shared" si="60"/>
        <v>2.5284979388130209</v>
      </c>
      <c r="O371" s="150">
        <f t="shared" si="64"/>
        <v>1.3382806024060927</v>
      </c>
      <c r="P371" s="150">
        <v>-1.1623246492985972</v>
      </c>
      <c r="Q371" s="150">
        <f t="shared" si="69"/>
        <v>2.166940515565086</v>
      </c>
      <c r="R371" s="150">
        <f t="shared" si="61"/>
        <v>1.7196687910580728</v>
      </c>
      <c r="S371" s="150">
        <f t="shared" si="65"/>
        <v>0.78213072800264649</v>
      </c>
      <c r="T371" s="150">
        <v>0.79248933425935109</v>
      </c>
      <c r="U371" s="150">
        <f t="shared" si="70"/>
        <v>0.60467150329612218</v>
      </c>
      <c r="V371" s="150">
        <f t="shared" si="62"/>
        <v>1.2115895391875491</v>
      </c>
      <c r="W371" s="150">
        <f t="shared" si="66"/>
        <v>0.27690102713219139</v>
      </c>
      <c r="X371" s="150">
        <v>-2.9837480954799389</v>
      </c>
      <c r="Y371" s="150">
        <f t="shared" si="71"/>
        <v>5.7108790790941075</v>
      </c>
      <c r="Z371" s="150">
        <f t="shared" si="63"/>
        <v>3.842747974998058</v>
      </c>
      <c r="AA371" s="150">
        <f t="shared" si="67"/>
        <v>1.9421383609587848</v>
      </c>
    </row>
    <row r="372" spans="10:27" x14ac:dyDescent="0.35">
      <c r="J372" s="134" t="s">
        <v>387</v>
      </c>
      <c r="K372" s="127">
        <v>2023</v>
      </c>
      <c r="L372" s="150">
        <v>-1.0534819505111939</v>
      </c>
      <c r="M372" s="150">
        <f t="shared" si="68"/>
        <v>1.5763190795015858</v>
      </c>
      <c r="N372" s="150">
        <f t="shared" si="60"/>
        <v>2.4858486630403802</v>
      </c>
      <c r="O372" s="150">
        <f t="shared" si="64"/>
        <v>1.3137384686643301</v>
      </c>
      <c r="P372" s="150">
        <v>-1.013787510137875</v>
      </c>
      <c r="Q372" s="150">
        <f t="shared" si="69"/>
        <v>1.7042812403523249</v>
      </c>
      <c r="R372" s="150">
        <f t="shared" si="61"/>
        <v>1.3525056360189718</v>
      </c>
      <c r="S372" s="150">
        <f t="shared" si="65"/>
        <v>0.43563460591137304</v>
      </c>
      <c r="T372" s="150">
        <v>-0.62753011529327807</v>
      </c>
      <c r="U372" s="150">
        <f t="shared" si="70"/>
        <v>0.64714364274299652</v>
      </c>
      <c r="V372" s="150">
        <f t="shared" si="62"/>
        <v>1.2966916145792964</v>
      </c>
      <c r="W372" s="150">
        <f t="shared" si="66"/>
        <v>0.37483541172701285</v>
      </c>
      <c r="X372" s="150">
        <v>0.13087292239235701</v>
      </c>
      <c r="Y372" s="150">
        <f t="shared" si="71"/>
        <v>5.1252319822958636</v>
      </c>
      <c r="Z372" s="150">
        <f t="shared" si="63"/>
        <v>3.4486765607523324</v>
      </c>
      <c r="AA372" s="150">
        <f t="shared" si="67"/>
        <v>1.786042829848498</v>
      </c>
    </row>
    <row r="373" spans="10:27" x14ac:dyDescent="0.35">
      <c r="J373" s="134" t="s">
        <v>388</v>
      </c>
      <c r="K373" s="127">
        <v>2023</v>
      </c>
      <c r="L373" s="150">
        <v>0.81540166388250279</v>
      </c>
      <c r="M373" s="150">
        <f t="shared" si="68"/>
        <v>1.5463882891844751</v>
      </c>
      <c r="N373" s="150">
        <f t="shared" si="60"/>
        <v>2.4386479306118565</v>
      </c>
      <c r="O373" s="150">
        <f t="shared" si="64"/>
        <v>1.2860814902277489</v>
      </c>
      <c r="P373" s="150">
        <v>-0.17206063088897994</v>
      </c>
      <c r="Q373" s="150">
        <f t="shared" si="69"/>
        <v>1.700306586036084</v>
      </c>
      <c r="R373" s="150">
        <f t="shared" si="61"/>
        <v>1.3493513782376494</v>
      </c>
      <c r="S373" s="150">
        <f t="shared" si="65"/>
        <v>0.43226608263114902</v>
      </c>
      <c r="T373" s="150">
        <v>-0.32317579029482052</v>
      </c>
      <c r="U373" s="150">
        <f t="shared" si="70"/>
        <v>0.67080730342428341</v>
      </c>
      <c r="V373" s="150">
        <f t="shared" si="62"/>
        <v>1.344106853405741</v>
      </c>
      <c r="W373" s="150">
        <f t="shared" si="66"/>
        <v>0.42664783361581271</v>
      </c>
      <c r="X373" s="150">
        <v>-1.5422820546333813</v>
      </c>
      <c r="Y373" s="150">
        <f t="shared" si="71"/>
        <v>5.0613007852080214</v>
      </c>
      <c r="Z373" s="150">
        <f t="shared" si="63"/>
        <v>3.4056584063235613</v>
      </c>
      <c r="AA373" s="150">
        <f t="shared" si="67"/>
        <v>1.7679337373601687</v>
      </c>
    </row>
    <row r="374" spans="10:27" x14ac:dyDescent="0.35">
      <c r="J374" s="134" t="s">
        <v>389</v>
      </c>
      <c r="K374" s="127">
        <v>2023</v>
      </c>
      <c r="L374" s="150">
        <v>0.50828195330606984</v>
      </c>
      <c r="M374" s="150">
        <f t="shared" si="68"/>
        <v>1.5483104321636929</v>
      </c>
      <c r="N374" s="150">
        <f t="shared" si="60"/>
        <v>2.4416791421331761</v>
      </c>
      <c r="O374" s="150">
        <f t="shared" si="64"/>
        <v>1.28787363010971</v>
      </c>
      <c r="P374" s="150">
        <v>-0.32009192383453711</v>
      </c>
      <c r="Q374" s="150">
        <f t="shared" si="69"/>
        <v>1.58582897742649</v>
      </c>
      <c r="R374" s="150">
        <f t="shared" si="61"/>
        <v>1.2585027511586813</v>
      </c>
      <c r="S374" s="150">
        <f t="shared" si="65"/>
        <v>0.33170837031585532</v>
      </c>
      <c r="T374" s="150">
        <v>0.19627329192546583</v>
      </c>
      <c r="U374" s="150">
        <f t="shared" si="70"/>
        <v>0.62647365460386129</v>
      </c>
      <c r="V374" s="150">
        <f t="shared" si="62"/>
        <v>1.2552748432117153</v>
      </c>
      <c r="W374" s="150">
        <f t="shared" si="66"/>
        <v>0.32800327774321736</v>
      </c>
      <c r="X374" s="150">
        <v>-0.15929908403026682</v>
      </c>
      <c r="Y374" s="150">
        <f t="shared" si="71"/>
        <v>4.8734886573748017</v>
      </c>
      <c r="Z374" s="150">
        <f t="shared" si="63"/>
        <v>3.2792829982794349</v>
      </c>
      <c r="AA374" s="150">
        <f t="shared" si="67"/>
        <v>1.7133804099947012</v>
      </c>
    </row>
    <row r="375" spans="10:27" x14ac:dyDescent="0.35">
      <c r="J375" s="134" t="s">
        <v>390</v>
      </c>
      <c r="K375" s="127">
        <v>2023</v>
      </c>
      <c r="L375" s="150">
        <v>0.47707233395953713</v>
      </c>
      <c r="M375" s="150">
        <f t="shared" si="68"/>
        <v>1.534375419474828</v>
      </c>
      <c r="N375" s="150">
        <f t="shared" si="60"/>
        <v>2.4197036848082423</v>
      </c>
      <c r="O375" s="150">
        <f t="shared" si="64"/>
        <v>1.2748303869082038</v>
      </c>
      <c r="P375" s="150">
        <v>0.4610951008645533</v>
      </c>
      <c r="Q375" s="150">
        <f t="shared" si="69"/>
        <v>1.5818614127352093</v>
      </c>
      <c r="R375" s="150">
        <f t="shared" si="61"/>
        <v>1.2553541196539904</v>
      </c>
      <c r="S375" s="150">
        <f t="shared" si="65"/>
        <v>0.32809438776533462</v>
      </c>
      <c r="T375" s="150">
        <v>-0.23308289320340203</v>
      </c>
      <c r="U375" s="150">
        <f t="shared" si="70"/>
        <v>0.55689585543924991</v>
      </c>
      <c r="V375" s="150">
        <f t="shared" si="62"/>
        <v>1.1158607428811897</v>
      </c>
      <c r="W375" s="150">
        <f t="shared" si="66"/>
        <v>0.15815699303583353</v>
      </c>
      <c r="X375" s="150">
        <v>1.1833532774896955</v>
      </c>
      <c r="Y375" s="150">
        <f t="shared" si="71"/>
        <v>4.8728868873376108</v>
      </c>
      <c r="Z375" s="150">
        <f t="shared" si="63"/>
        <v>3.2788780780281388</v>
      </c>
      <c r="AA375" s="150">
        <f t="shared" si="67"/>
        <v>1.7132022574813837</v>
      </c>
    </row>
    <row r="376" spans="10:27" x14ac:dyDescent="0.35">
      <c r="J376" s="134" t="s">
        <v>391</v>
      </c>
      <c r="K376" s="127">
        <v>2023</v>
      </c>
      <c r="L376" s="150">
        <v>0.19302424839429522</v>
      </c>
      <c r="M376" s="150">
        <f t="shared" si="68"/>
        <v>1.4959173746707812</v>
      </c>
      <c r="N376" s="150">
        <f t="shared" si="60"/>
        <v>2.35905550735326</v>
      </c>
      <c r="O376" s="150">
        <f t="shared" si="64"/>
        <v>1.2382093648432302</v>
      </c>
      <c r="P376" s="150">
        <v>1.2949758216539629</v>
      </c>
      <c r="Q376" s="150">
        <f t="shared" si="69"/>
        <v>1.4860237601779971</v>
      </c>
      <c r="R376" s="150">
        <f t="shared" si="61"/>
        <v>1.1792980309302412</v>
      </c>
      <c r="S376" s="150">
        <f t="shared" si="65"/>
        <v>0.23792836073499546</v>
      </c>
      <c r="T376" s="150">
        <v>0.24356903193736795</v>
      </c>
      <c r="U376" s="150">
        <f t="shared" si="70"/>
        <v>0.5050103521870275</v>
      </c>
      <c r="V376" s="150">
        <f t="shared" si="62"/>
        <v>1.0118969664617672</v>
      </c>
      <c r="W376" s="150">
        <f t="shared" si="66"/>
        <v>1.7062399180321666E-2</v>
      </c>
      <c r="X376" s="150">
        <v>-2.2864651773981604</v>
      </c>
      <c r="Y376" s="150">
        <f t="shared" si="71"/>
        <v>4.906679346564097</v>
      </c>
      <c r="Z376" s="150">
        <f t="shared" si="63"/>
        <v>3.3016164169886237</v>
      </c>
      <c r="AA376" s="150">
        <f t="shared" si="67"/>
        <v>1.7231725171458541</v>
      </c>
    </row>
    <row r="377" spans="10:27" x14ac:dyDescent="0.35">
      <c r="J377" s="134" t="s">
        <v>392</v>
      </c>
      <c r="K377" s="127">
        <v>2023</v>
      </c>
      <c r="L377" s="150">
        <v>0.93319222197327922</v>
      </c>
      <c r="M377" s="150">
        <f t="shared" si="68"/>
        <v>1.5051228177430265</v>
      </c>
      <c r="N377" s="150">
        <f t="shared" si="60"/>
        <v>2.3735724529713202</v>
      </c>
      <c r="O377" s="150">
        <f t="shared" si="64"/>
        <v>1.2470600885063636</v>
      </c>
      <c r="P377" s="150">
        <v>1.5616150173962295</v>
      </c>
      <c r="Q377" s="150">
        <f t="shared" si="69"/>
        <v>1.4902864666703037</v>
      </c>
      <c r="R377" s="150">
        <f t="shared" si="61"/>
        <v>1.1826808848976695</v>
      </c>
      <c r="S377" s="150">
        <f t="shared" si="65"/>
        <v>0.24206085315236645</v>
      </c>
      <c r="T377" s="150">
        <v>0.66074926239059828</v>
      </c>
      <c r="U377" s="150">
        <f t="shared" si="70"/>
        <v>0.50115898869385955</v>
      </c>
      <c r="V377" s="150">
        <f t="shared" si="62"/>
        <v>1.0041799305265613</v>
      </c>
      <c r="W377" s="150">
        <f t="shared" si="66"/>
        <v>6.0177967992164332E-3</v>
      </c>
      <c r="X377" s="150">
        <v>1.8154922001075848</v>
      </c>
      <c r="Y377" s="150">
        <f t="shared" si="71"/>
        <v>4.9399064804816959</v>
      </c>
      <c r="Z377" s="150">
        <f t="shared" si="63"/>
        <v>3.3239743587010047</v>
      </c>
      <c r="AA377" s="150">
        <f t="shared" si="67"/>
        <v>1.7329092531318484</v>
      </c>
    </row>
    <row r="378" spans="10:27" x14ac:dyDescent="0.35">
      <c r="J378" s="134" t="s">
        <v>393</v>
      </c>
      <c r="K378" s="127">
        <v>2023</v>
      </c>
      <c r="L378" s="150">
        <v>0.67878292235909199</v>
      </c>
      <c r="M378" s="150">
        <f t="shared" si="68"/>
        <v>1.4998194967454299</v>
      </c>
      <c r="N378" s="150">
        <f t="shared" si="60"/>
        <v>2.3652091377117488</v>
      </c>
      <c r="O378" s="150">
        <f t="shared" si="64"/>
        <v>1.241967755911269</v>
      </c>
      <c r="P378" s="150">
        <v>-1.1671446781389421</v>
      </c>
      <c r="Q378" s="150">
        <f t="shared" si="69"/>
        <v>1.5249904629315034</v>
      </c>
      <c r="R378" s="150">
        <f t="shared" si="61"/>
        <v>1.210221732865902</v>
      </c>
      <c r="S378" s="150">
        <f t="shared" si="65"/>
        <v>0.2752713975820047</v>
      </c>
      <c r="T378" s="150">
        <v>4.4335521373415926E-2</v>
      </c>
      <c r="U378" s="150">
        <f t="shared" si="70"/>
        <v>0.48923288864856612</v>
      </c>
      <c r="V378" s="150">
        <f t="shared" si="62"/>
        <v>0.98028342146434178</v>
      </c>
      <c r="W378" s="150">
        <f t="shared" si="66"/>
        <v>-2.8729170531206653E-2</v>
      </c>
      <c r="X378" s="150">
        <v>1.1887465328226126</v>
      </c>
      <c r="Y378" s="150">
        <f t="shared" si="71"/>
        <v>4.949973720712757</v>
      </c>
      <c r="Z378" s="150">
        <f t="shared" si="63"/>
        <v>3.330748423862592</v>
      </c>
      <c r="AA378" s="150">
        <f t="shared" si="67"/>
        <v>1.7358463893312455</v>
      </c>
    </row>
    <row r="379" spans="10:27" x14ac:dyDescent="0.35">
      <c r="J379" s="134" t="s">
        <v>394</v>
      </c>
      <c r="K379" s="127">
        <v>2023</v>
      </c>
      <c r="L379" s="150">
        <v>-0.472147640784853</v>
      </c>
      <c r="M379" s="150">
        <f t="shared" si="68"/>
        <v>1.5006527071600737</v>
      </c>
      <c r="N379" s="150">
        <f t="shared" si="60"/>
        <v>2.3665231070864823</v>
      </c>
      <c r="O379" s="150">
        <f t="shared" si="64"/>
        <v>1.2427690088357635</v>
      </c>
      <c r="P379" s="150">
        <v>-0.51590020555398819</v>
      </c>
      <c r="Q379" s="150">
        <f t="shared" si="69"/>
        <v>1.5329223894598512</v>
      </c>
      <c r="R379" s="150">
        <f t="shared" si="61"/>
        <v>1.2165164541126492</v>
      </c>
      <c r="S379" s="150">
        <f t="shared" si="65"/>
        <v>0.28275583372162238</v>
      </c>
      <c r="T379" s="150">
        <v>0.1083276912660799</v>
      </c>
      <c r="U379" s="150">
        <f t="shared" si="70"/>
        <v>0.40719996548251758</v>
      </c>
      <c r="V379" s="150">
        <f t="shared" si="62"/>
        <v>0.81591279867961541</v>
      </c>
      <c r="W379" s="150">
        <f t="shared" si="66"/>
        <v>-0.29351312361582149</v>
      </c>
      <c r="X379" s="150">
        <v>-0.41770003915937864</v>
      </c>
      <c r="Y379" s="150">
        <f t="shared" si="71"/>
        <v>4.9408464004472457</v>
      </c>
      <c r="Z379" s="150">
        <f t="shared" si="63"/>
        <v>3.324606813966517</v>
      </c>
      <c r="AA379" s="150">
        <f t="shared" si="67"/>
        <v>1.7331837297620332</v>
      </c>
    </row>
    <row r="380" spans="10:27" x14ac:dyDescent="0.35">
      <c r="J380" s="134" t="s">
        <v>395</v>
      </c>
      <c r="K380" s="127">
        <v>2023</v>
      </c>
      <c r="L380" s="150">
        <v>-0.11950774468482019</v>
      </c>
      <c r="M380" s="150">
        <f t="shared" si="68"/>
        <v>1.4270581919593264</v>
      </c>
      <c r="N380" s="150">
        <f t="shared" si="60"/>
        <v>2.2504648612669063</v>
      </c>
      <c r="O380" s="150">
        <f t="shared" si="64"/>
        <v>1.1702230386751433</v>
      </c>
      <c r="P380" s="150">
        <v>0.6279625653283637</v>
      </c>
      <c r="Q380" s="150">
        <f t="shared" si="69"/>
        <v>1.520789975957477</v>
      </c>
      <c r="R380" s="150">
        <f t="shared" si="61"/>
        <v>1.206888255871682</v>
      </c>
      <c r="S380" s="150">
        <f t="shared" si="65"/>
        <v>0.27129210512129082</v>
      </c>
      <c r="T380" s="150">
        <v>0.25454053588775621</v>
      </c>
      <c r="U380" s="150">
        <f t="shared" si="70"/>
        <v>0.40383383342775758</v>
      </c>
      <c r="V380" s="150">
        <f t="shared" si="62"/>
        <v>0.8091680283988274</v>
      </c>
      <c r="W380" s="150">
        <f t="shared" si="66"/>
        <v>-0.30548877719296186</v>
      </c>
      <c r="X380" s="150">
        <v>-3.4604797483287455</v>
      </c>
      <c r="Y380" s="150">
        <f t="shared" si="71"/>
        <v>4.4886604607355691</v>
      </c>
      <c r="Z380" s="150">
        <f t="shared" si="63"/>
        <v>3.0203390155971506</v>
      </c>
      <c r="AA380" s="150">
        <f t="shared" si="67"/>
        <v>1.5947104928187847</v>
      </c>
    </row>
    <row r="381" spans="10:27" x14ac:dyDescent="0.35">
      <c r="J381" s="134" t="s">
        <v>396</v>
      </c>
      <c r="K381" s="127">
        <v>2023</v>
      </c>
      <c r="L381" s="150">
        <v>0.13847384026334836</v>
      </c>
      <c r="M381" s="150">
        <f t="shared" si="68"/>
        <v>1.3567409749112882</v>
      </c>
      <c r="N381" s="150">
        <f t="shared" si="60"/>
        <v>2.139574901067443</v>
      </c>
      <c r="O381" s="150">
        <f t="shared" si="64"/>
        <v>1.0973241849240538</v>
      </c>
      <c r="P381" s="150">
        <v>1.2199049842982526</v>
      </c>
      <c r="Q381" s="150">
        <f t="shared" si="69"/>
        <v>1.4006184810461126</v>
      </c>
      <c r="R381" s="150">
        <f t="shared" si="61"/>
        <v>1.1115210005688863</v>
      </c>
      <c r="S381" s="150">
        <f t="shared" si="65"/>
        <v>0.15253520624198214</v>
      </c>
      <c r="T381" s="150">
        <v>-0.31644793327609466</v>
      </c>
      <c r="U381" s="150">
        <f t="shared" si="70"/>
        <v>0.39606609255733527</v>
      </c>
      <c r="V381" s="150">
        <f t="shared" si="62"/>
        <v>0.79360368721452934</v>
      </c>
      <c r="W381" s="150">
        <f t="shared" si="66"/>
        <v>-0.33350936614624549</v>
      </c>
      <c r="X381" s="150">
        <v>-3.1093007467752884</v>
      </c>
      <c r="Y381" s="150">
        <f t="shared" si="71"/>
        <v>4.5410562594727653</v>
      </c>
      <c r="Z381" s="150">
        <f t="shared" si="63"/>
        <v>3.0555952076311983</v>
      </c>
      <c r="AA381" s="150">
        <f t="shared" si="67"/>
        <v>1.6114534338763622</v>
      </c>
    </row>
    <row r="382" spans="10:27" x14ac:dyDescent="0.35">
      <c r="J382" s="134" t="s">
        <v>397</v>
      </c>
      <c r="K382" s="127">
        <v>2024</v>
      </c>
      <c r="L382" s="150">
        <v>-0.84819977938937197</v>
      </c>
      <c r="M382" s="150">
        <f t="shared" si="68"/>
        <v>0.70847397558731551</v>
      </c>
      <c r="N382" s="150">
        <f t="shared" si="60"/>
        <v>1.1172605267009075</v>
      </c>
      <c r="O382" s="150">
        <f t="shared" si="64"/>
        <v>0.15996563770464078</v>
      </c>
      <c r="P382" s="150">
        <v>-1.2052026570144385</v>
      </c>
      <c r="Q382" s="150">
        <f t="shared" si="69"/>
        <v>0.99119880548109685</v>
      </c>
      <c r="R382" s="150">
        <f t="shared" si="61"/>
        <v>0.78660841830971173</v>
      </c>
      <c r="S382" s="150">
        <f t="shared" si="65"/>
        <v>-0.34628246875313778</v>
      </c>
      <c r="T382" s="150">
        <v>-0.22886110837680873</v>
      </c>
      <c r="U382" s="150">
        <f t="shared" si="70"/>
        <v>0.39988149599906364</v>
      </c>
      <c r="V382" s="150">
        <f t="shared" si="62"/>
        <v>0.80124866944468154</v>
      </c>
      <c r="W382" s="150">
        <f t="shared" si="66"/>
        <v>-0.31967803889658075</v>
      </c>
      <c r="X382" s="150">
        <v>8.0997757847533638</v>
      </c>
      <c r="Y382" s="150">
        <f t="shared" si="71"/>
        <v>3.0260932214953273</v>
      </c>
      <c r="Z382" s="150">
        <f t="shared" si="63"/>
        <v>2.036203785442626</v>
      </c>
      <c r="AA382" s="150">
        <f t="shared" si="67"/>
        <v>1.0258819550948766</v>
      </c>
    </row>
    <row r="383" spans="10:27" x14ac:dyDescent="0.35">
      <c r="J383" s="134" t="s">
        <v>398</v>
      </c>
      <c r="K383" s="127">
        <v>2024</v>
      </c>
      <c r="L383" s="150">
        <v>0.7089363603230775</v>
      </c>
      <c r="M383" s="150">
        <f t="shared" si="68"/>
        <v>0.631654034284719</v>
      </c>
      <c r="N383" s="150">
        <f t="shared" si="60"/>
        <v>0.99611579727069566</v>
      </c>
      <c r="O383" s="150">
        <f t="shared" si="64"/>
        <v>-5.6146312711812581E-3</v>
      </c>
      <c r="P383" s="150">
        <v>1.1434092922135437</v>
      </c>
      <c r="Q383" s="150">
        <f t="shared" si="69"/>
        <v>0.97695505475216016</v>
      </c>
      <c r="R383" s="150">
        <f t="shared" si="61"/>
        <v>0.77530467765775601</v>
      </c>
      <c r="S383" s="150">
        <f t="shared" si="65"/>
        <v>-0.36716472570500269</v>
      </c>
      <c r="T383" s="150">
        <v>7.7695286485953183E-2</v>
      </c>
      <c r="U383" s="150">
        <f t="shared" si="70"/>
        <v>0.33195494457290331</v>
      </c>
      <c r="V383" s="150">
        <f t="shared" si="62"/>
        <v>0.6651431994623842</v>
      </c>
      <c r="W383" s="150">
        <f t="shared" si="66"/>
        <v>-0.58826312132044967</v>
      </c>
      <c r="X383" s="150">
        <v>0.71298936997666584</v>
      </c>
      <c r="Y383" s="150">
        <f t="shared" si="71"/>
        <v>2.9054994914393331</v>
      </c>
      <c r="Z383" s="150">
        <f t="shared" si="63"/>
        <v>1.955058430138825</v>
      </c>
      <c r="AA383" s="150">
        <f t="shared" si="67"/>
        <v>0.96721172549264467</v>
      </c>
    </row>
    <row r="384" spans="10:27" x14ac:dyDescent="0.35">
      <c r="J384" s="134" t="s">
        <v>399</v>
      </c>
      <c r="K384" s="127">
        <v>2024</v>
      </c>
      <c r="L384" s="150">
        <v>0.34453070277842635</v>
      </c>
      <c r="M384" s="150">
        <f t="shared" si="68"/>
        <v>0.51455522121763253</v>
      </c>
      <c r="N384" s="150">
        <f t="shared" si="60"/>
        <v>0.81145145380638162</v>
      </c>
      <c r="O384" s="150">
        <f t="shared" si="64"/>
        <v>-0.30142330873738826</v>
      </c>
      <c r="P384" s="150">
        <v>-3.5068863943953508</v>
      </c>
      <c r="Q384" s="150">
        <f t="shared" si="69"/>
        <v>1.3844806493437753</v>
      </c>
      <c r="R384" s="150">
        <f t="shared" si="61"/>
        <v>1.0987141305442978</v>
      </c>
      <c r="S384" s="150">
        <f t="shared" si="65"/>
        <v>0.13581606681981453</v>
      </c>
      <c r="T384" s="150">
        <v>0.51756645183551242</v>
      </c>
      <c r="U384" s="150">
        <f t="shared" si="70"/>
        <v>0.30476040486213407</v>
      </c>
      <c r="V384" s="150">
        <f t="shared" si="62"/>
        <v>0.61065308432220922</v>
      </c>
      <c r="W384" s="150">
        <f t="shared" si="66"/>
        <v>-0.71157508582163553</v>
      </c>
      <c r="X384" s="150">
        <v>-4.0417042090359123</v>
      </c>
      <c r="Y384" s="150">
        <f t="shared" si="71"/>
        <v>3.1314220111155864</v>
      </c>
      <c r="Z384" s="150">
        <f t="shared" si="63"/>
        <v>2.1070776364586505</v>
      </c>
      <c r="AA384" s="150">
        <f t="shared" si="67"/>
        <v>1.0752434720434036</v>
      </c>
    </row>
    <row r="385" spans="10:27" x14ac:dyDescent="0.35">
      <c r="J385" s="134" t="s">
        <v>400</v>
      </c>
      <c r="K385" s="127">
        <v>2024</v>
      </c>
      <c r="L385" s="150">
        <v>-5.6715640864928064E-3</v>
      </c>
      <c r="M385" s="150">
        <f t="shared" si="68"/>
        <v>0.4929234784237973</v>
      </c>
      <c r="N385" s="150">
        <f t="shared" si="60"/>
        <v>0.77733828496730928</v>
      </c>
      <c r="O385" s="150">
        <f t="shared" si="64"/>
        <v>-0.36338552220629472</v>
      </c>
      <c r="P385" s="150">
        <v>2.8134152881481787</v>
      </c>
      <c r="Q385" s="150">
        <f t="shared" si="69"/>
        <v>1.5924861883881867</v>
      </c>
      <c r="R385" s="150">
        <f t="shared" si="61"/>
        <v>1.2637858670744562</v>
      </c>
      <c r="S385" s="150">
        <f t="shared" si="65"/>
        <v>0.33775203734384684</v>
      </c>
      <c r="T385" s="150">
        <v>0.67427576652895094</v>
      </c>
      <c r="U385" s="150">
        <f t="shared" si="70"/>
        <v>0.31824432675349573</v>
      </c>
      <c r="V385" s="150">
        <f t="shared" si="62"/>
        <v>0.63767102484320504</v>
      </c>
      <c r="W385" s="150">
        <f t="shared" si="66"/>
        <v>-0.64911576687268802</v>
      </c>
      <c r="X385" s="150">
        <v>2.8437290409121396</v>
      </c>
      <c r="Y385" s="150">
        <f t="shared" si="71"/>
        <v>3.2048017892168055</v>
      </c>
      <c r="Z385" s="150">
        <f t="shared" si="63"/>
        <v>2.1564535713714581</v>
      </c>
      <c r="AA385" s="150">
        <f t="shared" si="67"/>
        <v>1.1086606550600251</v>
      </c>
    </row>
    <row r="386" spans="10:27" x14ac:dyDescent="0.35">
      <c r="J386" s="134" t="s">
        <v>401</v>
      </c>
      <c r="K386" s="127">
        <v>2024</v>
      </c>
      <c r="L386" s="150">
        <v>0.75217931303283003</v>
      </c>
      <c r="M386" s="150">
        <f t="shared" si="68"/>
        <v>0.5094956807727431</v>
      </c>
      <c r="N386" s="150">
        <f t="shared" si="60"/>
        <v>0.80347257946927475</v>
      </c>
      <c r="O386" s="150">
        <f t="shared" si="64"/>
        <v>-0.31567930575827075</v>
      </c>
      <c r="P386" s="150">
        <v>1.1595714801588894</v>
      </c>
      <c r="Q386" s="150">
        <f t="shared" si="69"/>
        <v>1.6046342992568507</v>
      </c>
      <c r="R386" s="150">
        <f t="shared" si="61"/>
        <v>1.2734265226351869</v>
      </c>
      <c r="S386" s="150">
        <f t="shared" si="65"/>
        <v>0.34871571776832394</v>
      </c>
      <c r="T386" s="150">
        <v>-4.9927544173699143E-2</v>
      </c>
      <c r="U386" s="150">
        <f t="shared" si="70"/>
        <v>0.32356030118607149</v>
      </c>
      <c r="V386" s="150">
        <f t="shared" si="62"/>
        <v>0.64832272411791525</v>
      </c>
      <c r="W386" s="150">
        <f t="shared" si="66"/>
        <v>-0.62521595371694449</v>
      </c>
      <c r="X386" s="150">
        <v>1.1086474501108647</v>
      </c>
      <c r="Y386" s="150">
        <f t="shared" si="71"/>
        <v>3.2121922223960713</v>
      </c>
      <c r="Z386" s="150">
        <f t="shared" si="63"/>
        <v>2.16142646113863</v>
      </c>
      <c r="AA386" s="150">
        <f t="shared" si="67"/>
        <v>1.1119837518223306</v>
      </c>
    </row>
    <row r="387" spans="10:27" x14ac:dyDescent="0.35">
      <c r="J387" s="134" t="s">
        <v>402</v>
      </c>
      <c r="K387" s="127">
        <v>2024</v>
      </c>
      <c r="L387" s="150">
        <v>-4.6912846036369728E-2</v>
      </c>
      <c r="M387" s="150">
        <f t="shared" si="68"/>
        <v>0.50905065585567377</v>
      </c>
      <c r="N387" s="150">
        <f t="shared" si="60"/>
        <v>0.80277077701728239</v>
      </c>
      <c r="O387" s="150">
        <f t="shared" si="64"/>
        <v>-0.31693999515195753</v>
      </c>
      <c r="P387" s="150">
        <v>0.13882278280184041</v>
      </c>
      <c r="Q387" s="150">
        <f t="shared" si="69"/>
        <v>1.604810263386262</v>
      </c>
      <c r="R387" s="150">
        <f t="shared" si="61"/>
        <v>1.2735661665338174</v>
      </c>
      <c r="S387" s="150">
        <f t="shared" si="65"/>
        <v>0.34887391497171855</v>
      </c>
      <c r="T387" s="150">
        <v>0.31433514461853357</v>
      </c>
      <c r="U387" s="150">
        <f t="shared" si="70"/>
        <v>0.3049437616006192</v>
      </c>
      <c r="V387" s="150">
        <f t="shared" si="62"/>
        <v>0.61102047902342649</v>
      </c>
      <c r="W387" s="150">
        <f t="shared" si="66"/>
        <v>-0.71070736052188821</v>
      </c>
      <c r="X387" s="150">
        <v>-1.4963880288957689</v>
      </c>
      <c r="Y387" s="150">
        <f t="shared" si="71"/>
        <v>3.2362914488333079</v>
      </c>
      <c r="Z387" s="150">
        <f t="shared" si="63"/>
        <v>2.1776423978286079</v>
      </c>
      <c r="AA387" s="150">
        <f t="shared" si="67"/>
        <v>1.1227670609247986</v>
      </c>
    </row>
    <row r="388" spans="10:27" x14ac:dyDescent="0.35">
      <c r="J388" s="134" t="s">
        <v>403</v>
      </c>
      <c r="K388" s="127">
        <v>2024</v>
      </c>
      <c r="L388" s="150">
        <v>0.92223398401903967</v>
      </c>
      <c r="M388" s="150">
        <f t="shared" si="68"/>
        <v>0.54804731079822133</v>
      </c>
      <c r="N388" s="150">
        <f t="shared" si="60"/>
        <v>0.86426834043104894</v>
      </c>
      <c r="O388" s="150">
        <f t="shared" si="64"/>
        <v>-0.21044878098959507</v>
      </c>
      <c r="P388" s="150">
        <v>0.12674773240384996</v>
      </c>
      <c r="Q388" s="150">
        <f t="shared" si="69"/>
        <v>1.5765045172538306</v>
      </c>
      <c r="R388" s="150">
        <f t="shared" si="61"/>
        <v>1.2511029249810786</v>
      </c>
      <c r="S388" s="150">
        <f t="shared" si="65"/>
        <v>0.32320048115177558</v>
      </c>
      <c r="T388" s="150">
        <v>0.74693937038476488</v>
      </c>
      <c r="U388" s="150">
        <f t="shared" si="70"/>
        <v>0.34161307144935571</v>
      </c>
      <c r="V388" s="150">
        <f t="shared" si="62"/>
        <v>0.68449533599911339</v>
      </c>
      <c r="W388" s="150">
        <f t="shared" si="66"/>
        <v>-0.54688738357785271</v>
      </c>
      <c r="X388" s="150">
        <v>0.39287585123101099</v>
      </c>
      <c r="Y388" s="150">
        <f t="shared" si="71"/>
        <v>3.1567872604309861</v>
      </c>
      <c r="Z388" s="150">
        <f t="shared" si="63"/>
        <v>2.1241454572078045</v>
      </c>
      <c r="AA388" s="150">
        <f t="shared" si="67"/>
        <v>1.0868825623789453</v>
      </c>
    </row>
    <row r="389" spans="10:27" x14ac:dyDescent="0.35">
      <c r="J389" s="134" t="s">
        <v>404</v>
      </c>
      <c r="K389" s="127">
        <v>2024</v>
      </c>
      <c r="L389" s="150">
        <v>-0.24011390385427175</v>
      </c>
      <c r="M389" s="150">
        <f t="shared" si="68"/>
        <v>0.52123654336967162</v>
      </c>
      <c r="N389" s="150">
        <f t="shared" si="60"/>
        <v>0.82198787118213268</v>
      </c>
      <c r="O389" s="150">
        <f t="shared" si="64"/>
        <v>-0.28281098846761266</v>
      </c>
      <c r="P389" s="150">
        <v>-0.68436251433996598</v>
      </c>
      <c r="Q389" s="150">
        <f t="shared" si="69"/>
        <v>1.536520752291531</v>
      </c>
      <c r="R389" s="150">
        <f t="shared" si="61"/>
        <v>1.2193720896116835</v>
      </c>
      <c r="S389" s="150">
        <f t="shared" si="65"/>
        <v>0.28613842942452039</v>
      </c>
      <c r="T389" s="150">
        <v>-0.49306216923243845</v>
      </c>
      <c r="U389" s="150">
        <f t="shared" si="70"/>
        <v>0.36913168327059614</v>
      </c>
      <c r="V389" s="150">
        <f t="shared" si="62"/>
        <v>0.73963479938349863</v>
      </c>
      <c r="W389" s="150">
        <f t="shared" si="66"/>
        <v>-0.43511499059289355</v>
      </c>
      <c r="X389" s="150">
        <v>-2.4915210018262459</v>
      </c>
      <c r="Y389" s="150">
        <f t="shared" si="71"/>
        <v>3.2088421031554186</v>
      </c>
      <c r="Z389" s="150">
        <f t="shared" si="63"/>
        <v>2.1591722260638324</v>
      </c>
      <c r="AA389" s="150">
        <f t="shared" si="67"/>
        <v>1.1104783243138063</v>
      </c>
    </row>
    <row r="390" spans="10:27" x14ac:dyDescent="0.35">
      <c r="J390" s="134" t="s">
        <v>405</v>
      </c>
      <c r="K390" s="127">
        <v>2024</v>
      </c>
      <c r="L390" s="150">
        <v>0.84944998042047914</v>
      </c>
      <c r="M390" s="150">
        <f t="shared" si="68"/>
        <v>0.53751620904901254</v>
      </c>
      <c r="N390" s="150">
        <f t="shared" si="60"/>
        <v>0.84766083656711655</v>
      </c>
      <c r="O390" s="150">
        <f t="shared" si="64"/>
        <v>-0.23844096132542225</v>
      </c>
      <c r="P390" s="150">
        <v>1.1391699195411455</v>
      </c>
      <c r="Q390" s="150">
        <f t="shared" si="69"/>
        <v>1.5211067450444915</v>
      </c>
      <c r="R390" s="150">
        <f t="shared" si="61"/>
        <v>1.2071396415968545</v>
      </c>
      <c r="S390" s="150">
        <f t="shared" si="65"/>
        <v>0.27159257633021749</v>
      </c>
      <c r="T390" s="150">
        <v>0.94376196360640641</v>
      </c>
      <c r="U390" s="150">
        <f t="shared" si="70"/>
        <v>0.42905958756837076</v>
      </c>
      <c r="V390" s="150">
        <f t="shared" si="62"/>
        <v>0.85971325778086483</v>
      </c>
      <c r="W390" s="150">
        <f t="shared" si="66"/>
        <v>-0.21807254037261997</v>
      </c>
      <c r="X390" s="150">
        <v>-2.5551839464882944</v>
      </c>
      <c r="Y390" s="150">
        <f t="shared" si="71"/>
        <v>3.2543495994331697</v>
      </c>
      <c r="Z390" s="150">
        <f t="shared" si="63"/>
        <v>2.1897934030746931</v>
      </c>
      <c r="AA390" s="150">
        <f t="shared" si="67"/>
        <v>1.1307947646121639</v>
      </c>
    </row>
    <row r="391" spans="10:27" x14ac:dyDescent="0.35">
      <c r="J391" s="134" t="s">
        <v>406</v>
      </c>
      <c r="K391" s="127">
        <v>2024</v>
      </c>
      <c r="L391" s="150">
        <v>0.64487774489068794</v>
      </c>
      <c r="M391" s="150">
        <f t="shared" si="68"/>
        <v>0.51533368140666025</v>
      </c>
      <c r="N391" s="150">
        <f t="shared" si="60"/>
        <v>0.81267908230196295</v>
      </c>
      <c r="O391" s="150">
        <f t="shared" si="64"/>
        <v>-0.29924233394435223</v>
      </c>
      <c r="P391" s="150">
        <v>0.79552614996849402</v>
      </c>
      <c r="Q391" s="150">
        <f t="shared" si="69"/>
        <v>1.5124931012940344</v>
      </c>
      <c r="R391" s="150">
        <f t="shared" si="61"/>
        <v>1.2003039143452041</v>
      </c>
      <c r="S391" s="150">
        <f t="shared" si="65"/>
        <v>0.26339973933877514</v>
      </c>
      <c r="T391" s="150">
        <v>0.24603641338918159</v>
      </c>
      <c r="U391" s="150">
        <f t="shared" si="70"/>
        <v>0.42796200460138567</v>
      </c>
      <c r="V391" s="150">
        <f t="shared" si="62"/>
        <v>0.8575140140031432</v>
      </c>
      <c r="W391" s="150">
        <f t="shared" si="66"/>
        <v>-0.22176784603033212</v>
      </c>
      <c r="X391" s="150">
        <v>2.5672707303679299</v>
      </c>
      <c r="Y391" s="150">
        <f t="shared" si="71"/>
        <v>3.3535984431204757</v>
      </c>
      <c r="Z391" s="150">
        <f t="shared" si="63"/>
        <v>2.2565761676575482</v>
      </c>
      <c r="AA391" s="150">
        <f t="shared" si="67"/>
        <v>1.1741354755799869</v>
      </c>
    </row>
    <row r="392" spans="10:27" x14ac:dyDescent="0.35">
      <c r="J392" s="134" t="s">
        <v>407</v>
      </c>
      <c r="K392" s="127">
        <v>2024</v>
      </c>
      <c r="L392" s="150">
        <v>0.64046307798189128</v>
      </c>
      <c r="M392" s="150">
        <f t="shared" si="68"/>
        <v>0.51169003413859726</v>
      </c>
      <c r="N392" s="150">
        <f t="shared" si="60"/>
        <v>0.80693306564347711</v>
      </c>
      <c r="O392" s="150">
        <f t="shared" si="64"/>
        <v>-0.30947908664965346</v>
      </c>
      <c r="P392" s="150">
        <v>-0.16019379542080175</v>
      </c>
      <c r="Q392" s="150">
        <f t="shared" si="69"/>
        <v>1.5145449343685167</v>
      </c>
      <c r="R392" s="150">
        <f t="shared" si="61"/>
        <v>1.201932234678551</v>
      </c>
      <c r="S392" s="150">
        <f t="shared" si="65"/>
        <v>0.26535555873699435</v>
      </c>
      <c r="T392" s="150">
        <v>-0.24423532792184469</v>
      </c>
      <c r="U392" s="150">
        <f t="shared" si="70"/>
        <v>0.44677571386852183</v>
      </c>
      <c r="V392" s="150">
        <f t="shared" si="62"/>
        <v>0.89521133100439609</v>
      </c>
      <c r="W392" s="150">
        <f t="shared" si="66"/>
        <v>-0.15969979775938914</v>
      </c>
      <c r="X392" s="150">
        <v>0.44170793735778341</v>
      </c>
      <c r="Y392" s="150">
        <f t="shared" si="71"/>
        <v>3.1994829388987611</v>
      </c>
      <c r="Z392" s="150">
        <f t="shared" si="63"/>
        <v>2.152874612509625</v>
      </c>
      <c r="AA392" s="150">
        <f t="shared" si="67"/>
        <v>1.1062642966633858</v>
      </c>
    </row>
    <row r="393" spans="10:27" x14ac:dyDescent="0.35">
      <c r="J393" s="134" t="s">
        <v>408</v>
      </c>
      <c r="K393" s="127">
        <v>2024</v>
      </c>
      <c r="L393" s="150">
        <v>0.77470178123837141</v>
      </c>
      <c r="M393" s="150">
        <f t="shared" si="68"/>
        <v>0.52280040390516203</v>
      </c>
      <c r="N393" s="150">
        <f t="shared" si="60"/>
        <v>0.82445407277284077</v>
      </c>
      <c r="O393" s="150">
        <f t="shared" si="64"/>
        <v>-0.27848896608617141</v>
      </c>
      <c r="P393" s="150">
        <v>1.1075020545532814</v>
      </c>
      <c r="Q393" s="150">
        <f t="shared" si="69"/>
        <v>1.5088439667725613</v>
      </c>
      <c r="R393" s="150">
        <f t="shared" si="61"/>
        <v>1.1974079867893368</v>
      </c>
      <c r="S393" s="150">
        <f t="shared" si="65"/>
        <v>0.25991479825542457</v>
      </c>
      <c r="T393" s="150">
        <v>0.93252682364801609</v>
      </c>
      <c r="U393" s="150">
        <f t="shared" si="70"/>
        <v>0.46361795233438485</v>
      </c>
      <c r="V393" s="150">
        <f t="shared" si="62"/>
        <v>0.92895838180885337</v>
      </c>
      <c r="W393" s="150">
        <f t="shared" si="66"/>
        <v>-0.10631413089830863</v>
      </c>
      <c r="X393" s="150">
        <v>0.26652452025586354</v>
      </c>
      <c r="Y393" s="150">
        <f t="shared" si="71"/>
        <v>3.0400458973139219</v>
      </c>
      <c r="Z393" s="150">
        <f t="shared" si="63"/>
        <v>2.0455922904354882</v>
      </c>
      <c r="AA393" s="150">
        <f t="shared" si="67"/>
        <v>1.0325186283772561</v>
      </c>
    </row>
    <row r="394" spans="10:27" x14ac:dyDescent="0.35">
      <c r="J394" s="134" t="s">
        <v>451</v>
      </c>
      <c r="K394" s="127">
        <v>2025</v>
      </c>
      <c r="L394" s="150">
        <v>-0.86405578113373704</v>
      </c>
      <c r="M394" s="150">
        <f t="shared" si="68"/>
        <v>0.52590037154417757</v>
      </c>
      <c r="N394" s="150">
        <f t="shared" ref="N394:N457" si="72">M394 / $M$7</f>
        <v>0.82934270890693607</v>
      </c>
      <c r="O394" s="150">
        <f t="shared" si="64"/>
        <v>-0.26995970574650707</v>
      </c>
      <c r="P394" s="150">
        <v>-0.47220932032822416</v>
      </c>
      <c r="Q394" s="150">
        <f t="shared" si="69"/>
        <v>1.4632926406609061</v>
      </c>
      <c r="R394" s="150">
        <f t="shared" ref="R394:R457" si="73">Q394 / $Q$7</f>
        <v>1.1612587739508411</v>
      </c>
      <c r="S394" s="150">
        <f t="shared" si="65"/>
        <v>0.21568949700624701</v>
      </c>
      <c r="T394" s="150">
        <v>9.6315057253950703E-2</v>
      </c>
      <c r="U394" s="150">
        <f t="shared" si="70"/>
        <v>0.4416929843520343</v>
      </c>
      <c r="V394" s="150">
        <f t="shared" ref="V394:V457" si="74">U394 / $U$7</f>
        <v>0.88502698813537173</v>
      </c>
      <c r="W394" s="150">
        <f t="shared" si="66"/>
        <v>-0.17620664527884244</v>
      </c>
      <c r="X394" s="150">
        <v>-0.63795853269537484</v>
      </c>
      <c r="Y394" s="150">
        <f t="shared" si="71"/>
        <v>1.9970451214914964</v>
      </c>
      <c r="Z394" s="150">
        <f t="shared" ref="Z394:Z457" si="75">Y394 / $Y$7</f>
        <v>1.3437757988405026</v>
      </c>
      <c r="AA394" s="150">
        <f t="shared" si="67"/>
        <v>0.42629245293611745</v>
      </c>
    </row>
    <row r="395" spans="10:27" x14ac:dyDescent="0.35">
      <c r="J395" s="134" t="s">
        <v>452</v>
      </c>
      <c r="K395" s="127">
        <v>2025</v>
      </c>
      <c r="L395" s="150">
        <v>4.16045292714569E-2</v>
      </c>
      <c r="M395" s="150">
        <f t="shared" si="68"/>
        <v>0.52275128453627884</v>
      </c>
      <c r="N395" s="150">
        <f t="shared" si="72"/>
        <v>0.82437661173144661</v>
      </c>
      <c r="O395" s="150">
        <f t="shared" ref="O395:O401" si="76">IF(N395&gt;0, LOG(N395,2), NA())</f>
        <v>-0.27862451992006582</v>
      </c>
      <c r="P395" s="150">
        <v>-0.1477794197713308</v>
      </c>
      <c r="Q395" s="150">
        <f t="shared" si="69"/>
        <v>1.4446755990261373</v>
      </c>
      <c r="R395" s="150">
        <f t="shared" si="73"/>
        <v>1.1464844203166842</v>
      </c>
      <c r="S395" s="150">
        <f t="shared" ref="S395:S401" si="77">IF(R395&gt;0, LOG(R395,2), NA())</f>
        <v>0.19721675013494994</v>
      </c>
      <c r="T395" s="150">
        <v>0.21620337372297457</v>
      </c>
      <c r="U395" s="150">
        <f t="shared" si="70"/>
        <v>0.43716617039744021</v>
      </c>
      <c r="V395" s="150">
        <f t="shared" si="74"/>
        <v>0.875956541780058</v>
      </c>
      <c r="W395" s="150">
        <f t="shared" ref="W395:W401" si="78">IF(V395&gt;0, LOG(V395,2), NA())</f>
        <v>-0.19106879870662219</v>
      </c>
      <c r="X395" s="150">
        <v>0.77581594435527024</v>
      </c>
      <c r="Y395" s="150">
        <f t="shared" si="71"/>
        <v>1.9996193246549423</v>
      </c>
      <c r="Z395" s="150">
        <f t="shared" si="75"/>
        <v>1.345507933921033</v>
      </c>
      <c r="AA395" s="150">
        <f t="shared" ref="AA395:AA401" si="79">IF(Z395&gt;0, LOG(Z395,2), NA())</f>
        <v>0.42815089799786366</v>
      </c>
    </row>
    <row r="396" spans="10:27" x14ac:dyDescent="0.35">
      <c r="J396" s="134" t="s">
        <v>453</v>
      </c>
      <c r="K396" s="127">
        <v>2025</v>
      </c>
      <c r="L396" s="150">
        <v>1.5194792604779439</v>
      </c>
      <c r="M396" s="150">
        <f t="shared" si="68"/>
        <v>0.61964806278037743</v>
      </c>
      <c r="N396" s="150">
        <f t="shared" si="72"/>
        <v>0.97718242990829274</v>
      </c>
      <c r="O396" s="150">
        <f t="shared" si="76"/>
        <v>-3.3300171224946128E-2</v>
      </c>
      <c r="P396" s="150">
        <v>1.1294594173547281</v>
      </c>
      <c r="Q396" s="150">
        <f t="shared" si="69"/>
        <v>0.93303707238115818</v>
      </c>
      <c r="R396" s="150">
        <f t="shared" si="73"/>
        <v>0.74045167495317743</v>
      </c>
      <c r="S396" s="150">
        <f t="shared" si="77"/>
        <v>-0.43352251275664205</v>
      </c>
      <c r="T396" s="150">
        <v>-5.9268390981721628E-3</v>
      </c>
      <c r="U396" s="150">
        <f t="shared" si="70"/>
        <v>0.44187374846328925</v>
      </c>
      <c r="V396" s="150">
        <f t="shared" si="74"/>
        <v>0.88538918794975552</v>
      </c>
      <c r="W396" s="150">
        <f t="shared" si="78"/>
        <v>-0.17561633901032628</v>
      </c>
      <c r="X396" s="150">
        <v>1.4335014600477833</v>
      </c>
      <c r="Y396" s="150">
        <f t="shared" si="71"/>
        <v>1.6778487322034961</v>
      </c>
      <c r="Z396" s="150">
        <f t="shared" si="75"/>
        <v>1.1289942806932607</v>
      </c>
      <c r="AA396" s="150">
        <f t="shared" si="79"/>
        <v>0.17503817766417354</v>
      </c>
    </row>
    <row r="397" spans="10:27" x14ac:dyDescent="0.35">
      <c r="J397" s="134" t="s">
        <v>442</v>
      </c>
      <c r="K397" s="127">
        <v>2025</v>
      </c>
      <c r="L397" s="150">
        <v>-0.10836290362759697</v>
      </c>
      <c r="M397" s="150">
        <f t="shared" si="68"/>
        <v>0.62608379269315317</v>
      </c>
      <c r="N397" s="150">
        <f t="shared" si="72"/>
        <v>0.98733154933937961</v>
      </c>
      <c r="O397" s="150">
        <f t="shared" si="76"/>
        <v>-1.8393466875173951E-2</v>
      </c>
      <c r="P397" s="150">
        <v>0.20796426095663559</v>
      </c>
      <c r="Q397" s="150">
        <f t="shared" si="69"/>
        <v>0.64711179988303813</v>
      </c>
      <c r="R397" s="150">
        <f t="shared" si="73"/>
        <v>0.51354338459728388</v>
      </c>
      <c r="S397" s="150">
        <f t="shared" si="77"/>
        <v>-0.96144193304804504</v>
      </c>
      <c r="T397" s="150">
        <v>1.1854380786419621E-3</v>
      </c>
      <c r="U397" s="150">
        <f t="shared" si="70"/>
        <v>0.43103490963578894</v>
      </c>
      <c r="V397" s="150">
        <f t="shared" si="74"/>
        <v>0.86367124081853774</v>
      </c>
      <c r="W397" s="150">
        <f t="shared" si="78"/>
        <v>-0.21144584442111997</v>
      </c>
      <c r="X397" s="150">
        <v>5.2342318764721278E-2</v>
      </c>
      <c r="Y397" s="150">
        <f t="shared" si="71"/>
        <v>1.4798971951152931</v>
      </c>
      <c r="Z397" s="150">
        <f t="shared" si="75"/>
        <v>0.9957962462473785</v>
      </c>
      <c r="AA397" s="150">
        <f t="shared" si="79"/>
        <v>-6.0775178550600334E-3</v>
      </c>
    </row>
    <row r="398" spans="10:27" x14ac:dyDescent="0.35">
      <c r="J398" s="134" t="s">
        <v>443</v>
      </c>
      <c r="K398" s="127">
        <v>2025</v>
      </c>
      <c r="L398" s="150">
        <v>-0.7880419346928258</v>
      </c>
      <c r="M398" s="150">
        <f t="shared" si="68"/>
        <v>0.69614735867611655</v>
      </c>
      <c r="N398" s="150">
        <f t="shared" si="72"/>
        <v>1.0978215028592346</v>
      </c>
      <c r="O398" s="150">
        <f t="shared" si="76"/>
        <v>0.13464350254550239</v>
      </c>
      <c r="P398" s="150">
        <v>0.52267486548808606</v>
      </c>
      <c r="Q398" s="150">
        <f t="shared" si="69"/>
        <v>0.60418925284795666</v>
      </c>
      <c r="R398" s="150">
        <f t="shared" si="73"/>
        <v>0.47948035239185061</v>
      </c>
      <c r="S398" s="150">
        <f t="shared" si="77"/>
        <v>-1.0604563955721935</v>
      </c>
      <c r="T398" s="150">
        <v>-0.59626828516560371</v>
      </c>
      <c r="U398" s="150">
        <f t="shared" si="70"/>
        <v>0.48338162850637906</v>
      </c>
      <c r="V398" s="150">
        <f t="shared" si="74"/>
        <v>0.96855916202645809</v>
      </c>
      <c r="W398" s="150">
        <f t="shared" si="78"/>
        <v>-4.608791993044261E-2</v>
      </c>
      <c r="X398" s="150">
        <v>-0.44467695527072981</v>
      </c>
      <c r="Y398" s="150">
        <f t="shared" si="71"/>
        <v>1.4437180669593415</v>
      </c>
      <c r="Z398" s="150">
        <f t="shared" si="75"/>
        <v>0.97145196062462436</v>
      </c>
      <c r="AA398" s="150">
        <f t="shared" si="79"/>
        <v>-4.1785440180424425E-2</v>
      </c>
    </row>
    <row r="399" spans="10:27" x14ac:dyDescent="0.35">
      <c r="J399" s="134" t="s">
        <v>444</v>
      </c>
      <c r="K399" s="127">
        <v>2025</v>
      </c>
      <c r="L399" s="150">
        <v>0.96801987429147562</v>
      </c>
      <c r="M399" s="150">
        <f t="shared" si="68"/>
        <v>0.71289287838603277</v>
      </c>
      <c r="N399" s="150">
        <f t="shared" si="72"/>
        <v>1.1242291181219857</v>
      </c>
      <c r="O399" s="150">
        <f t="shared" si="76"/>
        <v>0.16893608706528604</v>
      </c>
      <c r="P399" s="150">
        <v>1.4260590304327878</v>
      </c>
      <c r="Q399" s="150">
        <f t="shared" si="69"/>
        <v>0.67468008395028578</v>
      </c>
      <c r="R399" s="150">
        <f t="shared" si="73"/>
        <v>0.53542138142873197</v>
      </c>
      <c r="S399" s="150">
        <f t="shared" si="77"/>
        <v>-0.90125334241357757</v>
      </c>
      <c r="T399" s="150">
        <v>0.80257587502236005</v>
      </c>
      <c r="U399" s="150">
        <f t="shared" si="70"/>
        <v>0.51265335805671908</v>
      </c>
      <c r="V399" s="150">
        <f t="shared" si="74"/>
        <v>1.0272113742173654</v>
      </c>
      <c r="W399" s="150">
        <f t="shared" si="78"/>
        <v>3.8733082491210581E-2</v>
      </c>
      <c r="X399" s="150">
        <v>0.42038885969521805</v>
      </c>
      <c r="Y399" s="150">
        <f t="shared" si="71"/>
        <v>1.389992574263186</v>
      </c>
      <c r="Z399" s="150">
        <f t="shared" si="75"/>
        <v>0.93530104140455339</v>
      </c>
      <c r="AA399" s="150">
        <f t="shared" si="79"/>
        <v>-9.6497300968333935E-2</v>
      </c>
    </row>
    <row r="400" spans="10:27" x14ac:dyDescent="0.35">
      <c r="J400" s="134" t="s">
        <v>445</v>
      </c>
      <c r="K400" s="127">
        <v>2025</v>
      </c>
      <c r="L400" s="150">
        <v>0.60591978512737321</v>
      </c>
      <c r="M400" s="150">
        <f t="shared" si="68"/>
        <v>0.69742077885097342</v>
      </c>
      <c r="N400" s="150">
        <f t="shared" si="72"/>
        <v>1.0998296812035313</v>
      </c>
      <c r="O400" s="150">
        <f t="shared" si="76"/>
        <v>0.13728012637910564</v>
      </c>
      <c r="P400" s="150">
        <v>1.4286252779976629</v>
      </c>
      <c r="Q400" s="150">
        <f t="shared" si="69"/>
        <v>0.72244573272396273</v>
      </c>
      <c r="R400" s="150">
        <f t="shared" si="73"/>
        <v>0.57332786519730605</v>
      </c>
      <c r="S400" s="150">
        <f t="shared" si="77"/>
        <v>-0.80256769548625295</v>
      </c>
      <c r="T400" s="150">
        <v>0.48386333522619723</v>
      </c>
      <c r="U400" s="150">
        <f t="shared" si="70"/>
        <v>0.49499312047782718</v>
      </c>
      <c r="V400" s="150">
        <f t="shared" si="74"/>
        <v>0.99182528607940046</v>
      </c>
      <c r="W400" s="150">
        <f t="shared" si="78"/>
        <v>-1.184208829346093E-2</v>
      </c>
      <c r="X400" s="150">
        <v>1.1643118785975928</v>
      </c>
      <c r="Y400" s="150">
        <f t="shared" si="71"/>
        <v>1.4232651553392035</v>
      </c>
      <c r="Z400" s="150">
        <f t="shared" si="75"/>
        <v>0.95768956369368352</v>
      </c>
      <c r="AA400" s="150">
        <f t="shared" si="79"/>
        <v>-6.2370014604182615E-2</v>
      </c>
    </row>
    <row r="401" spans="10:27" x14ac:dyDescent="0.35">
      <c r="J401" s="134" t="s">
        <v>446</v>
      </c>
      <c r="K401" s="127">
        <v>2025</v>
      </c>
      <c r="L401" s="150">
        <v>0.63182726755327778</v>
      </c>
      <c r="M401" s="150">
        <f t="shared" si="68"/>
        <v>0.67867906559962887</v>
      </c>
      <c r="N401" s="150">
        <f t="shared" si="72"/>
        <v>1.0702740769893946</v>
      </c>
      <c r="O401" s="150">
        <f t="shared" si="76"/>
        <v>9.7980290907396697E-2</v>
      </c>
      <c r="P401" s="150">
        <v>1.0220008919280512</v>
      </c>
      <c r="Q401" s="150">
        <f t="shared" si="69"/>
        <v>0.63292296396657344</v>
      </c>
      <c r="R401" s="150">
        <f t="shared" si="73"/>
        <v>0.50228322395525304</v>
      </c>
      <c r="S401" s="150">
        <f t="shared" si="77"/>
        <v>-0.99342700446997079</v>
      </c>
      <c r="T401" s="150">
        <v>0.28020768334177099</v>
      </c>
      <c r="U401" s="150">
        <f t="shared" si="70"/>
        <v>0.44895077558853325</v>
      </c>
      <c r="V401" s="150">
        <f t="shared" si="74"/>
        <v>0.8995695354388501</v>
      </c>
      <c r="W401" s="150">
        <f t="shared" si="78"/>
        <v>-0.15269329083644201</v>
      </c>
      <c r="X401" s="150">
        <v>0.27156342945816631</v>
      </c>
      <c r="Y401" s="150">
        <f t="shared" si="71"/>
        <v>1.1930696991717367</v>
      </c>
      <c r="Z401" s="150">
        <f t="shared" si="75"/>
        <v>0.80279517514332999</v>
      </c>
      <c r="AA401" s="150">
        <f t="shared" si="79"/>
        <v>-0.31689614886160589</v>
      </c>
    </row>
  </sheetData>
  <phoneticPr fontId="7"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87218-3DB5-4518-8196-12BD0EEC66C4}">
  <dimension ref="B2:AA401"/>
  <sheetViews>
    <sheetView showGridLines="0" zoomScaleNormal="100" workbookViewId="0"/>
  </sheetViews>
  <sheetFormatPr defaultRowHeight="14.5" x14ac:dyDescent="0.35"/>
  <cols>
    <col min="1" max="1" width="8.81640625" customWidth="1"/>
    <col min="2" max="7" width="11.6328125" customWidth="1"/>
    <col min="9" max="9" width="14.26953125" customWidth="1"/>
    <col min="12" max="12" width="18.7265625" customWidth="1"/>
    <col min="13" max="15" width="12.453125" customWidth="1"/>
    <col min="16" max="16" width="18.1796875" customWidth="1"/>
    <col min="17" max="19" width="12.453125" customWidth="1"/>
    <col min="20" max="20" width="18.08984375" customWidth="1"/>
    <col min="21" max="23" width="12.453125" customWidth="1"/>
    <col min="24" max="24" width="19.453125" customWidth="1"/>
    <col min="25" max="27" width="12.453125" customWidth="1"/>
  </cols>
  <sheetData>
    <row r="2" spans="2:27" ht="23.5" x14ac:dyDescent="0.55000000000000004">
      <c r="B2" s="72" t="s">
        <v>569</v>
      </c>
    </row>
    <row r="4" spans="2:27" x14ac:dyDescent="0.35">
      <c r="B4" s="151" t="s">
        <v>570</v>
      </c>
    </row>
    <row r="7" spans="2:27" ht="29" x14ac:dyDescent="0.35">
      <c r="J7" s="133"/>
      <c r="K7" s="119"/>
      <c r="L7" s="128" t="s">
        <v>521</v>
      </c>
      <c r="M7" s="129">
        <f>AVERAGEIFS(M:M, K:K, "&gt;=2010", K:K, "&lt;=2019")</f>
        <v>0.46357892211526319</v>
      </c>
      <c r="N7" s="146"/>
      <c r="O7" s="146"/>
      <c r="P7" s="131" t="s">
        <v>522</v>
      </c>
      <c r="Q7" s="132">
        <f>AVERAGEIFS(Q:Q, K:K, "&gt;=2010", K:K, "&lt;=2019")</f>
        <v>1.0638044381882716</v>
      </c>
      <c r="R7" s="147"/>
      <c r="S7" s="147"/>
      <c r="T7" s="130" t="s">
        <v>523</v>
      </c>
      <c r="U7" s="130">
        <f>AVERAGEIFS(U:U, K:K, "&gt;=2010", K:K, "&lt;=2019")</f>
        <v>0.3996929536921402</v>
      </c>
      <c r="V7" s="147"/>
      <c r="W7" s="147"/>
      <c r="X7" s="141" t="s">
        <v>524</v>
      </c>
      <c r="Y7" s="142">
        <f>AVERAGEIFS(Y:Y, K:K, "&gt;=2010", K:K, "&lt;=2019")</f>
        <v>1.1484012189810946</v>
      </c>
      <c r="Z7" s="148"/>
      <c r="AA7" s="148"/>
    </row>
    <row r="8" spans="2:27" x14ac:dyDescent="0.35">
      <c r="J8" s="145"/>
      <c r="K8" s="119"/>
      <c r="L8" s="146"/>
      <c r="M8" s="147"/>
      <c r="N8" s="146"/>
      <c r="O8" s="146"/>
      <c r="P8" s="146"/>
      <c r="Q8" s="147"/>
      <c r="R8" s="147"/>
      <c r="S8" s="147"/>
      <c r="T8" s="147"/>
      <c r="U8" s="147"/>
      <c r="V8" s="147"/>
      <c r="W8" s="147"/>
      <c r="X8" s="146"/>
      <c r="Y8" s="147"/>
      <c r="Z8" s="148"/>
      <c r="AA8" s="148"/>
    </row>
    <row r="9" spans="2:27" ht="58" x14ac:dyDescent="0.35">
      <c r="J9" s="135" t="s">
        <v>24</v>
      </c>
      <c r="K9" s="120" t="s">
        <v>1</v>
      </c>
      <c r="L9" s="121" t="s">
        <v>4</v>
      </c>
      <c r="M9" s="121" t="s">
        <v>564</v>
      </c>
      <c r="N9" s="122" t="s">
        <v>517</v>
      </c>
      <c r="O9" s="122" t="s">
        <v>525</v>
      </c>
      <c r="P9" s="125" t="s">
        <v>7</v>
      </c>
      <c r="Q9" s="125" t="s">
        <v>565</v>
      </c>
      <c r="R9" s="126" t="s">
        <v>518</v>
      </c>
      <c r="S9" s="126" t="s">
        <v>526</v>
      </c>
      <c r="T9" s="123" t="s">
        <v>10</v>
      </c>
      <c r="U9" s="123" t="s">
        <v>566</v>
      </c>
      <c r="V9" s="124" t="s">
        <v>519</v>
      </c>
      <c r="W9" s="124" t="s">
        <v>527</v>
      </c>
      <c r="X9" s="143" t="s">
        <v>13</v>
      </c>
      <c r="Y9" s="144" t="s">
        <v>567</v>
      </c>
      <c r="Z9" s="144" t="s">
        <v>520</v>
      </c>
      <c r="AA9" s="144" t="s">
        <v>528</v>
      </c>
    </row>
    <row r="10" spans="2:27" x14ac:dyDescent="0.35">
      <c r="J10" s="134" t="s">
        <v>25</v>
      </c>
      <c r="K10" s="127">
        <v>1993</v>
      </c>
      <c r="L10" s="150">
        <v>1.0787698803155805</v>
      </c>
      <c r="M10" s="150"/>
      <c r="N10" s="150">
        <f t="shared" ref="N10:N73" si="0">M10 / $M$7</f>
        <v>0</v>
      </c>
      <c r="O10" s="150" t="e">
        <f>IF(N10&gt;0, LOG(N10,2), NA())</f>
        <v>#N/A</v>
      </c>
      <c r="P10" s="150">
        <v>2.8725853267941148</v>
      </c>
      <c r="Q10" s="150"/>
      <c r="R10" s="150">
        <f t="shared" ref="R10:R73" si="1">Q10 / $Q$7</f>
        <v>0</v>
      </c>
      <c r="S10" s="150" t="e">
        <f>IF(R10&gt;0, LOG(R10,2), NA())</f>
        <v>#N/A</v>
      </c>
      <c r="T10" s="150">
        <v>2.3097736421830661E-2</v>
      </c>
      <c r="U10" s="150"/>
      <c r="V10" s="150">
        <f t="shared" ref="V10:V73" si="2">U10 / $U$7</f>
        <v>0</v>
      </c>
      <c r="W10" s="150" t="e">
        <f>IF(V10&gt;0, LOG(V10,2), NA())</f>
        <v>#N/A</v>
      </c>
      <c r="X10" s="150">
        <v>4.1099221789883265</v>
      </c>
      <c r="Y10" s="150"/>
      <c r="Z10" s="150">
        <f t="shared" ref="Z10:Z73" si="3">Y10 / $Y$7</f>
        <v>0</v>
      </c>
      <c r="AA10" s="150" t="e">
        <f>IF(Z10&gt;0, LOG(Z10,2), NA())</f>
        <v>#N/A</v>
      </c>
    </row>
    <row r="11" spans="2:27" x14ac:dyDescent="0.35">
      <c r="J11" s="134" t="s">
        <v>26</v>
      </c>
      <c r="K11" s="127">
        <v>1993</v>
      </c>
      <c r="L11" s="150">
        <v>-0.38938053097345132</v>
      </c>
      <c r="M11" s="150"/>
      <c r="N11" s="150">
        <f t="shared" si="0"/>
        <v>0</v>
      </c>
      <c r="O11" s="150" t="e">
        <f t="shared" ref="O11:O74" si="4">IF(N11&gt;0, LOG(N11,2), NA())</f>
        <v>#N/A</v>
      </c>
      <c r="P11" s="150">
        <v>-3.7847830317182329</v>
      </c>
      <c r="Q11" s="150"/>
      <c r="R11" s="150">
        <f t="shared" si="1"/>
        <v>0</v>
      </c>
      <c r="S11" s="150" t="e">
        <f t="shared" ref="S11:S74" si="5">IF(R11&gt;0, LOG(R11,2), NA())</f>
        <v>#N/A</v>
      </c>
      <c r="T11" s="150">
        <v>0.77854385907036583</v>
      </c>
      <c r="U11" s="150"/>
      <c r="V11" s="150">
        <f t="shared" si="2"/>
        <v>0</v>
      </c>
      <c r="W11" s="150" t="e">
        <f t="shared" ref="W11:W74" si="6">IF(V11&gt;0, LOG(V11,2), NA())</f>
        <v>#N/A</v>
      </c>
      <c r="X11" s="150">
        <v>-1.7052090633029666</v>
      </c>
      <c r="Y11" s="150"/>
      <c r="Z11" s="150">
        <f t="shared" si="3"/>
        <v>0</v>
      </c>
      <c r="AA11" s="150" t="e">
        <f t="shared" ref="AA11:AA74" si="7">IF(Z11&gt;0, LOG(Z11,2), NA())</f>
        <v>#N/A</v>
      </c>
    </row>
    <row r="12" spans="2:27" x14ac:dyDescent="0.35">
      <c r="J12" s="134" t="s">
        <v>27</v>
      </c>
      <c r="K12" s="127">
        <v>1993</v>
      </c>
      <c r="L12" s="150">
        <v>-0.68585643212508884</v>
      </c>
      <c r="M12" s="150">
        <f>_xlfn.STDEV.P(L10:L12)</f>
        <v>0.77152587719904364</v>
      </c>
      <c r="N12" s="150">
        <f t="shared" si="0"/>
        <v>1.6642816150455029</v>
      </c>
      <c r="O12" s="150">
        <f t="shared" si="4"/>
        <v>0.73489957425646812</v>
      </c>
      <c r="P12" s="150">
        <v>-2.9123268277884518</v>
      </c>
      <c r="Q12" s="150">
        <f>_xlfn.STDEV.P(P10:P12)</f>
        <v>2.9542237545012298</v>
      </c>
      <c r="R12" s="150">
        <f t="shared" si="1"/>
        <v>2.7770365007429989</v>
      </c>
      <c r="S12" s="150">
        <f t="shared" si="5"/>
        <v>1.4735461397404248</v>
      </c>
      <c r="T12" s="150">
        <v>-0.54666273855118008</v>
      </c>
      <c r="U12" s="150">
        <f>_xlfn.STDEV.P(T10:T12)</f>
        <v>0.54278073836350149</v>
      </c>
      <c r="V12" s="150">
        <f t="shared" si="2"/>
        <v>1.3579942637206792</v>
      </c>
      <c r="W12" s="150">
        <f t="shared" si="6"/>
        <v>0.44147738553315446</v>
      </c>
      <c r="X12" s="150">
        <v>1.3545627376425855</v>
      </c>
      <c r="Y12" s="150">
        <f>_xlfn.STDEV.P(X10:X12)</f>
        <v>2.3751014128043502</v>
      </c>
      <c r="Z12" s="150">
        <f t="shared" si="3"/>
        <v>2.0681808531269503</v>
      </c>
      <c r="AA12" s="150">
        <f t="shared" si="7"/>
        <v>1.0483623483709741</v>
      </c>
    </row>
    <row r="13" spans="2:27" x14ac:dyDescent="0.35">
      <c r="J13" s="134" t="s">
        <v>28</v>
      </c>
      <c r="K13" s="127">
        <v>1993</v>
      </c>
      <c r="L13" s="150">
        <v>2.6359418422967282</v>
      </c>
      <c r="M13" s="150">
        <f t="shared" ref="M13:M76" si="8">_xlfn.STDEV.P(L11:L13)</f>
        <v>1.5009188740429253</v>
      </c>
      <c r="N13" s="150">
        <f t="shared" si="0"/>
        <v>3.2376771299143328</v>
      </c>
      <c r="O13" s="150">
        <f t="shared" si="4"/>
        <v>1.6949591232883312</v>
      </c>
      <c r="P13" s="150">
        <v>4.3328819914592227</v>
      </c>
      <c r="Q13" s="150">
        <f t="shared" ref="Q13:Q76" si="9">_xlfn.STDEV.P(P11:P13)</f>
        <v>3.6385393298043609</v>
      </c>
      <c r="R13" s="150">
        <f t="shared" si="1"/>
        <v>3.4203084694786861</v>
      </c>
      <c r="S13" s="150">
        <f t="shared" si="5"/>
        <v>1.7741264442101738</v>
      </c>
      <c r="T13" s="150">
        <v>0.52991903100520044</v>
      </c>
      <c r="U13" s="150">
        <f t="shared" ref="U13:U76" si="10">_xlfn.STDEV.P(T11:T13)</f>
        <v>0.57513429717194986</v>
      </c>
      <c r="V13" s="150">
        <f t="shared" si="2"/>
        <v>1.4389402961928164</v>
      </c>
      <c r="W13" s="150">
        <f t="shared" si="6"/>
        <v>0.52500673372279449</v>
      </c>
      <c r="X13" s="150">
        <v>1.3364595545134819</v>
      </c>
      <c r="Y13" s="150">
        <f t="shared" ref="Y13:Y76" si="11">_xlfn.STDEV.P(X11:X13)</f>
        <v>1.4381422885758024</v>
      </c>
      <c r="Z13" s="150">
        <f t="shared" si="3"/>
        <v>1.2522995141469608</v>
      </c>
      <c r="AA13" s="150">
        <f t="shared" si="7"/>
        <v>0.32457965483962364</v>
      </c>
    </row>
    <row r="14" spans="2:27" x14ac:dyDescent="0.35">
      <c r="J14" s="134" t="s">
        <v>29</v>
      </c>
      <c r="K14" s="127">
        <v>1993</v>
      </c>
      <c r="L14" s="150">
        <v>0.49854156256173665</v>
      </c>
      <c r="M14" s="150">
        <f t="shared" si="8"/>
        <v>1.3745957927729218</v>
      </c>
      <c r="N14" s="150">
        <f t="shared" si="0"/>
        <v>2.9651818216858992</v>
      </c>
      <c r="O14" s="150">
        <f t="shared" si="4"/>
        <v>1.5681205719557745</v>
      </c>
      <c r="P14" s="150">
        <v>0.71877807726864329</v>
      </c>
      <c r="Q14" s="150">
        <f t="shared" si="9"/>
        <v>2.9578468288905633</v>
      </c>
      <c r="R14" s="150">
        <f t="shared" si="1"/>
        <v>2.7804422718220367</v>
      </c>
      <c r="S14" s="150">
        <f t="shared" si="5"/>
        <v>1.4753143838893665</v>
      </c>
      <c r="T14" s="150">
        <v>6.5481452378613756E-3</v>
      </c>
      <c r="U14" s="150">
        <f t="shared" si="10"/>
        <v>0.43956893942344738</v>
      </c>
      <c r="V14" s="150">
        <f t="shared" si="2"/>
        <v>1.0997665467028006</v>
      </c>
      <c r="W14" s="150">
        <f t="shared" si="6"/>
        <v>0.13719730769631047</v>
      </c>
      <c r="X14" s="150">
        <v>0.85608514576584915</v>
      </c>
      <c r="Y14" s="150">
        <f t="shared" si="11"/>
        <v>0.23083597048367699</v>
      </c>
      <c r="Z14" s="150">
        <f t="shared" si="3"/>
        <v>0.20100637884073605</v>
      </c>
      <c r="AA14" s="150">
        <f t="shared" si="7"/>
        <v>-2.3146868095235913</v>
      </c>
    </row>
    <row r="15" spans="2:27" x14ac:dyDescent="0.35">
      <c r="J15" s="134" t="s">
        <v>30</v>
      </c>
      <c r="K15" s="127">
        <v>1993</v>
      </c>
      <c r="L15" s="150">
        <v>3.3533765032377427E-2</v>
      </c>
      <c r="M15" s="150">
        <f t="shared" si="8"/>
        <v>1.1331980315404846</v>
      </c>
      <c r="N15" s="150">
        <f t="shared" si="0"/>
        <v>2.4444554691352618</v>
      </c>
      <c r="O15" s="150">
        <f t="shared" si="4"/>
        <v>1.2895131238803541</v>
      </c>
      <c r="P15" s="150">
        <v>-0.17841213202497769</v>
      </c>
      <c r="Q15" s="150">
        <f t="shared" si="9"/>
        <v>1.9498852400078168</v>
      </c>
      <c r="R15" s="150">
        <f t="shared" si="1"/>
        <v>1.8329358009904515</v>
      </c>
      <c r="S15" s="150">
        <f t="shared" si="5"/>
        <v>0.87415625602799052</v>
      </c>
      <c r="T15" s="150">
        <v>-0.36012440661319367</v>
      </c>
      <c r="U15" s="150">
        <f t="shared" si="10"/>
        <v>0.36523100227381544</v>
      </c>
      <c r="V15" s="150">
        <f t="shared" si="2"/>
        <v>0.91377893680640476</v>
      </c>
      <c r="W15" s="150">
        <f t="shared" si="6"/>
        <v>-0.13008290700851163</v>
      </c>
      <c r="X15" s="150">
        <v>1.8811654049093829</v>
      </c>
      <c r="Y15" s="150">
        <f t="shared" si="11"/>
        <v>0.4187618752838117</v>
      </c>
      <c r="Z15" s="150">
        <f t="shared" si="3"/>
        <v>0.3646477105408798</v>
      </c>
      <c r="AA15" s="150">
        <f t="shared" si="7"/>
        <v>-1.4554247588050164</v>
      </c>
    </row>
    <row r="16" spans="2:27" x14ac:dyDescent="0.35">
      <c r="J16" s="134" t="s">
        <v>31</v>
      </c>
      <c r="K16" s="127">
        <v>1993</v>
      </c>
      <c r="L16" s="150">
        <v>1.6206406269867875</v>
      </c>
      <c r="M16" s="150">
        <f t="shared" si="8"/>
        <v>0.66618705693166447</v>
      </c>
      <c r="N16" s="150">
        <f t="shared" si="0"/>
        <v>1.4370520857417786</v>
      </c>
      <c r="O16" s="150">
        <f t="shared" si="4"/>
        <v>0.52311235301275794</v>
      </c>
      <c r="P16" s="150">
        <v>2.1745606196008342</v>
      </c>
      <c r="Q16" s="150">
        <f t="shared" si="9"/>
        <v>0.96957802116321912</v>
      </c>
      <c r="R16" s="150">
        <f t="shared" si="1"/>
        <v>0.91142505742359348</v>
      </c>
      <c r="S16" s="150">
        <f t="shared" si="5"/>
        <v>-0.13380406037644038</v>
      </c>
      <c r="T16" s="150">
        <v>1.544274683752259</v>
      </c>
      <c r="U16" s="150">
        <f t="shared" si="10"/>
        <v>0.82501094692516386</v>
      </c>
      <c r="V16" s="150">
        <f t="shared" si="2"/>
        <v>2.0641118120901898</v>
      </c>
      <c r="W16" s="150">
        <f t="shared" si="6"/>
        <v>1.0455211230765162</v>
      </c>
      <c r="X16" s="150">
        <v>1.1033551002026571</v>
      </c>
      <c r="Y16" s="150">
        <f t="shared" si="11"/>
        <v>0.43677108651773233</v>
      </c>
      <c r="Z16" s="150">
        <f t="shared" si="3"/>
        <v>0.38032969601447508</v>
      </c>
      <c r="AA16" s="150">
        <f t="shared" si="7"/>
        <v>-1.3946775063784482</v>
      </c>
    </row>
    <row r="17" spans="10:27" x14ac:dyDescent="0.35">
      <c r="J17" s="134" t="s">
        <v>32</v>
      </c>
      <c r="K17" s="127">
        <v>1993</v>
      </c>
      <c r="L17" s="150">
        <v>-0.33499789559895804</v>
      </c>
      <c r="M17" s="150">
        <f t="shared" si="8"/>
        <v>0.84847875683299767</v>
      </c>
      <c r="N17" s="150">
        <f t="shared" si="0"/>
        <v>1.8302789802467203</v>
      </c>
      <c r="O17" s="150">
        <f t="shared" si="4"/>
        <v>0.87206356804080754</v>
      </c>
      <c r="P17" s="150">
        <v>-1.9047619047619047</v>
      </c>
      <c r="Q17" s="150">
        <f t="shared" si="9"/>
        <v>1.671912961766171</v>
      </c>
      <c r="R17" s="150">
        <f t="shared" si="1"/>
        <v>1.5716356331559849</v>
      </c>
      <c r="S17" s="150">
        <f t="shared" si="5"/>
        <v>0.65226678301018581</v>
      </c>
      <c r="T17" s="150">
        <v>-1.7278757482607991</v>
      </c>
      <c r="U17" s="150">
        <f t="shared" si="10"/>
        <v>1.3418249628226822</v>
      </c>
      <c r="V17" s="150">
        <f t="shared" si="2"/>
        <v>3.3571394002012114</v>
      </c>
      <c r="W17" s="150">
        <f t="shared" si="6"/>
        <v>1.747232444036801</v>
      </c>
      <c r="X17" s="150">
        <v>-4.4543429844097995E-2</v>
      </c>
      <c r="Y17" s="150">
        <f t="shared" si="11"/>
        <v>0.79099195259560551</v>
      </c>
      <c r="Z17" s="150">
        <f t="shared" si="3"/>
        <v>0.68877665707931224</v>
      </c>
      <c r="AA17" s="150">
        <f t="shared" si="7"/>
        <v>-0.53789184484506836</v>
      </c>
    </row>
    <row r="18" spans="10:27" x14ac:dyDescent="0.35">
      <c r="J18" s="134" t="s">
        <v>33</v>
      </c>
      <c r="K18" s="127">
        <v>1993</v>
      </c>
      <c r="L18" s="150">
        <v>0.78466955425062634</v>
      </c>
      <c r="M18" s="150">
        <f t="shared" si="8"/>
        <v>0.80118140987236797</v>
      </c>
      <c r="N18" s="150">
        <f t="shared" si="0"/>
        <v>1.7282524542243189</v>
      </c>
      <c r="O18" s="150">
        <f t="shared" si="4"/>
        <v>0.7893139743618528</v>
      </c>
      <c r="P18" s="150">
        <v>1.6742619377848227</v>
      </c>
      <c r="Q18" s="150">
        <f t="shared" si="9"/>
        <v>1.8166080325191529</v>
      </c>
      <c r="R18" s="150">
        <f t="shared" si="1"/>
        <v>1.7076522406815251</v>
      </c>
      <c r="S18" s="150">
        <f t="shared" si="5"/>
        <v>0.77201420345558769</v>
      </c>
      <c r="T18" s="150">
        <v>0.73754568502848117</v>
      </c>
      <c r="U18" s="150">
        <f t="shared" si="10"/>
        <v>1.3918845326801152</v>
      </c>
      <c r="V18" s="150">
        <f t="shared" si="2"/>
        <v>3.4823844649315521</v>
      </c>
      <c r="W18" s="150">
        <f t="shared" si="6"/>
        <v>1.8000754893275275</v>
      </c>
      <c r="X18" s="150">
        <v>2.0276292335115866</v>
      </c>
      <c r="Y18" s="150">
        <f t="shared" si="11"/>
        <v>0.84760140367104087</v>
      </c>
      <c r="Z18" s="150">
        <f t="shared" si="3"/>
        <v>0.73807079761119132</v>
      </c>
      <c r="AA18" s="150">
        <f t="shared" si="7"/>
        <v>-0.43816888501946427</v>
      </c>
    </row>
    <row r="19" spans="10:27" x14ac:dyDescent="0.35">
      <c r="J19" s="134" t="s">
        <v>34</v>
      </c>
      <c r="K19" s="127">
        <v>1993</v>
      </c>
      <c r="L19" s="150">
        <v>0.55490125022649028</v>
      </c>
      <c r="M19" s="150">
        <f t="shared" si="8"/>
        <v>0.48285829086661547</v>
      </c>
      <c r="N19" s="150">
        <f t="shared" si="0"/>
        <v>1.0415881047036877</v>
      </c>
      <c r="O19" s="150">
        <f t="shared" si="4"/>
        <v>5.8784877634049763E-2</v>
      </c>
      <c r="P19" s="150">
        <v>-0.98411770437493906</v>
      </c>
      <c r="Q19" s="150">
        <f t="shared" si="9"/>
        <v>1.5174532660229536</v>
      </c>
      <c r="R19" s="150">
        <f t="shared" si="1"/>
        <v>1.4264400594222708</v>
      </c>
      <c r="S19" s="150">
        <f t="shared" si="5"/>
        <v>0.51241912456343197</v>
      </c>
      <c r="T19" s="150">
        <v>0.38895244320967476</v>
      </c>
      <c r="U19" s="150">
        <f t="shared" si="10"/>
        <v>1.0893821737402898</v>
      </c>
      <c r="V19" s="150">
        <f t="shared" si="2"/>
        <v>2.7255476076753067</v>
      </c>
      <c r="W19" s="150">
        <f t="shared" si="6"/>
        <v>1.4465461203508687</v>
      </c>
      <c r="X19" s="150">
        <v>-0.72068137147848876</v>
      </c>
      <c r="Y19" s="150">
        <f t="shared" si="11"/>
        <v>1.1692482506283493</v>
      </c>
      <c r="Z19" s="150">
        <f t="shared" si="3"/>
        <v>1.0181530908385408</v>
      </c>
      <c r="AA19" s="150">
        <f t="shared" si="7"/>
        <v>2.5954503248658122E-2</v>
      </c>
    </row>
    <row r="20" spans="10:27" x14ac:dyDescent="0.35">
      <c r="J20" s="134" t="s">
        <v>35</v>
      </c>
      <c r="K20" s="127">
        <v>1993</v>
      </c>
      <c r="L20" s="150">
        <v>1.2219294096447959</v>
      </c>
      <c r="M20" s="150">
        <f t="shared" si="8"/>
        <v>0.27666992370179816</v>
      </c>
      <c r="N20" s="150">
        <f t="shared" si="0"/>
        <v>0.59681299235819785</v>
      </c>
      <c r="O20" s="150">
        <f t="shared" si="4"/>
        <v>-0.74464915211137739</v>
      </c>
      <c r="P20" s="150">
        <v>0.11808699074985239</v>
      </c>
      <c r="Q20" s="150">
        <f t="shared" si="9"/>
        <v>1.0905410470436676</v>
      </c>
      <c r="R20" s="150">
        <f t="shared" si="1"/>
        <v>1.0251330111960524</v>
      </c>
      <c r="S20" s="150">
        <f t="shared" si="5"/>
        <v>3.5811111821657658E-2</v>
      </c>
      <c r="T20" s="150">
        <v>0.12372208113563847</v>
      </c>
      <c r="U20" s="150">
        <f t="shared" si="10"/>
        <v>0.25136158327169211</v>
      </c>
      <c r="V20" s="150">
        <f t="shared" si="2"/>
        <v>0.62888670152864656</v>
      </c>
      <c r="W20" s="150">
        <f t="shared" si="6"/>
        <v>-0.66912796628150817</v>
      </c>
      <c r="X20" s="150">
        <v>1.1438627364716234</v>
      </c>
      <c r="Y20" s="150">
        <f t="shared" si="11"/>
        <v>1.1455604709429201</v>
      </c>
      <c r="Z20" s="150">
        <f t="shared" si="3"/>
        <v>0.99752634533016704</v>
      </c>
      <c r="AA20" s="150">
        <f t="shared" si="7"/>
        <v>-3.5731505195305E-3</v>
      </c>
    </row>
    <row r="21" spans="10:27" x14ac:dyDescent="0.35">
      <c r="J21" s="134" t="s">
        <v>36</v>
      </c>
      <c r="K21" s="127">
        <v>1993</v>
      </c>
      <c r="L21" s="150">
        <v>0.73376428309171216</v>
      </c>
      <c r="M21" s="150">
        <f t="shared" si="8"/>
        <v>0.28190300553466674</v>
      </c>
      <c r="N21" s="150">
        <f t="shared" si="0"/>
        <v>0.60810143016937046</v>
      </c>
      <c r="O21" s="150">
        <f t="shared" si="4"/>
        <v>-0.71761611234078571</v>
      </c>
      <c r="P21" s="150">
        <v>0.33418517790446234</v>
      </c>
      <c r="Q21" s="150">
        <f t="shared" si="9"/>
        <v>0.57729985525267358</v>
      </c>
      <c r="R21" s="150">
        <f t="shared" si="1"/>
        <v>0.54267479484843373</v>
      </c>
      <c r="S21" s="150">
        <f t="shared" si="5"/>
        <v>-0.88184019227232779</v>
      </c>
      <c r="T21" s="150">
        <v>0.2796566077003122</v>
      </c>
      <c r="U21" s="150">
        <f t="shared" si="10"/>
        <v>0.10883642221270669</v>
      </c>
      <c r="V21" s="150">
        <f t="shared" si="2"/>
        <v>0.27230007736522904</v>
      </c>
      <c r="W21" s="150">
        <f t="shared" si="6"/>
        <v>-1.8767307026106244</v>
      </c>
      <c r="X21" s="150">
        <v>0.86994345367551107</v>
      </c>
      <c r="Y21" s="150">
        <f t="shared" si="11"/>
        <v>0.8220329703022331</v>
      </c>
      <c r="Z21" s="150">
        <f t="shared" si="3"/>
        <v>0.7158064243710679</v>
      </c>
      <c r="AA21" s="150">
        <f t="shared" si="7"/>
        <v>-0.48235860287001919</v>
      </c>
    </row>
    <row r="22" spans="10:27" x14ac:dyDescent="0.35">
      <c r="J22" s="134" t="s">
        <v>37</v>
      </c>
      <c r="K22" s="127">
        <v>1994</v>
      </c>
      <c r="L22" s="150">
        <v>-0.80739133075984248</v>
      </c>
      <c r="M22" s="150">
        <f t="shared" si="8"/>
        <v>0.8648447827548903</v>
      </c>
      <c r="N22" s="150">
        <f t="shared" si="0"/>
        <v>1.8655826257343453</v>
      </c>
      <c r="O22" s="150">
        <f t="shared" si="4"/>
        <v>0.89962625782149186</v>
      </c>
      <c r="P22" s="150">
        <v>-0.42123824451410657</v>
      </c>
      <c r="Q22" s="150">
        <f t="shared" si="9"/>
        <v>0.31767115824432474</v>
      </c>
      <c r="R22" s="150">
        <f t="shared" si="1"/>
        <v>0.29861800425023555</v>
      </c>
      <c r="S22" s="150">
        <f t="shared" si="5"/>
        <v>-1.7436269439511318</v>
      </c>
      <c r="T22" s="150">
        <v>-0.23347817627602307</v>
      </c>
      <c r="U22" s="150">
        <f t="shared" si="10"/>
        <v>0.2147905716419152</v>
      </c>
      <c r="V22" s="150">
        <f t="shared" si="2"/>
        <v>0.5373889373275158</v>
      </c>
      <c r="W22" s="150">
        <f t="shared" si="6"/>
        <v>-0.89596147250726854</v>
      </c>
      <c r="X22" s="150">
        <v>1.6170763260025873</v>
      </c>
      <c r="Y22" s="150">
        <f t="shared" si="11"/>
        <v>0.30861165883428143</v>
      </c>
      <c r="Z22" s="150">
        <f t="shared" si="3"/>
        <v>0.26873156674989729</v>
      </c>
      <c r="AA22" s="150">
        <f t="shared" si="7"/>
        <v>-1.8957622963548011</v>
      </c>
    </row>
    <row r="23" spans="10:27" x14ac:dyDescent="0.35">
      <c r="J23" s="134" t="s">
        <v>38</v>
      </c>
      <c r="K23" s="127">
        <v>1994</v>
      </c>
      <c r="L23" s="150">
        <v>1.9408178604236841</v>
      </c>
      <c r="M23" s="150">
        <f t="shared" si="8"/>
        <v>1.1247119494520308</v>
      </c>
      <c r="N23" s="150">
        <f t="shared" si="0"/>
        <v>2.4261498868846005</v>
      </c>
      <c r="O23" s="150">
        <f t="shared" si="4"/>
        <v>1.2786686825216189</v>
      </c>
      <c r="P23" s="150">
        <v>1.4658140678799803</v>
      </c>
      <c r="Q23" s="150">
        <f t="shared" si="9"/>
        <v>0.77547225191977043</v>
      </c>
      <c r="R23" s="150">
        <f t="shared" si="1"/>
        <v>0.72896128656922154</v>
      </c>
      <c r="S23" s="150">
        <f t="shared" si="5"/>
        <v>-0.45608589646361308</v>
      </c>
      <c r="T23" s="150">
        <v>0.81258532145875317</v>
      </c>
      <c r="U23" s="150">
        <f t="shared" si="10"/>
        <v>0.42707911858314196</v>
      </c>
      <c r="V23" s="150">
        <f t="shared" si="2"/>
        <v>1.0685180077307435</v>
      </c>
      <c r="W23" s="150">
        <f t="shared" si="6"/>
        <v>9.5611221937754315E-2</v>
      </c>
      <c r="X23" s="150">
        <v>1.9096117122851686</v>
      </c>
      <c r="Y23" s="150">
        <f t="shared" si="11"/>
        <v>0.43775875765078737</v>
      </c>
      <c r="Z23" s="150">
        <f t="shared" si="3"/>
        <v>0.38118973614394425</v>
      </c>
      <c r="AA23" s="150">
        <f t="shared" si="7"/>
        <v>-1.3914188209007459</v>
      </c>
    </row>
    <row r="24" spans="10:27" x14ac:dyDescent="0.35">
      <c r="J24" s="134" t="s">
        <v>39</v>
      </c>
      <c r="K24" s="127">
        <v>1994</v>
      </c>
      <c r="L24" s="150">
        <v>1.9770509172533193</v>
      </c>
      <c r="M24" s="150">
        <f t="shared" si="8"/>
        <v>1.3041423416446458</v>
      </c>
      <c r="N24" s="150">
        <f t="shared" si="0"/>
        <v>2.8132045686934553</v>
      </c>
      <c r="O24" s="150">
        <f t="shared" si="4"/>
        <v>1.4922144653823564</v>
      </c>
      <c r="P24" s="150">
        <v>1.8227651735505139</v>
      </c>
      <c r="Q24" s="150">
        <f t="shared" si="9"/>
        <v>0.98454342841051545</v>
      </c>
      <c r="R24" s="150">
        <f t="shared" si="1"/>
        <v>0.92549287544546921</v>
      </c>
      <c r="S24" s="150">
        <f t="shared" si="5"/>
        <v>-0.11170621078724804</v>
      </c>
      <c r="T24" s="150">
        <v>0.4094660820221821</v>
      </c>
      <c r="U24" s="150">
        <f t="shared" si="10"/>
        <v>0.43077853059259824</v>
      </c>
      <c r="V24" s="150">
        <f t="shared" si="2"/>
        <v>1.0777736425256108</v>
      </c>
      <c r="W24" s="150">
        <f t="shared" si="6"/>
        <v>0.10805421046846811</v>
      </c>
      <c r="X24" s="150">
        <v>2.0403914220278994</v>
      </c>
      <c r="Y24" s="150">
        <f t="shared" si="11"/>
        <v>0.17697330471345454</v>
      </c>
      <c r="Z24" s="150">
        <f t="shared" si="3"/>
        <v>0.15410407250392161</v>
      </c>
      <c r="AA24" s="150">
        <f t="shared" si="7"/>
        <v>-2.6980231064702469</v>
      </c>
    </row>
    <row r="25" spans="10:27" x14ac:dyDescent="0.35">
      <c r="J25" s="134" t="s">
        <v>40</v>
      </c>
      <c r="K25" s="127">
        <v>1994</v>
      </c>
      <c r="L25" s="150">
        <v>-0.15959640318978582</v>
      </c>
      <c r="M25" s="150">
        <f t="shared" si="8"/>
        <v>0.99879453371189375</v>
      </c>
      <c r="N25" s="150">
        <f t="shared" si="0"/>
        <v>2.1545296519403783</v>
      </c>
      <c r="O25" s="150">
        <f t="shared" si="4"/>
        <v>1.107372953826788</v>
      </c>
      <c r="P25" s="150">
        <v>-2.7328127975623691</v>
      </c>
      <c r="Q25" s="150">
        <f t="shared" si="9"/>
        <v>2.0685253012698746</v>
      </c>
      <c r="R25" s="150">
        <f t="shared" si="1"/>
        <v>1.9444601159896533</v>
      </c>
      <c r="S25" s="150">
        <f t="shared" si="5"/>
        <v>0.95936964307551165</v>
      </c>
      <c r="T25" s="150">
        <v>0.48164916674694153</v>
      </c>
      <c r="U25" s="150">
        <f t="shared" si="10"/>
        <v>0.17551013184420802</v>
      </c>
      <c r="V25" s="150">
        <f t="shared" si="2"/>
        <v>0.43911239921280443</v>
      </c>
      <c r="W25" s="150">
        <f t="shared" si="6"/>
        <v>-1.1873378224810589</v>
      </c>
      <c r="X25" s="150">
        <v>1.5302999387880025</v>
      </c>
      <c r="Y25" s="150">
        <f t="shared" si="11"/>
        <v>0.2163264188077913</v>
      </c>
      <c r="Z25" s="150">
        <f t="shared" si="3"/>
        <v>0.18837181224844429</v>
      </c>
      <c r="AA25" s="150">
        <f t="shared" si="7"/>
        <v>-2.4083449970909334</v>
      </c>
    </row>
    <row r="26" spans="10:27" x14ac:dyDescent="0.35">
      <c r="J26" s="134" t="s">
        <v>41</v>
      </c>
      <c r="K26" s="127">
        <v>1994</v>
      </c>
      <c r="L26" s="150">
        <v>-0.43288650005632351</v>
      </c>
      <c r="M26" s="150">
        <f t="shared" si="8"/>
        <v>1.0774325245359448</v>
      </c>
      <c r="N26" s="150">
        <f t="shared" si="0"/>
        <v>2.3241620210421354</v>
      </c>
      <c r="O26" s="150">
        <f t="shared" si="4"/>
        <v>1.2167106448209197</v>
      </c>
      <c r="P26" s="150">
        <v>-1.0181106216348508</v>
      </c>
      <c r="Q26" s="150">
        <f t="shared" si="9"/>
        <v>1.8786540538578742</v>
      </c>
      <c r="R26" s="150">
        <f t="shared" si="1"/>
        <v>1.7659768905056878</v>
      </c>
      <c r="S26" s="150">
        <f t="shared" si="5"/>
        <v>0.82046646406736246</v>
      </c>
      <c r="T26" s="150">
        <v>-0.53686127888026081</v>
      </c>
      <c r="U26" s="150">
        <f t="shared" si="10"/>
        <v>0.46405332542771499</v>
      </c>
      <c r="V26" s="150">
        <f t="shared" si="2"/>
        <v>1.1610245343107743</v>
      </c>
      <c r="W26" s="150">
        <f t="shared" si="6"/>
        <v>0.21539845898599536</v>
      </c>
      <c r="X26" s="150">
        <v>0.88424437299035374</v>
      </c>
      <c r="Y26" s="150">
        <f t="shared" si="11"/>
        <v>0.47308175407759706</v>
      </c>
      <c r="Z26" s="150">
        <f t="shared" si="3"/>
        <v>0.41194814691796761</v>
      </c>
      <c r="AA26" s="150">
        <f t="shared" si="7"/>
        <v>-1.2794653421688313</v>
      </c>
    </row>
    <row r="27" spans="10:27" x14ac:dyDescent="0.35">
      <c r="J27" s="134" t="s">
        <v>42</v>
      </c>
      <c r="K27" s="127">
        <v>1994</v>
      </c>
      <c r="L27" s="150">
        <v>1.1766227049392293</v>
      </c>
      <c r="M27" s="150">
        <f t="shared" si="8"/>
        <v>0.70322186027675015</v>
      </c>
      <c r="N27" s="150">
        <f t="shared" si="0"/>
        <v>1.5169409710605926</v>
      </c>
      <c r="O27" s="150">
        <f t="shared" si="4"/>
        <v>0.60116494688022204</v>
      </c>
      <c r="P27" s="150">
        <v>2.1066165562258927</v>
      </c>
      <c r="Q27" s="150">
        <f t="shared" si="9"/>
        <v>2.0034470283461068</v>
      </c>
      <c r="R27" s="150">
        <f t="shared" si="1"/>
        <v>1.8832850817562932</v>
      </c>
      <c r="S27" s="150">
        <f t="shared" si="5"/>
        <v>0.91325140404418925</v>
      </c>
      <c r="T27" s="150">
        <v>1.233734939759036</v>
      </c>
      <c r="U27" s="150">
        <f t="shared" si="10"/>
        <v>0.72556548883372485</v>
      </c>
      <c r="V27" s="150">
        <f t="shared" si="2"/>
        <v>1.815307180502824</v>
      </c>
      <c r="W27" s="150">
        <f t="shared" si="6"/>
        <v>0.86021369714127149</v>
      </c>
      <c r="X27" s="150">
        <v>2.5298804780876494</v>
      </c>
      <c r="Y27" s="150">
        <f t="shared" si="11"/>
        <v>0.67697589314083584</v>
      </c>
      <c r="Z27" s="150">
        <f t="shared" si="3"/>
        <v>0.58949423071970852</v>
      </c>
      <c r="AA27" s="150">
        <f t="shared" si="7"/>
        <v>-0.76245040102548867</v>
      </c>
    </row>
    <row r="28" spans="10:27" x14ac:dyDescent="0.35">
      <c r="J28" s="134" t="s">
        <v>43</v>
      </c>
      <c r="K28" s="127">
        <v>1994</v>
      </c>
      <c r="L28" s="150">
        <v>0.13951011714589989</v>
      </c>
      <c r="M28" s="150">
        <f t="shared" si="8"/>
        <v>0.66614648773618867</v>
      </c>
      <c r="N28" s="150">
        <f t="shared" si="0"/>
        <v>1.4369645727131648</v>
      </c>
      <c r="O28" s="150">
        <f t="shared" si="4"/>
        <v>0.5230244936664582</v>
      </c>
      <c r="P28" s="150">
        <v>0.51336691204959317</v>
      </c>
      <c r="Q28" s="150">
        <f t="shared" si="9"/>
        <v>1.2757476152746086</v>
      </c>
      <c r="R28" s="150">
        <f t="shared" si="1"/>
        <v>1.1992313337659035</v>
      </c>
      <c r="S28" s="150">
        <f t="shared" si="5"/>
        <v>0.26210998392718982</v>
      </c>
      <c r="T28" s="150">
        <v>-0.57126535275635537</v>
      </c>
      <c r="U28" s="150">
        <f t="shared" si="10"/>
        <v>0.8428932096416285</v>
      </c>
      <c r="V28" s="150">
        <f t="shared" si="2"/>
        <v>2.1088518120108248</v>
      </c>
      <c r="W28" s="150">
        <f t="shared" si="6"/>
        <v>1.0764577212158204</v>
      </c>
      <c r="X28" s="150">
        <v>1.1462988148435982</v>
      </c>
      <c r="Y28" s="150">
        <f t="shared" si="11"/>
        <v>0.72196406033664684</v>
      </c>
      <c r="Z28" s="150">
        <f t="shared" si="3"/>
        <v>0.62866883838489906</v>
      </c>
      <c r="AA28" s="150">
        <f t="shared" si="7"/>
        <v>-0.66962784095144612</v>
      </c>
    </row>
    <row r="29" spans="10:27" x14ac:dyDescent="0.35">
      <c r="J29" s="134" t="s">
        <v>44</v>
      </c>
      <c r="K29" s="127">
        <v>1994</v>
      </c>
      <c r="L29" s="150">
        <v>1.4404823941040721</v>
      </c>
      <c r="M29" s="150">
        <f t="shared" si="8"/>
        <v>0.5615210811061202</v>
      </c>
      <c r="N29" s="150">
        <f t="shared" si="0"/>
        <v>1.2112739693684884</v>
      </c>
      <c r="O29" s="150">
        <f t="shared" si="4"/>
        <v>0.27652521478124403</v>
      </c>
      <c r="P29" s="150">
        <v>1.6189650187915583</v>
      </c>
      <c r="Q29" s="150">
        <f t="shared" si="9"/>
        <v>0.66654962508106641</v>
      </c>
      <c r="R29" s="150">
        <f t="shared" si="1"/>
        <v>0.62657157758830551</v>
      </c>
      <c r="S29" s="150">
        <f t="shared" si="5"/>
        <v>-0.67444876693137201</v>
      </c>
      <c r="T29" s="150">
        <v>0.68945705257110024</v>
      </c>
      <c r="U29" s="150">
        <f t="shared" si="10"/>
        <v>0.75598981899060702</v>
      </c>
      <c r="V29" s="150">
        <f t="shared" si="2"/>
        <v>1.8914264362361044</v>
      </c>
      <c r="W29" s="150">
        <f t="shared" si="6"/>
        <v>0.91947466634699948</v>
      </c>
      <c r="X29" s="150">
        <v>1.2293507491356128</v>
      </c>
      <c r="Y29" s="150">
        <f t="shared" si="11"/>
        <v>0.63355903158645255</v>
      </c>
      <c r="Z29" s="150">
        <f t="shared" si="3"/>
        <v>0.55168787799491392</v>
      </c>
      <c r="AA29" s="150">
        <f t="shared" si="7"/>
        <v>-0.85807581379782027</v>
      </c>
    </row>
    <row r="30" spans="10:27" x14ac:dyDescent="0.35">
      <c r="J30" s="134" t="s">
        <v>45</v>
      </c>
      <c r="K30" s="127">
        <v>1994</v>
      </c>
      <c r="L30" s="150">
        <v>0.95087827814500103</v>
      </c>
      <c r="M30" s="150">
        <f t="shared" si="8"/>
        <v>0.53650715522419834</v>
      </c>
      <c r="N30" s="150">
        <f t="shared" si="0"/>
        <v>1.1573156794449824</v>
      </c>
      <c r="O30" s="150">
        <f t="shared" si="4"/>
        <v>0.21078244011587527</v>
      </c>
      <c r="P30" s="150">
        <v>-1.3466097676623991</v>
      </c>
      <c r="Q30" s="150">
        <f t="shared" si="9"/>
        <v>1.2236781637866905</v>
      </c>
      <c r="R30" s="150">
        <f t="shared" si="1"/>
        <v>1.1502848830661905</v>
      </c>
      <c r="S30" s="150">
        <f t="shared" si="5"/>
        <v>0.201991207680905</v>
      </c>
      <c r="T30" s="150">
        <v>0.96687272150895542</v>
      </c>
      <c r="U30" s="150">
        <f t="shared" si="10"/>
        <v>0.66934870269302182</v>
      </c>
      <c r="V30" s="150">
        <f t="shared" si="2"/>
        <v>1.6746572500464481</v>
      </c>
      <c r="W30" s="150">
        <f t="shared" si="6"/>
        <v>0.74386585123759164</v>
      </c>
      <c r="X30" s="150">
        <v>1.3851992409867173</v>
      </c>
      <c r="Y30" s="150">
        <f t="shared" si="11"/>
        <v>9.9028497477170019E-2</v>
      </c>
      <c r="Z30" s="150">
        <f t="shared" si="3"/>
        <v>8.6231619960340941E-2</v>
      </c>
      <c r="AA30" s="150">
        <f t="shared" si="7"/>
        <v>-3.5356392068267986</v>
      </c>
    </row>
    <row r="31" spans="10:27" x14ac:dyDescent="0.35">
      <c r="J31" s="134" t="s">
        <v>46</v>
      </c>
      <c r="K31" s="127">
        <v>1994</v>
      </c>
      <c r="L31" s="150">
        <v>0.69008489757769298</v>
      </c>
      <c r="M31" s="150">
        <f t="shared" si="8"/>
        <v>0.31105944064061058</v>
      </c>
      <c r="N31" s="150">
        <f t="shared" si="0"/>
        <v>0.67099565101294545</v>
      </c>
      <c r="O31" s="150">
        <f t="shared" si="4"/>
        <v>-0.57562467910629911</v>
      </c>
      <c r="P31" s="150">
        <v>2.8645583004902431</v>
      </c>
      <c r="Q31" s="150">
        <f t="shared" si="9"/>
        <v>1.7663544672476883</v>
      </c>
      <c r="R31" s="150">
        <f t="shared" si="1"/>
        <v>1.6604127636992239</v>
      </c>
      <c r="S31" s="150">
        <f t="shared" si="5"/>
        <v>0.73154192718593281</v>
      </c>
      <c r="T31" s="150">
        <v>-0.76609105180533754</v>
      </c>
      <c r="U31" s="150">
        <f t="shared" si="10"/>
        <v>0.76002508563466298</v>
      </c>
      <c r="V31" s="150">
        <f t="shared" si="2"/>
        <v>1.901522352630878</v>
      </c>
      <c r="W31" s="150">
        <f t="shared" si="6"/>
        <v>0.92715489812715679</v>
      </c>
      <c r="X31" s="150">
        <v>3.0320044918585065</v>
      </c>
      <c r="Y31" s="150">
        <f t="shared" si="11"/>
        <v>0.81553096561306604</v>
      </c>
      <c r="Z31" s="150">
        <f t="shared" si="3"/>
        <v>0.7101446359806517</v>
      </c>
      <c r="AA31" s="150">
        <f t="shared" si="7"/>
        <v>-0.4938152049728679</v>
      </c>
    </row>
    <row r="32" spans="10:27" x14ac:dyDescent="0.35">
      <c r="J32" s="134" t="s">
        <v>47</v>
      </c>
      <c r="K32" s="127">
        <v>1994</v>
      </c>
      <c r="L32" s="150">
        <v>0.26351887950328495</v>
      </c>
      <c r="M32" s="150">
        <f t="shared" si="8"/>
        <v>0.28332052873511049</v>
      </c>
      <c r="N32" s="150">
        <f t="shared" si="0"/>
        <v>0.61115921198994105</v>
      </c>
      <c r="O32" s="150">
        <f t="shared" si="4"/>
        <v>-0.71037983198393306</v>
      </c>
      <c r="P32" s="150">
        <v>-0.56069526212503507</v>
      </c>
      <c r="Q32" s="150">
        <f t="shared" si="9"/>
        <v>1.8282948970876649</v>
      </c>
      <c r="R32" s="150">
        <f t="shared" si="1"/>
        <v>1.7186381551494281</v>
      </c>
      <c r="S32" s="150">
        <f t="shared" si="5"/>
        <v>0.78126582944521161</v>
      </c>
      <c r="T32" s="150">
        <v>5.6951211795228752E-2</v>
      </c>
      <c r="U32" s="150">
        <f t="shared" si="10"/>
        <v>0.70777579321359196</v>
      </c>
      <c r="V32" s="150">
        <f t="shared" si="2"/>
        <v>1.77079877609939</v>
      </c>
      <c r="W32" s="150">
        <f t="shared" si="6"/>
        <v>0.82440028141946298</v>
      </c>
      <c r="X32" s="150">
        <v>1.7438692098092643</v>
      </c>
      <c r="Y32" s="150">
        <f t="shared" si="11"/>
        <v>0.70709925326365308</v>
      </c>
      <c r="Z32" s="150">
        <f t="shared" si="3"/>
        <v>0.61572492398694811</v>
      </c>
      <c r="AA32" s="150">
        <f t="shared" si="7"/>
        <v>-0.69964212616448751</v>
      </c>
    </row>
    <row r="33" spans="10:27" x14ac:dyDescent="0.35">
      <c r="J33" s="134" t="s">
        <v>48</v>
      </c>
      <c r="K33" s="127">
        <v>1994</v>
      </c>
      <c r="L33" s="150">
        <v>0.26436929407226439</v>
      </c>
      <c r="M33" s="150">
        <f t="shared" si="8"/>
        <v>0.20088500470799664</v>
      </c>
      <c r="N33" s="150">
        <f t="shared" si="0"/>
        <v>0.43333507009201133</v>
      </c>
      <c r="O33" s="150">
        <f t="shared" si="4"/>
        <v>-1.2064450952948629</v>
      </c>
      <c r="P33" s="150">
        <v>0.19734987313222441</v>
      </c>
      <c r="Q33" s="150">
        <f t="shared" si="9"/>
        <v>1.468975273608764</v>
      </c>
      <c r="R33" s="150">
        <f t="shared" si="1"/>
        <v>1.380869660696777</v>
      </c>
      <c r="S33" s="150">
        <f t="shared" si="5"/>
        <v>0.46557715106548736</v>
      </c>
      <c r="T33" s="150">
        <v>0.52175562863647862</v>
      </c>
      <c r="U33" s="150">
        <f t="shared" si="10"/>
        <v>0.53249838663426785</v>
      </c>
      <c r="V33" s="150">
        <f t="shared" si="2"/>
        <v>1.332268637000841</v>
      </c>
      <c r="W33" s="150">
        <f t="shared" si="6"/>
        <v>0.41388501498620101</v>
      </c>
      <c r="X33" s="150">
        <v>1.7139796464916979</v>
      </c>
      <c r="Y33" s="150">
        <f t="shared" si="11"/>
        <v>0.61439901836036281</v>
      </c>
      <c r="Z33" s="150">
        <f t="shared" si="3"/>
        <v>0.53500380198610475</v>
      </c>
      <c r="AA33" s="150">
        <f t="shared" si="7"/>
        <v>-0.90237895087449571</v>
      </c>
    </row>
    <row r="34" spans="10:27" x14ac:dyDescent="0.35">
      <c r="J34" s="134" t="s">
        <v>49</v>
      </c>
      <c r="K34" s="127">
        <v>1995</v>
      </c>
      <c r="L34" s="150">
        <v>0.49707857329728788</v>
      </c>
      <c r="M34" s="150">
        <f t="shared" si="8"/>
        <v>0.10990119926932215</v>
      </c>
      <c r="N34" s="150">
        <f t="shared" si="0"/>
        <v>0.23707117391760227</v>
      </c>
      <c r="O34" s="150">
        <f t="shared" si="4"/>
        <v>-2.0766078423347132</v>
      </c>
      <c r="P34" s="150">
        <v>-0.5721253048208591</v>
      </c>
      <c r="Q34" s="150">
        <f t="shared" si="9"/>
        <v>0.36007022809587741</v>
      </c>
      <c r="R34" s="150">
        <f t="shared" si="1"/>
        <v>0.3384740796053648</v>
      </c>
      <c r="S34" s="150">
        <f t="shared" si="5"/>
        <v>-1.5628827386546751</v>
      </c>
      <c r="T34" s="150">
        <v>0.17301582308345653</v>
      </c>
      <c r="U34" s="150">
        <f t="shared" si="10"/>
        <v>0.19752175460658661</v>
      </c>
      <c r="V34" s="150">
        <f t="shared" si="2"/>
        <v>0.49418372974051955</v>
      </c>
      <c r="W34" s="150">
        <f t="shared" si="6"/>
        <v>-1.016880582013197</v>
      </c>
      <c r="X34" s="150">
        <v>0.29840266807091453</v>
      </c>
      <c r="Y34" s="150">
        <f t="shared" si="11"/>
        <v>0.67446481591087859</v>
      </c>
      <c r="Z34" s="150">
        <f t="shared" si="3"/>
        <v>0.58730764541445679</v>
      </c>
      <c r="AA34" s="150">
        <f t="shared" si="7"/>
        <v>-0.76781167631010283</v>
      </c>
    </row>
    <row r="35" spans="10:27" x14ac:dyDescent="0.35">
      <c r="J35" s="134" t="s">
        <v>50</v>
      </c>
      <c r="K35" s="127">
        <v>1995</v>
      </c>
      <c r="L35" s="150">
        <v>-1.4496600445106886</v>
      </c>
      <c r="M35" s="150">
        <f t="shared" si="8"/>
        <v>0.86806562912575636</v>
      </c>
      <c r="N35" s="150">
        <f t="shared" si="0"/>
        <v>1.8725304100645079</v>
      </c>
      <c r="O35" s="150">
        <f t="shared" si="4"/>
        <v>0.90498914837321764</v>
      </c>
      <c r="P35" s="150">
        <v>-2.6506933308178473</v>
      </c>
      <c r="Q35" s="150">
        <f t="shared" si="9"/>
        <v>1.2029541036663376</v>
      </c>
      <c r="R35" s="150">
        <f t="shared" si="1"/>
        <v>1.1308038023558606</v>
      </c>
      <c r="S35" s="150">
        <f t="shared" si="5"/>
        <v>0.1773486393877757</v>
      </c>
      <c r="T35" s="150">
        <v>-0.3736967717623414</v>
      </c>
      <c r="U35" s="150">
        <f t="shared" si="10"/>
        <v>0.36853299486239188</v>
      </c>
      <c r="V35" s="150">
        <f t="shared" si="2"/>
        <v>0.92204025979965365</v>
      </c>
      <c r="W35" s="150">
        <f t="shared" si="6"/>
        <v>-0.11709834928130149</v>
      </c>
      <c r="X35" s="150">
        <v>-0.59502975148757442</v>
      </c>
      <c r="Y35" s="150">
        <f t="shared" si="11"/>
        <v>0.95064913904538884</v>
      </c>
      <c r="Z35" s="150">
        <f t="shared" si="3"/>
        <v>0.82780227270120899</v>
      </c>
      <c r="AA35" s="150">
        <f t="shared" si="7"/>
        <v>-0.27264188544665008</v>
      </c>
    </row>
    <row r="36" spans="10:27" x14ac:dyDescent="0.35">
      <c r="J36" s="134" t="s">
        <v>51</v>
      </c>
      <c r="K36" s="127">
        <v>1995</v>
      </c>
      <c r="L36" s="150">
        <v>1.0933971450473408</v>
      </c>
      <c r="M36" s="150">
        <f t="shared" si="8"/>
        <v>1.0858957876355517</v>
      </c>
      <c r="N36" s="150">
        <f t="shared" si="0"/>
        <v>2.3424183797673983</v>
      </c>
      <c r="O36" s="150">
        <f t="shared" si="4"/>
        <v>1.2279987788742992</v>
      </c>
      <c r="P36" s="150">
        <v>2.306201550387597</v>
      </c>
      <c r="Q36" s="150">
        <f t="shared" si="9"/>
        <v>2.0324046345655558</v>
      </c>
      <c r="R36" s="150">
        <f t="shared" si="1"/>
        <v>1.9105058802225656</v>
      </c>
      <c r="S36" s="150">
        <f t="shared" si="5"/>
        <v>0.93395469808007714</v>
      </c>
      <c r="T36" s="150">
        <v>0.39401103230890466</v>
      </c>
      <c r="U36" s="150">
        <f t="shared" si="10"/>
        <v>0.32268126969288646</v>
      </c>
      <c r="V36" s="150">
        <f t="shared" si="2"/>
        <v>0.80732288801225338</v>
      </c>
      <c r="W36" s="150">
        <f t="shared" si="6"/>
        <v>-0.30878230147389529</v>
      </c>
      <c r="X36" s="150">
        <v>-1.7605633802816902E-2</v>
      </c>
      <c r="Y36" s="150">
        <f t="shared" si="11"/>
        <v>0.36991010121909296</v>
      </c>
      <c r="Z36" s="150">
        <f t="shared" si="3"/>
        <v>0.32210876748049022</v>
      </c>
      <c r="AA36" s="150">
        <f t="shared" si="7"/>
        <v>-1.6343801649071534</v>
      </c>
    </row>
    <row r="37" spans="10:27" x14ac:dyDescent="0.35">
      <c r="J37" s="134" t="s">
        <v>52</v>
      </c>
      <c r="K37" s="127">
        <v>1995</v>
      </c>
      <c r="L37" s="150">
        <v>6.7117876410884361E-2</v>
      </c>
      <c r="M37" s="150">
        <f t="shared" si="8"/>
        <v>1.0446160521662671</v>
      </c>
      <c r="N37" s="150">
        <f t="shared" si="0"/>
        <v>2.2533726240179144</v>
      </c>
      <c r="O37" s="150">
        <f t="shared" si="4"/>
        <v>1.1720859013994436</v>
      </c>
      <c r="P37" s="150">
        <v>-0.77666224663762073</v>
      </c>
      <c r="Q37" s="150">
        <f t="shared" si="9"/>
        <v>2.0436038037089501</v>
      </c>
      <c r="R37" s="150">
        <f t="shared" si="1"/>
        <v>1.9210333500669923</v>
      </c>
      <c r="S37" s="150">
        <f t="shared" si="5"/>
        <v>0.94188256510371071</v>
      </c>
      <c r="T37" s="150">
        <v>-0.65306122448979587</v>
      </c>
      <c r="U37" s="150">
        <f t="shared" si="10"/>
        <v>0.44269127452148721</v>
      </c>
      <c r="V37" s="150">
        <f t="shared" si="2"/>
        <v>1.1075783809350466</v>
      </c>
      <c r="W37" s="150">
        <f t="shared" si="6"/>
        <v>0.14740879881188834</v>
      </c>
      <c r="X37" s="150">
        <v>-0.26413100898045433</v>
      </c>
      <c r="Y37" s="150">
        <f t="shared" si="11"/>
        <v>0.23656978065755871</v>
      </c>
      <c r="Z37" s="150">
        <f t="shared" si="3"/>
        <v>0.20599924203097977</v>
      </c>
      <c r="AA37" s="150">
        <f t="shared" si="7"/>
        <v>-2.2792890658291522</v>
      </c>
    </row>
    <row r="38" spans="10:27" x14ac:dyDescent="0.35">
      <c r="J38" s="134" t="s">
        <v>53</v>
      </c>
      <c r="K38" s="127">
        <v>1995</v>
      </c>
      <c r="L38" s="150">
        <v>1.4080180226306898</v>
      </c>
      <c r="M38" s="150">
        <f t="shared" si="8"/>
        <v>0.57254292764595305</v>
      </c>
      <c r="N38" s="150">
        <f t="shared" si="0"/>
        <v>1.235049525188717</v>
      </c>
      <c r="O38" s="150">
        <f t="shared" si="4"/>
        <v>0.30456889469382603</v>
      </c>
      <c r="P38" s="150">
        <v>1.6227567773959526</v>
      </c>
      <c r="Q38" s="150">
        <f t="shared" si="9"/>
        <v>1.3219664477853761</v>
      </c>
      <c r="R38" s="150">
        <f t="shared" si="1"/>
        <v>1.2426780715793695</v>
      </c>
      <c r="S38" s="150">
        <f t="shared" si="5"/>
        <v>0.31345259993801172</v>
      </c>
      <c r="T38" s="150">
        <v>0.73004234877694207</v>
      </c>
      <c r="U38" s="150">
        <f t="shared" si="10"/>
        <v>0.58899659034930707</v>
      </c>
      <c r="V38" s="150">
        <f t="shared" si="2"/>
        <v>1.4736226518593476</v>
      </c>
      <c r="W38" s="150">
        <f t="shared" si="6"/>
        <v>0.55936714316646374</v>
      </c>
      <c r="X38" s="150">
        <v>2.4011299435028248</v>
      </c>
      <c r="Y38" s="150">
        <f t="shared" si="11"/>
        <v>1.2025284703657912</v>
      </c>
      <c r="Z38" s="150">
        <f t="shared" si="3"/>
        <v>1.0471327010891893</v>
      </c>
      <c r="AA38" s="150">
        <f t="shared" si="7"/>
        <v>6.6444283789175815E-2</v>
      </c>
    </row>
    <row r="39" spans="10:27" x14ac:dyDescent="0.35">
      <c r="J39" s="134" t="s">
        <v>54</v>
      </c>
      <c r="K39" s="127">
        <v>1995</v>
      </c>
      <c r="L39" s="150">
        <v>1.1728769059880844</v>
      </c>
      <c r="M39" s="150">
        <f t="shared" si="8"/>
        <v>0.58461835398638384</v>
      </c>
      <c r="N39" s="150">
        <f t="shared" si="0"/>
        <v>1.2610977896036129</v>
      </c>
      <c r="O39" s="150">
        <f t="shared" si="4"/>
        <v>0.33468015124592598</v>
      </c>
      <c r="P39" s="150">
        <v>7.5145594589517195E-2</v>
      </c>
      <c r="Q39" s="150">
        <f t="shared" si="9"/>
        <v>0.99319286615428082</v>
      </c>
      <c r="R39" s="150">
        <f t="shared" si="1"/>
        <v>0.93362354066293718</v>
      </c>
      <c r="S39" s="150">
        <f t="shared" si="5"/>
        <v>-9.9087156839625767E-2</v>
      </c>
      <c r="T39" s="150">
        <v>0.56160386534057039</v>
      </c>
      <c r="U39" s="150">
        <f t="shared" si="10"/>
        <v>0.61614917904479516</v>
      </c>
      <c r="V39" s="150">
        <f t="shared" si="2"/>
        <v>1.5415562705150374</v>
      </c>
      <c r="W39" s="150">
        <f t="shared" si="6"/>
        <v>0.62438755224840969</v>
      </c>
      <c r="X39" s="150">
        <v>0.44827586206896552</v>
      </c>
      <c r="Y39" s="150">
        <f t="shared" si="11"/>
        <v>1.126685333086167</v>
      </c>
      <c r="Z39" s="150">
        <f t="shared" si="3"/>
        <v>0.98109033190142836</v>
      </c>
      <c r="AA39" s="150">
        <f t="shared" si="7"/>
        <v>-2.7542119109003234E-2</v>
      </c>
    </row>
    <row r="40" spans="10:27" x14ac:dyDescent="0.35">
      <c r="J40" s="134" t="s">
        <v>55</v>
      </c>
      <c r="K40" s="127">
        <v>1995</v>
      </c>
      <c r="L40" s="150">
        <v>-0.63528343222728478</v>
      </c>
      <c r="M40" s="150">
        <f t="shared" si="8"/>
        <v>0.91285973054497294</v>
      </c>
      <c r="N40" s="150">
        <f t="shared" si="0"/>
        <v>1.9691571100335783</v>
      </c>
      <c r="O40" s="150">
        <f t="shared" si="4"/>
        <v>0.97757822186614018</v>
      </c>
      <c r="P40" s="150">
        <v>-1.1920405481509293</v>
      </c>
      <c r="Q40" s="150">
        <f t="shared" si="9"/>
        <v>1.1510355278524358</v>
      </c>
      <c r="R40" s="150">
        <f t="shared" si="1"/>
        <v>1.0819991781691796</v>
      </c>
      <c r="S40" s="150">
        <f t="shared" si="5"/>
        <v>0.11369940336833323</v>
      </c>
      <c r="T40" s="150">
        <v>-0.69886434543866216</v>
      </c>
      <c r="U40" s="150">
        <f t="shared" si="10"/>
        <v>0.63761064171566084</v>
      </c>
      <c r="V40" s="150">
        <f t="shared" si="2"/>
        <v>1.5952511442240098</v>
      </c>
      <c r="W40" s="150">
        <f t="shared" si="6"/>
        <v>0.67378356882037627</v>
      </c>
      <c r="X40" s="150">
        <v>-0.17164435290078955</v>
      </c>
      <c r="Y40" s="150">
        <f t="shared" si="11"/>
        <v>1.0963123904220478</v>
      </c>
      <c r="Z40" s="150">
        <f t="shared" si="3"/>
        <v>0.95464230819498608</v>
      </c>
      <c r="AA40" s="150">
        <f t="shared" si="7"/>
        <v>-6.6967819181797297E-2</v>
      </c>
    </row>
    <row r="41" spans="10:27" x14ac:dyDescent="0.35">
      <c r="J41" s="134" t="s">
        <v>56</v>
      </c>
      <c r="K41" s="127">
        <v>1995</v>
      </c>
      <c r="L41" s="150">
        <v>0.98839837275877651</v>
      </c>
      <c r="M41" s="150">
        <f t="shared" si="8"/>
        <v>0.81239144517627349</v>
      </c>
      <c r="N41" s="150">
        <f t="shared" si="0"/>
        <v>1.752433957673085</v>
      </c>
      <c r="O41" s="150">
        <f t="shared" si="4"/>
        <v>0.80936007577207514</v>
      </c>
      <c r="P41" s="150">
        <v>-0.41797283176593519</v>
      </c>
      <c r="Q41" s="150">
        <f t="shared" si="9"/>
        <v>0.52154762564188262</v>
      </c>
      <c r="R41" s="150">
        <f t="shared" si="1"/>
        <v>0.49026645022285509</v>
      </c>
      <c r="S41" s="150">
        <f t="shared" si="5"/>
        <v>-1.0283620559910567</v>
      </c>
      <c r="T41" s="150">
        <v>0.32047253990197311</v>
      </c>
      <c r="U41" s="150">
        <f t="shared" si="10"/>
        <v>0.5462978544824062</v>
      </c>
      <c r="V41" s="150">
        <f t="shared" si="2"/>
        <v>1.3667938086874232</v>
      </c>
      <c r="W41" s="150">
        <f t="shared" si="6"/>
        <v>0.45079561776408722</v>
      </c>
      <c r="X41" s="150">
        <v>3.232462173314993</v>
      </c>
      <c r="Y41" s="150">
        <f t="shared" si="11"/>
        <v>1.4803879270306441</v>
      </c>
      <c r="Z41" s="150">
        <f t="shared" si="3"/>
        <v>1.2890859941302577</v>
      </c>
      <c r="AA41" s="150">
        <f t="shared" si="7"/>
        <v>0.36634850820467108</v>
      </c>
    </row>
    <row r="42" spans="10:27" x14ac:dyDescent="0.35">
      <c r="J42" s="134" t="s">
        <v>57</v>
      </c>
      <c r="K42" s="127">
        <v>1995</v>
      </c>
      <c r="L42" s="150">
        <v>0.12880573707715415</v>
      </c>
      <c r="M42" s="150">
        <f t="shared" si="8"/>
        <v>0.6632474284248191</v>
      </c>
      <c r="N42" s="150">
        <f t="shared" si="0"/>
        <v>1.4307109249024716</v>
      </c>
      <c r="O42" s="150">
        <f t="shared" si="4"/>
        <v>0.51673220502125494</v>
      </c>
      <c r="P42" s="150">
        <v>3.996947438710293</v>
      </c>
      <c r="Q42" s="150">
        <f t="shared" si="9"/>
        <v>2.2856143874241255</v>
      </c>
      <c r="R42" s="150">
        <f t="shared" si="1"/>
        <v>2.1485287195423588</v>
      </c>
      <c r="S42" s="150">
        <f t="shared" si="5"/>
        <v>1.1033490618520954</v>
      </c>
      <c r="T42" s="150">
        <v>0.27560288130284999</v>
      </c>
      <c r="U42" s="150">
        <f t="shared" si="10"/>
        <v>0.47030100858351503</v>
      </c>
      <c r="V42" s="150">
        <f t="shared" si="2"/>
        <v>1.1766557409609979</v>
      </c>
      <c r="W42" s="150">
        <f t="shared" si="6"/>
        <v>0.23469228685357144</v>
      </c>
      <c r="X42" s="150">
        <v>0.11658894070619587</v>
      </c>
      <c r="Y42" s="150">
        <f t="shared" si="11"/>
        <v>1.5412724063454271</v>
      </c>
      <c r="Z42" s="150">
        <f t="shared" si="3"/>
        <v>1.3421027258338361</v>
      </c>
      <c r="AA42" s="150">
        <f t="shared" si="7"/>
        <v>0.42449510103074772</v>
      </c>
    </row>
    <row r="43" spans="10:27" x14ac:dyDescent="0.35">
      <c r="J43" s="134" t="s">
        <v>58</v>
      </c>
      <c r="K43" s="127">
        <v>1995</v>
      </c>
      <c r="L43" s="150">
        <v>-0.36754297521071638</v>
      </c>
      <c r="M43" s="150">
        <f t="shared" si="8"/>
        <v>0.56014268843267179</v>
      </c>
      <c r="N43" s="150">
        <f t="shared" si="0"/>
        <v>1.2083005971815932</v>
      </c>
      <c r="O43" s="150">
        <f t="shared" si="4"/>
        <v>0.27297940840072865</v>
      </c>
      <c r="P43" s="150">
        <v>-3.3113190240322878</v>
      </c>
      <c r="Q43" s="150">
        <f t="shared" si="9"/>
        <v>3.0050648333440892</v>
      </c>
      <c r="R43" s="150">
        <f t="shared" si="1"/>
        <v>2.8248282536420986</v>
      </c>
      <c r="S43" s="150">
        <f t="shared" si="5"/>
        <v>1.4981631559699555</v>
      </c>
      <c r="T43" s="150">
        <v>-0.58716971703416831</v>
      </c>
      <c r="U43" s="150">
        <f t="shared" si="10"/>
        <v>0.41769264474679418</v>
      </c>
      <c r="V43" s="150">
        <f t="shared" si="2"/>
        <v>1.0450337962888334</v>
      </c>
      <c r="W43" s="150">
        <f t="shared" si="6"/>
        <v>6.3549599674465926E-2</v>
      </c>
      <c r="X43" s="150">
        <v>0.86508068541008154</v>
      </c>
      <c r="Y43" s="150">
        <f t="shared" si="11"/>
        <v>1.3280478991885767</v>
      </c>
      <c r="Z43" s="150">
        <f t="shared" si="3"/>
        <v>1.1564319832112957</v>
      </c>
      <c r="AA43" s="150">
        <f t="shared" si="7"/>
        <v>0.20968041481159502</v>
      </c>
    </row>
    <row r="44" spans="10:27" x14ac:dyDescent="0.35">
      <c r="J44" s="134" t="s">
        <v>59</v>
      </c>
      <c r="K44" s="127">
        <v>1995</v>
      </c>
      <c r="L44" s="150">
        <v>1.4696132045843158</v>
      </c>
      <c r="M44" s="150">
        <f t="shared" si="8"/>
        <v>0.77597748664878385</v>
      </c>
      <c r="N44" s="150">
        <f t="shared" si="0"/>
        <v>1.6738843153353002</v>
      </c>
      <c r="O44" s="150">
        <f t="shared" si="4"/>
        <v>0.74319982450760458</v>
      </c>
      <c r="P44" s="150">
        <v>4.1646902570913573</v>
      </c>
      <c r="Q44" s="150">
        <f t="shared" si="9"/>
        <v>3.4853600342482269</v>
      </c>
      <c r="R44" s="150">
        <f t="shared" si="1"/>
        <v>3.2763165006004509</v>
      </c>
      <c r="S44" s="150">
        <f t="shared" si="5"/>
        <v>1.7120747317624878</v>
      </c>
      <c r="T44" s="150">
        <v>0.80741438894125039</v>
      </c>
      <c r="U44" s="150">
        <f t="shared" si="10"/>
        <v>0.57465592263130205</v>
      </c>
      <c r="V44" s="150">
        <f t="shared" si="2"/>
        <v>1.4377434411163661</v>
      </c>
      <c r="W44" s="150">
        <f t="shared" si="6"/>
        <v>0.52380625626975086</v>
      </c>
      <c r="X44" s="150">
        <v>1.2535048655780967</v>
      </c>
      <c r="Y44" s="150">
        <f t="shared" si="11"/>
        <v>0.47183931538141155</v>
      </c>
      <c r="Z44" s="150">
        <f t="shared" si="3"/>
        <v>0.41086626135772081</v>
      </c>
      <c r="AA44" s="150">
        <f t="shared" si="7"/>
        <v>-1.283259227682658</v>
      </c>
    </row>
    <row r="45" spans="10:27" x14ac:dyDescent="0.35">
      <c r="J45" s="134" t="s">
        <v>60</v>
      </c>
      <c r="K45" s="127">
        <v>1995</v>
      </c>
      <c r="L45" s="150">
        <v>0.23925913188729764</v>
      </c>
      <c r="M45" s="150">
        <f t="shared" si="8"/>
        <v>0.76428054551975777</v>
      </c>
      <c r="N45" s="150">
        <f t="shared" si="0"/>
        <v>1.6486524927242676</v>
      </c>
      <c r="O45" s="150">
        <f t="shared" si="4"/>
        <v>0.72128733579340498</v>
      </c>
      <c r="P45" s="150">
        <v>-1.284153005464481</v>
      </c>
      <c r="Q45" s="150">
        <f t="shared" si="9"/>
        <v>3.1568269888569911</v>
      </c>
      <c r="R45" s="150">
        <f t="shared" si="1"/>
        <v>2.9674880791372455</v>
      </c>
      <c r="S45" s="150">
        <f t="shared" si="5"/>
        <v>1.5692422343476797</v>
      </c>
      <c r="T45" s="150">
        <v>0.46436251441393711</v>
      </c>
      <c r="U45" s="150">
        <f t="shared" si="10"/>
        <v>0.59332110952110484</v>
      </c>
      <c r="V45" s="150">
        <f t="shared" si="2"/>
        <v>1.484442255086901</v>
      </c>
      <c r="W45" s="150">
        <f t="shared" si="6"/>
        <v>0.56992097347270387</v>
      </c>
      <c r="X45" s="150">
        <v>0.32578595862518328</v>
      </c>
      <c r="Y45" s="150">
        <f t="shared" si="11"/>
        <v>0.38040541478724454</v>
      </c>
      <c r="Z45" s="150">
        <f t="shared" si="3"/>
        <v>0.33124783263880087</v>
      </c>
      <c r="AA45" s="150">
        <f t="shared" si="7"/>
        <v>-1.5940170798758109</v>
      </c>
    </row>
    <row r="46" spans="10:27" x14ac:dyDescent="0.35">
      <c r="J46" s="134" t="s">
        <v>61</v>
      </c>
      <c r="K46" s="127">
        <v>1996</v>
      </c>
      <c r="L46" s="150">
        <v>-0.11713848808030113</v>
      </c>
      <c r="M46" s="150">
        <f t="shared" si="8"/>
        <v>0.67975251557662386</v>
      </c>
      <c r="N46" s="150">
        <f t="shared" si="0"/>
        <v>1.4663145435408984</v>
      </c>
      <c r="O46" s="150">
        <f t="shared" si="4"/>
        <v>0.5521946135202549</v>
      </c>
      <c r="P46" s="150">
        <v>-0.45207122428268293</v>
      </c>
      <c r="Q46" s="150">
        <f t="shared" si="9"/>
        <v>2.3966814919887747</v>
      </c>
      <c r="R46" s="150">
        <f t="shared" si="1"/>
        <v>2.2529342856197139</v>
      </c>
      <c r="S46" s="150">
        <f t="shared" si="5"/>
        <v>1.1718052331502584</v>
      </c>
      <c r="T46" s="150">
        <v>0.35984613475617322</v>
      </c>
      <c r="U46" s="150">
        <f t="shared" si="10"/>
        <v>0.19117345363940141</v>
      </c>
      <c r="V46" s="150">
        <f t="shared" si="2"/>
        <v>0.47830078532395393</v>
      </c>
      <c r="W46" s="150">
        <f t="shared" si="6"/>
        <v>-1.0640099347944973</v>
      </c>
      <c r="X46" s="150">
        <v>-1.5424581912648156</v>
      </c>
      <c r="Y46" s="150">
        <f t="shared" si="11"/>
        <v>1.1627748415438761</v>
      </c>
      <c r="Z46" s="150">
        <f t="shared" si="3"/>
        <v>1.0125162028089227</v>
      </c>
      <c r="AA46" s="150">
        <f t="shared" si="7"/>
        <v>1.7944994935578606E-2</v>
      </c>
    </row>
    <row r="47" spans="10:27" x14ac:dyDescent="0.35">
      <c r="J47" s="134" t="s">
        <v>62</v>
      </c>
      <c r="K47" s="127">
        <v>1996</v>
      </c>
      <c r="L47" s="150">
        <v>1.512318872581492</v>
      </c>
      <c r="M47" s="150">
        <f t="shared" si="8"/>
        <v>0.69943085251985304</v>
      </c>
      <c r="N47" s="150">
        <f t="shared" si="0"/>
        <v>1.5087632745001036</v>
      </c>
      <c r="O47" s="150">
        <f t="shared" si="4"/>
        <v>0.59336646425036899</v>
      </c>
      <c r="P47" s="150">
        <v>2.3632993512511584</v>
      </c>
      <c r="Q47" s="150">
        <f t="shared" si="9"/>
        <v>1.560718504858398</v>
      </c>
      <c r="R47" s="150">
        <f t="shared" si="1"/>
        <v>1.4671103530235345</v>
      </c>
      <c r="S47" s="150">
        <f t="shared" si="5"/>
        <v>0.55297739164667126</v>
      </c>
      <c r="T47" s="150">
        <v>-4.3273986152324431E-2</v>
      </c>
      <c r="U47" s="150">
        <f t="shared" si="10"/>
        <v>0.21886686013932144</v>
      </c>
      <c r="V47" s="150">
        <f t="shared" si="2"/>
        <v>0.54758748713869398</v>
      </c>
      <c r="W47" s="150">
        <f t="shared" si="6"/>
        <v>-0.86883861478024016</v>
      </c>
      <c r="X47" s="150">
        <v>0.84102902374670185</v>
      </c>
      <c r="Y47" s="150">
        <f t="shared" si="11"/>
        <v>1.023980410179228</v>
      </c>
      <c r="Z47" s="150">
        <f t="shared" si="3"/>
        <v>0.89165736961490039</v>
      </c>
      <c r="AA47" s="150">
        <f t="shared" si="7"/>
        <v>-0.16543865169006719</v>
      </c>
    </row>
    <row r="48" spans="10:27" x14ac:dyDescent="0.35">
      <c r="J48" s="134" t="s">
        <v>63</v>
      </c>
      <c r="K48" s="127">
        <v>1996</v>
      </c>
      <c r="L48" s="150">
        <v>0.37462235649546827</v>
      </c>
      <c r="M48" s="150">
        <f t="shared" si="8"/>
        <v>0.68242324608600546</v>
      </c>
      <c r="N48" s="150">
        <f t="shared" si="0"/>
        <v>1.4720756564430886</v>
      </c>
      <c r="O48" s="150">
        <f t="shared" si="4"/>
        <v>0.55785181974436815</v>
      </c>
      <c r="P48" s="150">
        <v>-9.0538705296514255E-2</v>
      </c>
      <c r="Q48" s="150">
        <f t="shared" si="9"/>
        <v>1.2507037329096811</v>
      </c>
      <c r="R48" s="150">
        <f t="shared" si="1"/>
        <v>1.1756895233861884</v>
      </c>
      <c r="S48" s="150">
        <f t="shared" si="5"/>
        <v>0.23350712292111864</v>
      </c>
      <c r="T48" s="150">
        <v>0.15770919661079844</v>
      </c>
      <c r="U48" s="150">
        <f t="shared" si="10"/>
        <v>0.16457332489321311</v>
      </c>
      <c r="V48" s="150">
        <f t="shared" si="2"/>
        <v>0.41174937754838226</v>
      </c>
      <c r="W48" s="150">
        <f t="shared" si="6"/>
        <v>-1.2801616258915085</v>
      </c>
      <c r="X48" s="150">
        <v>2.0605069501226492</v>
      </c>
      <c r="Y48" s="150">
        <f t="shared" si="11"/>
        <v>1.4962729818932972</v>
      </c>
      <c r="Z48" s="150">
        <f t="shared" si="3"/>
        <v>1.3029183156221722</v>
      </c>
      <c r="AA48" s="150">
        <f t="shared" si="7"/>
        <v>0.3817466392853221</v>
      </c>
    </row>
    <row r="49" spans="10:27" x14ac:dyDescent="0.35">
      <c r="J49" s="134" t="s">
        <v>64</v>
      </c>
      <c r="K49" s="127">
        <v>1996</v>
      </c>
      <c r="L49" s="150">
        <v>0.79171683120635683</v>
      </c>
      <c r="M49" s="150">
        <f t="shared" si="8"/>
        <v>0.46993953104895919</v>
      </c>
      <c r="N49" s="150">
        <f t="shared" si="0"/>
        <v>1.013720660345542</v>
      </c>
      <c r="O49" s="150">
        <f t="shared" si="4"/>
        <v>1.9660159782598038E-2</v>
      </c>
      <c r="P49" s="150">
        <v>0.19030357951971003</v>
      </c>
      <c r="Q49" s="150">
        <f t="shared" si="9"/>
        <v>1.096565558696039</v>
      </c>
      <c r="R49" s="150">
        <f t="shared" si="1"/>
        <v>1.0307961870920201</v>
      </c>
      <c r="S49" s="150">
        <f t="shared" si="5"/>
        <v>4.3759105801043717E-2</v>
      </c>
      <c r="T49" s="150">
        <v>0.47238259903053503</v>
      </c>
      <c r="U49" s="150">
        <f t="shared" si="10"/>
        <v>0.21221459364061337</v>
      </c>
      <c r="V49" s="150">
        <f t="shared" si="2"/>
        <v>0.53094404512337168</v>
      </c>
      <c r="W49" s="150">
        <f t="shared" si="6"/>
        <v>-0.91336826790053804</v>
      </c>
      <c r="X49" s="150">
        <v>-1.6023073225444641E-2</v>
      </c>
      <c r="Y49" s="150">
        <f t="shared" si="11"/>
        <v>0.85203297065238615</v>
      </c>
      <c r="Z49" s="150">
        <f t="shared" si="3"/>
        <v>0.74192969893252314</v>
      </c>
      <c r="AA49" s="150">
        <f t="shared" si="7"/>
        <v>-0.43064560319815937</v>
      </c>
    </row>
    <row r="50" spans="10:27" x14ac:dyDescent="0.35">
      <c r="J50" s="134" t="s">
        <v>65</v>
      </c>
      <c r="K50" s="127">
        <v>1996</v>
      </c>
      <c r="L50" s="150">
        <v>0.89013540760843601</v>
      </c>
      <c r="M50" s="150">
        <f t="shared" si="8"/>
        <v>0.22345959686588235</v>
      </c>
      <c r="N50" s="150">
        <f t="shared" si="0"/>
        <v>0.48203140006076867</v>
      </c>
      <c r="O50" s="150">
        <f t="shared" si="4"/>
        <v>-1.0528009666137579</v>
      </c>
      <c r="P50" s="150">
        <v>1.4200434153400869</v>
      </c>
      <c r="Q50" s="150">
        <f t="shared" si="9"/>
        <v>0.6559971879962847</v>
      </c>
      <c r="R50" s="150">
        <f t="shared" si="1"/>
        <v>0.61665205036509407</v>
      </c>
      <c r="S50" s="150">
        <f t="shared" si="5"/>
        <v>-0.69747142530232631</v>
      </c>
      <c r="T50" s="150">
        <v>7.6823796939339925E-2</v>
      </c>
      <c r="U50" s="150">
        <f t="shared" si="10"/>
        <v>0.17062908570028815</v>
      </c>
      <c r="V50" s="150">
        <f t="shared" si="2"/>
        <v>0.42690040973730453</v>
      </c>
      <c r="W50" s="150">
        <f t="shared" si="6"/>
        <v>-1.2280285476082207</v>
      </c>
      <c r="X50" s="150">
        <v>0.73717948717948723</v>
      </c>
      <c r="Y50" s="150">
        <f t="shared" si="11"/>
        <v>0.85832437594330424</v>
      </c>
      <c r="Z50" s="150">
        <f t="shared" si="3"/>
        <v>0.74740810246164868</v>
      </c>
      <c r="AA50" s="150">
        <f t="shared" si="7"/>
        <v>-0.42003189119295087</v>
      </c>
    </row>
    <row r="51" spans="10:27" x14ac:dyDescent="0.35">
      <c r="J51" s="134" t="s">
        <v>66</v>
      </c>
      <c r="K51" s="127">
        <v>1996</v>
      </c>
      <c r="L51" s="150">
        <v>-0.79703727558167614</v>
      </c>
      <c r="M51" s="150">
        <f t="shared" si="8"/>
        <v>0.77318802448906843</v>
      </c>
      <c r="N51" s="150">
        <f t="shared" si="0"/>
        <v>1.6678670828282929</v>
      </c>
      <c r="O51" s="150">
        <f t="shared" si="4"/>
        <v>0.7380043208058491</v>
      </c>
      <c r="P51" s="150">
        <v>-2.0779452421296707</v>
      </c>
      <c r="Q51" s="150">
        <f t="shared" si="9"/>
        <v>1.4488745604972315</v>
      </c>
      <c r="R51" s="150">
        <f t="shared" si="1"/>
        <v>1.3619745401370569</v>
      </c>
      <c r="S51" s="150">
        <f t="shared" si="5"/>
        <v>0.44569973480276048</v>
      </c>
      <c r="T51" s="150">
        <v>-3.6847115177940863E-2</v>
      </c>
      <c r="U51" s="150">
        <f t="shared" si="10"/>
        <v>0.2182513189488571</v>
      </c>
      <c r="V51" s="150">
        <f t="shared" si="2"/>
        <v>0.54604745200728044</v>
      </c>
      <c r="W51" s="150">
        <f t="shared" si="6"/>
        <v>-0.87290176681744802</v>
      </c>
      <c r="X51" s="150">
        <v>-0.93859370028635059</v>
      </c>
      <c r="Y51" s="150">
        <f t="shared" si="11"/>
        <v>0.68529526764790394</v>
      </c>
      <c r="Z51" s="150">
        <f t="shared" si="3"/>
        <v>0.59673854078274491</v>
      </c>
      <c r="AA51" s="150">
        <f t="shared" si="7"/>
        <v>-0.74482913750094648</v>
      </c>
    </row>
    <row r="52" spans="10:27" x14ac:dyDescent="0.35">
      <c r="J52" s="134" t="s">
        <v>67</v>
      </c>
      <c r="K52" s="127">
        <v>1996</v>
      </c>
      <c r="L52" s="150">
        <v>0.64590354888912227</v>
      </c>
      <c r="M52" s="150">
        <f t="shared" si="8"/>
        <v>0.74448185461365457</v>
      </c>
      <c r="N52" s="150">
        <f t="shared" si="0"/>
        <v>1.605944142621196</v>
      </c>
      <c r="O52" s="150">
        <f t="shared" si="4"/>
        <v>0.68342171442133981</v>
      </c>
      <c r="P52" s="150">
        <v>9.107468123861566E-2</v>
      </c>
      <c r="Q52" s="150">
        <f t="shared" si="9"/>
        <v>1.4417092468461372</v>
      </c>
      <c r="R52" s="150">
        <f t="shared" si="1"/>
        <v>1.3552389848095221</v>
      </c>
      <c r="S52" s="150">
        <f t="shared" si="5"/>
        <v>0.43854728095041001</v>
      </c>
      <c r="T52" s="150">
        <v>0.6788511749347258</v>
      </c>
      <c r="U52" s="150">
        <f t="shared" si="10"/>
        <v>0.31403858265926649</v>
      </c>
      <c r="V52" s="150">
        <f t="shared" si="2"/>
        <v>0.78569957202986318</v>
      </c>
      <c r="W52" s="150">
        <f t="shared" si="6"/>
        <v>-0.34795032031270046</v>
      </c>
      <c r="X52" s="150">
        <v>-1.9431507949253253</v>
      </c>
      <c r="Y52" s="150">
        <f t="shared" si="11"/>
        <v>1.1056180349764648</v>
      </c>
      <c r="Z52" s="150">
        <f t="shared" si="3"/>
        <v>0.96274543835595316</v>
      </c>
      <c r="AA52" s="150">
        <f t="shared" si="7"/>
        <v>-5.4773712572019899E-2</v>
      </c>
    </row>
    <row r="53" spans="10:27" x14ac:dyDescent="0.35">
      <c r="J53" s="134" t="s">
        <v>68</v>
      </c>
      <c r="K53" s="127">
        <v>1996</v>
      </c>
      <c r="L53" s="150">
        <v>9.0121284275733182E-3</v>
      </c>
      <c r="M53" s="150">
        <f t="shared" si="8"/>
        <v>0.59042588640984528</v>
      </c>
      <c r="N53" s="150">
        <f t="shared" si="0"/>
        <v>1.2736253920169458</v>
      </c>
      <c r="O53" s="150">
        <f t="shared" si="4"/>
        <v>0.34894100400593914</v>
      </c>
      <c r="P53" s="150">
        <v>0.79162875341219285</v>
      </c>
      <c r="Q53" s="150">
        <f t="shared" si="9"/>
        <v>1.2215599476760872</v>
      </c>
      <c r="R53" s="150">
        <f t="shared" si="1"/>
        <v>1.1482937124764054</v>
      </c>
      <c r="S53" s="150">
        <f t="shared" si="5"/>
        <v>0.19949170415331388</v>
      </c>
      <c r="T53" s="150">
        <v>1.0037832560410056</v>
      </c>
      <c r="U53" s="150">
        <f t="shared" si="10"/>
        <v>0.43470506851140345</v>
      </c>
      <c r="V53" s="150">
        <f t="shared" si="2"/>
        <v>1.0875975282922576</v>
      </c>
      <c r="W53" s="150">
        <f t="shared" si="6"/>
        <v>0.12114477776571664</v>
      </c>
      <c r="X53" s="150">
        <v>1.2283000327546676</v>
      </c>
      <c r="Y53" s="150">
        <f t="shared" si="11"/>
        <v>1.3234073765630752</v>
      </c>
      <c r="Z53" s="150">
        <f t="shared" si="3"/>
        <v>1.1523911283699722</v>
      </c>
      <c r="AA53" s="150">
        <f t="shared" si="7"/>
        <v>0.20463045913184399</v>
      </c>
    </row>
    <row r="54" spans="10:27" x14ac:dyDescent="0.35">
      <c r="J54" s="134" t="s">
        <v>69</v>
      </c>
      <c r="K54" s="127">
        <v>1996</v>
      </c>
      <c r="L54" s="150">
        <v>1.1321058971951092</v>
      </c>
      <c r="M54" s="150">
        <f t="shared" si="8"/>
        <v>0.45987474362292435</v>
      </c>
      <c r="N54" s="150">
        <f t="shared" si="0"/>
        <v>0.99200960545091854</v>
      </c>
      <c r="O54" s="150">
        <f t="shared" si="4"/>
        <v>-1.1574004850499659E-2</v>
      </c>
      <c r="P54" s="150">
        <v>1.4534621287352172</v>
      </c>
      <c r="Q54" s="150">
        <f t="shared" si="9"/>
        <v>0.55626722014061969</v>
      </c>
      <c r="R54" s="150">
        <f t="shared" si="1"/>
        <v>0.52290364673414891</v>
      </c>
      <c r="S54" s="150">
        <f t="shared" si="5"/>
        <v>-0.93538296330095105</v>
      </c>
      <c r="T54" s="150">
        <v>-1.1720283945023411</v>
      </c>
      <c r="U54" s="150">
        <f t="shared" si="10"/>
        <v>0.95832564498549366</v>
      </c>
      <c r="V54" s="150">
        <f t="shared" si="2"/>
        <v>2.3976545899371424</v>
      </c>
      <c r="W54" s="150">
        <f t="shared" si="6"/>
        <v>1.2616238367014554</v>
      </c>
      <c r="X54" s="150">
        <v>1.5855039637599093</v>
      </c>
      <c r="Y54" s="150">
        <f t="shared" si="11"/>
        <v>1.5859486963367333</v>
      </c>
      <c r="Z54" s="150">
        <f t="shared" si="3"/>
        <v>1.3810057583741051</v>
      </c>
      <c r="AA54" s="150">
        <f t="shared" si="7"/>
        <v>0.4657193352081615</v>
      </c>
    </row>
    <row r="55" spans="10:27" x14ac:dyDescent="0.35">
      <c r="J55" s="134" t="s">
        <v>70</v>
      </c>
      <c r="K55" s="127">
        <v>1996</v>
      </c>
      <c r="L55" s="150">
        <v>1.0753495003118654</v>
      </c>
      <c r="M55" s="150">
        <f t="shared" si="8"/>
        <v>0.51657378656648567</v>
      </c>
      <c r="N55" s="150">
        <f t="shared" si="0"/>
        <v>1.1143168119236577</v>
      </c>
      <c r="O55" s="150">
        <f t="shared" si="4"/>
        <v>0.15615946428575689</v>
      </c>
      <c r="P55" s="150">
        <v>-0.28474817583199857</v>
      </c>
      <c r="Q55" s="150">
        <f t="shared" si="9"/>
        <v>0.71631664114290461</v>
      </c>
      <c r="R55" s="150">
        <f t="shared" si="1"/>
        <v>0.67335368741536605</v>
      </c>
      <c r="S55" s="150">
        <f t="shared" si="5"/>
        <v>-0.57056359741331109</v>
      </c>
      <c r="T55" s="150">
        <v>1.2073234098480912</v>
      </c>
      <c r="U55" s="150">
        <f t="shared" si="10"/>
        <v>1.0768730422290909</v>
      </c>
      <c r="V55" s="150">
        <f t="shared" si="2"/>
        <v>2.6942507549396089</v>
      </c>
      <c r="W55" s="150">
        <f t="shared" si="6"/>
        <v>1.4298841292236104</v>
      </c>
      <c r="X55" s="150">
        <v>-0.35037426341774169</v>
      </c>
      <c r="Y55" s="150">
        <f t="shared" si="11"/>
        <v>0.8411256804083399</v>
      </c>
      <c r="Z55" s="150">
        <f t="shared" si="3"/>
        <v>0.73243189445115597</v>
      </c>
      <c r="AA55" s="150">
        <f t="shared" si="7"/>
        <v>-0.44923347884135478</v>
      </c>
    </row>
    <row r="56" spans="10:27" x14ac:dyDescent="0.35">
      <c r="J56" s="134" t="s">
        <v>71</v>
      </c>
      <c r="K56" s="127">
        <v>1996</v>
      </c>
      <c r="L56" s="150">
        <v>-0.16656923062646734</v>
      </c>
      <c r="M56" s="150">
        <f t="shared" si="8"/>
        <v>0.59927182762499698</v>
      </c>
      <c r="N56" s="150">
        <f t="shared" si="0"/>
        <v>1.2927072371853772</v>
      </c>
      <c r="O56" s="150">
        <f t="shared" si="4"/>
        <v>0.37039558119260746</v>
      </c>
      <c r="P56" s="150">
        <v>-1.5170444404783152</v>
      </c>
      <c r="Q56" s="150">
        <f t="shared" si="9"/>
        <v>1.2185528039671425</v>
      </c>
      <c r="R56" s="150">
        <f t="shared" si="1"/>
        <v>1.1454669300331342</v>
      </c>
      <c r="S56" s="150">
        <f t="shared" si="5"/>
        <v>0.19593580821404835</v>
      </c>
      <c r="T56" s="150">
        <v>0.51642908915196906</v>
      </c>
      <c r="U56" s="150">
        <f t="shared" si="10"/>
        <v>0.99941864464320007</v>
      </c>
      <c r="V56" s="150">
        <f t="shared" si="2"/>
        <v>2.5004660087477877</v>
      </c>
      <c r="W56" s="150">
        <f t="shared" si="6"/>
        <v>1.3221969932301227</v>
      </c>
      <c r="X56" s="150">
        <v>-1.0867828032603484</v>
      </c>
      <c r="Y56" s="150">
        <f t="shared" si="11"/>
        <v>1.1269939669169675</v>
      </c>
      <c r="Z56" s="150">
        <f t="shared" si="3"/>
        <v>0.98135908277499007</v>
      </c>
      <c r="AA56" s="150">
        <f t="shared" si="7"/>
        <v>-2.7146974600262015E-2</v>
      </c>
    </row>
    <row r="57" spans="10:27" x14ac:dyDescent="0.35">
      <c r="J57" s="134" t="s">
        <v>72</v>
      </c>
      <c r="K57" s="127">
        <v>1996</v>
      </c>
      <c r="L57" s="150">
        <v>0.243067013064271</v>
      </c>
      <c r="M57" s="150">
        <f t="shared" si="8"/>
        <v>0.51670517329405763</v>
      </c>
      <c r="N57" s="150">
        <f t="shared" si="0"/>
        <v>1.1146002301752305</v>
      </c>
      <c r="O57" s="150">
        <f t="shared" si="4"/>
        <v>0.15652635645852261</v>
      </c>
      <c r="P57" s="150">
        <v>0.40775643349039509</v>
      </c>
      <c r="Q57" s="150">
        <f t="shared" si="9"/>
        <v>0.79603008892215577</v>
      </c>
      <c r="R57" s="150">
        <f t="shared" si="1"/>
        <v>0.74828611382543853</v>
      </c>
      <c r="S57" s="150">
        <f t="shared" si="5"/>
        <v>-0.41833809205661415</v>
      </c>
      <c r="T57" s="150">
        <v>-1.1988102034071448</v>
      </c>
      <c r="U57" s="150">
        <f t="shared" si="10"/>
        <v>1.0115367713393948</v>
      </c>
      <c r="V57" s="150">
        <f t="shared" si="2"/>
        <v>2.5307845985158939</v>
      </c>
      <c r="W57" s="150">
        <f t="shared" si="6"/>
        <v>1.3395847212465928</v>
      </c>
      <c r="X57" s="150">
        <v>-0.88867345290030697</v>
      </c>
      <c r="Y57" s="150">
        <f t="shared" si="11"/>
        <v>0.31114678023416387</v>
      </c>
      <c r="Z57" s="150">
        <f t="shared" si="3"/>
        <v>0.2709390891366566</v>
      </c>
      <c r="AA57" s="150">
        <f t="shared" si="7"/>
        <v>-1.8839595447015394</v>
      </c>
    </row>
    <row r="58" spans="10:27" x14ac:dyDescent="0.35">
      <c r="J58" s="134" t="s">
        <v>73</v>
      </c>
      <c r="K58" s="127">
        <v>1997</v>
      </c>
      <c r="L58" s="150">
        <v>1.1284714173118828</v>
      </c>
      <c r="M58" s="150">
        <f t="shared" si="8"/>
        <v>0.54045999862449556</v>
      </c>
      <c r="N58" s="150">
        <f t="shared" si="0"/>
        <v>1.1658424765268272</v>
      </c>
      <c r="O58" s="150">
        <f t="shared" si="4"/>
        <v>0.22137287114051188</v>
      </c>
      <c r="P58" s="150">
        <v>1.461961916794513</v>
      </c>
      <c r="Q58" s="150">
        <f t="shared" si="9"/>
        <v>1.2333642555642093</v>
      </c>
      <c r="R58" s="150">
        <f t="shared" si="1"/>
        <v>1.1593900262953489</v>
      </c>
      <c r="S58" s="150">
        <f t="shared" si="5"/>
        <v>0.21336597992971121</v>
      </c>
      <c r="T58" s="150">
        <v>1.6755869115679358</v>
      </c>
      <c r="U58" s="150">
        <f t="shared" si="10"/>
        <v>1.180764886869895</v>
      </c>
      <c r="V58" s="150">
        <f t="shared" si="2"/>
        <v>2.9541798922464073</v>
      </c>
      <c r="W58" s="150">
        <f t="shared" si="6"/>
        <v>1.5627576804526373</v>
      </c>
      <c r="X58" s="150">
        <v>-2.6084121291164002</v>
      </c>
      <c r="Y58" s="150">
        <f t="shared" si="11"/>
        <v>0.76826675304282632</v>
      </c>
      <c r="Z58" s="150">
        <f t="shared" si="3"/>
        <v>0.66898810306424261</v>
      </c>
      <c r="AA58" s="150">
        <f t="shared" si="7"/>
        <v>-0.57994753992919523</v>
      </c>
    </row>
    <row r="59" spans="10:27" x14ac:dyDescent="0.35">
      <c r="J59" s="134" t="s">
        <v>74</v>
      </c>
      <c r="K59" s="127">
        <v>1997</v>
      </c>
      <c r="L59" s="150">
        <v>0.67071940730960367</v>
      </c>
      <c r="M59" s="150">
        <f t="shared" si="8"/>
        <v>0.36153445079825475</v>
      </c>
      <c r="N59" s="150">
        <f t="shared" si="0"/>
        <v>0.77987680964572337</v>
      </c>
      <c r="O59" s="150">
        <f t="shared" si="4"/>
        <v>-0.35868184289886751</v>
      </c>
      <c r="P59" s="150">
        <v>-0.7026594325358001</v>
      </c>
      <c r="Q59" s="150">
        <f t="shared" si="9"/>
        <v>0.88380227694055347</v>
      </c>
      <c r="R59" s="150">
        <f t="shared" si="1"/>
        <v>0.83079393656763301</v>
      </c>
      <c r="S59" s="150">
        <f t="shared" si="5"/>
        <v>-0.26743740797265009</v>
      </c>
      <c r="T59" s="150">
        <v>-0.36787797218483625</v>
      </c>
      <c r="U59" s="150">
        <f t="shared" si="10"/>
        <v>1.2077691040643619</v>
      </c>
      <c r="V59" s="150">
        <f t="shared" si="2"/>
        <v>3.0217422972000523</v>
      </c>
      <c r="W59" s="150">
        <f t="shared" si="6"/>
        <v>1.5953806286018271</v>
      </c>
      <c r="X59" s="150">
        <v>4.2182792099096087</v>
      </c>
      <c r="Y59" s="150">
        <f t="shared" si="11"/>
        <v>2.8990837873175552</v>
      </c>
      <c r="Z59" s="150">
        <f t="shared" si="3"/>
        <v>2.5244520289605168</v>
      </c>
      <c r="AA59" s="150">
        <f t="shared" si="7"/>
        <v>1.3359702627570811</v>
      </c>
    </row>
    <row r="60" spans="10:27" x14ac:dyDescent="0.35">
      <c r="J60" s="134" t="s">
        <v>75</v>
      </c>
      <c r="K60" s="127">
        <v>1997</v>
      </c>
      <c r="L60" s="150">
        <v>0.72955138510021089</v>
      </c>
      <c r="M60" s="150">
        <f t="shared" si="8"/>
        <v>0.20334297692203676</v>
      </c>
      <c r="N60" s="150">
        <f t="shared" si="0"/>
        <v>0.43863723569269192</v>
      </c>
      <c r="O60" s="150">
        <f t="shared" si="4"/>
        <v>-1.1888998080263233</v>
      </c>
      <c r="P60" s="150">
        <v>1.9347903977069152</v>
      </c>
      <c r="Q60" s="150">
        <f t="shared" si="9"/>
        <v>1.1482012002057753</v>
      </c>
      <c r="R60" s="150">
        <f t="shared" si="1"/>
        <v>1.0793348466953541</v>
      </c>
      <c r="S60" s="150">
        <f t="shared" si="5"/>
        <v>0.11014250775905562</v>
      </c>
      <c r="T60" s="150">
        <v>0.75648414985590773</v>
      </c>
      <c r="U60" s="150">
        <f t="shared" si="10"/>
        <v>0.83564271998646344</v>
      </c>
      <c r="V60" s="150">
        <f t="shared" si="2"/>
        <v>2.0907116632086278</v>
      </c>
      <c r="W60" s="150">
        <f t="shared" si="6"/>
        <v>1.0639941089182077</v>
      </c>
      <c r="X60" s="150">
        <v>0.22486347574686796</v>
      </c>
      <c r="Y60" s="150">
        <f t="shared" si="11"/>
        <v>2.8003677242125935</v>
      </c>
      <c r="Z60" s="150">
        <f t="shared" si="3"/>
        <v>2.438492469293255</v>
      </c>
      <c r="AA60" s="150">
        <f t="shared" si="7"/>
        <v>1.2859895169585454</v>
      </c>
    </row>
    <row r="61" spans="10:27" x14ac:dyDescent="0.35">
      <c r="J61" s="134" t="s">
        <v>76</v>
      </c>
      <c r="K61" s="127">
        <v>1997</v>
      </c>
      <c r="L61" s="150">
        <v>-1.4756610862203816</v>
      </c>
      <c r="M61" s="150">
        <f t="shared" si="8"/>
        <v>1.0259614714600724</v>
      </c>
      <c r="N61" s="150">
        <f t="shared" si="0"/>
        <v>2.2131322683497241</v>
      </c>
      <c r="O61" s="150">
        <f t="shared" si="4"/>
        <v>1.1460896767104625</v>
      </c>
      <c r="P61" s="150">
        <v>-5.8435852372583481</v>
      </c>
      <c r="Q61" s="150">
        <f t="shared" si="9"/>
        <v>3.2298673391286652</v>
      </c>
      <c r="R61" s="150">
        <f t="shared" si="1"/>
        <v>3.0361476444198146</v>
      </c>
      <c r="S61" s="150">
        <f t="shared" si="5"/>
        <v>1.6022419490844333</v>
      </c>
      <c r="T61" s="150">
        <v>-0.68525801453938739</v>
      </c>
      <c r="U61" s="150">
        <f t="shared" si="10"/>
        <v>0.61855932450243434</v>
      </c>
      <c r="V61" s="150">
        <f t="shared" si="2"/>
        <v>1.5475862628763626</v>
      </c>
      <c r="W61" s="150">
        <f t="shared" si="6"/>
        <v>0.63001982789214728</v>
      </c>
      <c r="X61" s="150">
        <v>1.7307692307692308</v>
      </c>
      <c r="Y61" s="150">
        <f t="shared" si="11"/>
        <v>1.6466405957852146</v>
      </c>
      <c r="Z61" s="150">
        <f t="shared" si="3"/>
        <v>1.4338547961888939</v>
      </c>
      <c r="AA61" s="150">
        <f t="shared" si="7"/>
        <v>0.51989893239064611</v>
      </c>
    </row>
    <row r="62" spans="10:27" x14ac:dyDescent="0.35">
      <c r="J62" s="134" t="s">
        <v>77</v>
      </c>
      <c r="K62" s="127">
        <v>1997</v>
      </c>
      <c r="L62" s="150">
        <v>-7.0666513708844789E-2</v>
      </c>
      <c r="M62" s="150">
        <f t="shared" si="8"/>
        <v>0.91148965240845248</v>
      </c>
      <c r="N62" s="150">
        <f t="shared" si="0"/>
        <v>1.9662016733837218</v>
      </c>
      <c r="O62" s="150">
        <f t="shared" si="4"/>
        <v>0.97541130655566777</v>
      </c>
      <c r="P62" s="150">
        <v>3.4811012599160054</v>
      </c>
      <c r="Q62" s="150">
        <f t="shared" si="9"/>
        <v>4.0803592308057173</v>
      </c>
      <c r="R62" s="150">
        <f t="shared" si="1"/>
        <v>3.8356290727220834</v>
      </c>
      <c r="S62" s="150">
        <f t="shared" si="5"/>
        <v>1.9394632102364264</v>
      </c>
      <c r="T62" s="150">
        <v>0.52798944021119576</v>
      </c>
      <c r="U62" s="150">
        <f t="shared" si="10"/>
        <v>0.63270141170746919</v>
      </c>
      <c r="V62" s="150">
        <f t="shared" si="2"/>
        <v>1.5829686409603347</v>
      </c>
      <c r="W62" s="150">
        <f t="shared" si="6"/>
        <v>0.66263267557671601</v>
      </c>
      <c r="X62" s="150">
        <v>-1.260239445494644</v>
      </c>
      <c r="Y62" s="150">
        <f t="shared" si="11"/>
        <v>1.2210840234614544</v>
      </c>
      <c r="Z62" s="150">
        <f t="shared" si="3"/>
        <v>1.063290427839189</v>
      </c>
      <c r="AA62" s="150">
        <f t="shared" si="7"/>
        <v>8.8535709357560055E-2</v>
      </c>
    </row>
    <row r="63" spans="10:27" x14ac:dyDescent="0.35">
      <c r="J63" s="134" t="s">
        <v>78</v>
      </c>
      <c r="K63" s="127">
        <v>1997</v>
      </c>
      <c r="L63" s="150">
        <v>1.1305453894228341</v>
      </c>
      <c r="M63" s="150">
        <f t="shared" si="8"/>
        <v>1.0650629599906674</v>
      </c>
      <c r="N63" s="150">
        <f t="shared" si="0"/>
        <v>2.2974792622815854</v>
      </c>
      <c r="O63" s="150">
        <f t="shared" si="4"/>
        <v>1.2000518393865445</v>
      </c>
      <c r="P63" s="150">
        <v>2.002164502164502</v>
      </c>
      <c r="Q63" s="150">
        <f t="shared" si="9"/>
        <v>4.0919001451060195</v>
      </c>
      <c r="R63" s="150">
        <f t="shared" si="1"/>
        <v>3.8464777906687364</v>
      </c>
      <c r="S63" s="150">
        <f t="shared" si="5"/>
        <v>1.9435379783344591</v>
      </c>
      <c r="T63" s="150">
        <v>-1.0384959713518354</v>
      </c>
      <c r="U63" s="150">
        <f t="shared" si="10"/>
        <v>0.67087198524106595</v>
      </c>
      <c r="V63" s="150">
        <f t="shared" si="2"/>
        <v>1.6784683819014705</v>
      </c>
      <c r="W63" s="150">
        <f t="shared" si="6"/>
        <v>0.74714536056624281</v>
      </c>
      <c r="X63" s="150">
        <v>0.59029993618379073</v>
      </c>
      <c r="Y63" s="150">
        <f t="shared" si="11"/>
        <v>1.2324906633191899</v>
      </c>
      <c r="Z63" s="150">
        <f t="shared" si="3"/>
        <v>1.0732230538841665</v>
      </c>
      <c r="AA63" s="150">
        <f t="shared" si="7"/>
        <v>0.10194995054887634</v>
      </c>
    </row>
    <row r="64" spans="10:27" x14ac:dyDescent="0.35">
      <c r="J64" s="134" t="s">
        <v>79</v>
      </c>
      <c r="K64" s="127">
        <v>1997</v>
      </c>
      <c r="L64" s="150">
        <v>1.2495856660900047</v>
      </c>
      <c r="M64" s="150">
        <f t="shared" si="8"/>
        <v>0.59629843776770408</v>
      </c>
      <c r="N64" s="150">
        <f t="shared" si="0"/>
        <v>1.2862932487241985</v>
      </c>
      <c r="O64" s="150">
        <f t="shared" si="4"/>
        <v>0.36321958531825099</v>
      </c>
      <c r="P64" s="150">
        <v>0.48629531388152075</v>
      </c>
      <c r="Q64" s="150">
        <f t="shared" si="9"/>
        <v>1.2226553972498519</v>
      </c>
      <c r="R64" s="150">
        <f t="shared" si="1"/>
        <v>1.1493234596126651</v>
      </c>
      <c r="S64" s="150">
        <f t="shared" si="5"/>
        <v>0.20078487971307882</v>
      </c>
      <c r="T64" s="150">
        <v>1.0132078885471323</v>
      </c>
      <c r="U64" s="150">
        <f t="shared" si="10"/>
        <v>0.87551903437457257</v>
      </c>
      <c r="V64" s="150">
        <f t="shared" si="2"/>
        <v>2.1904790321846228</v>
      </c>
      <c r="W64" s="150">
        <f t="shared" si="6"/>
        <v>1.1312464048877326</v>
      </c>
      <c r="X64" s="150">
        <v>1.3005551149881047</v>
      </c>
      <c r="Y64" s="150">
        <f t="shared" si="11"/>
        <v>1.0794354081421549</v>
      </c>
      <c r="Z64" s="150">
        <f t="shared" si="3"/>
        <v>0.93994624030429996</v>
      </c>
      <c r="AA64" s="150">
        <f t="shared" si="7"/>
        <v>-8.9349849867631073E-2</v>
      </c>
    </row>
    <row r="65" spans="10:27" x14ac:dyDescent="0.35">
      <c r="J65" s="134" t="s">
        <v>80</v>
      </c>
      <c r="K65" s="127">
        <v>1997</v>
      </c>
      <c r="L65" s="150">
        <v>6.0542188936475547E-2</v>
      </c>
      <c r="M65" s="150">
        <f t="shared" si="8"/>
        <v>0.53467558461820786</v>
      </c>
      <c r="N65" s="150">
        <f t="shared" si="0"/>
        <v>1.1533647435447192</v>
      </c>
      <c r="O65" s="150">
        <f t="shared" si="4"/>
        <v>0.20584882737709678</v>
      </c>
      <c r="P65" s="150">
        <v>1.4254289485261769</v>
      </c>
      <c r="Q65" s="150">
        <f t="shared" si="9"/>
        <v>0.62471818344461771</v>
      </c>
      <c r="R65" s="150">
        <f t="shared" si="1"/>
        <v>0.58724908546965038</v>
      </c>
      <c r="S65" s="150">
        <f t="shared" si="5"/>
        <v>-0.76795553337518185</v>
      </c>
      <c r="T65" s="150">
        <v>0.4656994447429697</v>
      </c>
      <c r="U65" s="150">
        <f t="shared" si="10"/>
        <v>0.86742646659605183</v>
      </c>
      <c r="V65" s="150">
        <f t="shared" si="2"/>
        <v>2.1702320708515144</v>
      </c>
      <c r="W65" s="150">
        <f t="shared" si="6"/>
        <v>1.1178493235752307</v>
      </c>
      <c r="X65" s="150">
        <v>0.31313605761703461</v>
      </c>
      <c r="Y65" s="150">
        <f t="shared" si="11"/>
        <v>0.41583632323041186</v>
      </c>
      <c r="Z65" s="150">
        <f t="shared" si="3"/>
        <v>0.36210021058612052</v>
      </c>
      <c r="AA65" s="150">
        <f t="shared" si="7"/>
        <v>-1.465539079046861</v>
      </c>
    </row>
    <row r="66" spans="10:27" x14ac:dyDescent="0.35">
      <c r="J66" s="134" t="s">
        <v>81</v>
      </c>
      <c r="K66" s="127">
        <v>1997</v>
      </c>
      <c r="L66" s="150">
        <v>0.62253495876658305</v>
      </c>
      <c r="M66" s="150">
        <f t="shared" si="8"/>
        <v>0.48566710746462205</v>
      </c>
      <c r="N66" s="150">
        <f t="shared" si="0"/>
        <v>1.0476470872501553</v>
      </c>
      <c r="O66" s="150">
        <f t="shared" si="4"/>
        <v>6.7152809222325596E-2</v>
      </c>
      <c r="P66" s="150">
        <v>-0.1735056823110957</v>
      </c>
      <c r="Q66" s="150">
        <f t="shared" si="9"/>
        <v>0.65607429220142244</v>
      </c>
      <c r="R66" s="150">
        <f t="shared" si="1"/>
        <v>0.61672453004497685</v>
      </c>
      <c r="S66" s="150">
        <f t="shared" si="5"/>
        <v>-0.69730186464013555</v>
      </c>
      <c r="T66" s="150">
        <v>-0.21988470909847269</v>
      </c>
      <c r="U66" s="150">
        <f t="shared" si="10"/>
        <v>0.50445883902165978</v>
      </c>
      <c r="V66" s="150">
        <f t="shared" si="2"/>
        <v>1.2621159176356522</v>
      </c>
      <c r="W66" s="150">
        <f t="shared" si="6"/>
        <v>0.3358444191304229</v>
      </c>
      <c r="X66" s="150">
        <v>-0.23411893241766818</v>
      </c>
      <c r="Y66" s="150">
        <f t="shared" si="11"/>
        <v>0.63505982664437666</v>
      </c>
      <c r="Z66" s="150">
        <f t="shared" si="3"/>
        <v>0.55299473402494814</v>
      </c>
      <c r="AA66" s="150">
        <f t="shared" si="7"/>
        <v>-0.85466235264124146</v>
      </c>
    </row>
    <row r="67" spans="10:27" x14ac:dyDescent="0.35">
      <c r="J67" s="134" t="s">
        <v>82</v>
      </c>
      <c r="K67" s="127">
        <v>1997</v>
      </c>
      <c r="L67" s="150">
        <v>-9.3092036399431644E-2</v>
      </c>
      <c r="M67" s="150">
        <f t="shared" si="8"/>
        <v>0.30760027177170113</v>
      </c>
      <c r="N67" s="150">
        <f t="shared" si="0"/>
        <v>0.66353377407271352</v>
      </c>
      <c r="O67" s="150">
        <f t="shared" si="4"/>
        <v>-0.59175819380264405</v>
      </c>
      <c r="P67" s="150">
        <v>1.0515338489615016</v>
      </c>
      <c r="Q67" s="150">
        <f t="shared" si="9"/>
        <v>0.68289509136956239</v>
      </c>
      <c r="R67" s="150">
        <f t="shared" si="1"/>
        <v>0.64193668202078313</v>
      </c>
      <c r="S67" s="150">
        <f t="shared" si="5"/>
        <v>-0.63949709199397076</v>
      </c>
      <c r="T67" s="150">
        <v>0.62239428231089933</v>
      </c>
      <c r="U67" s="150">
        <f t="shared" si="10"/>
        <v>0.36575839072755778</v>
      </c>
      <c r="V67" s="150">
        <f t="shared" si="2"/>
        <v>0.91509842079747994</v>
      </c>
      <c r="W67" s="150">
        <f t="shared" si="6"/>
        <v>-0.12800117820058163</v>
      </c>
      <c r="X67" s="150">
        <v>0.62578222778473092</v>
      </c>
      <c r="Y67" s="150">
        <f t="shared" si="11"/>
        <v>0.35538174422503332</v>
      </c>
      <c r="Z67" s="150">
        <f t="shared" si="3"/>
        <v>0.30945782567206048</v>
      </c>
      <c r="AA67" s="150">
        <f t="shared" si="7"/>
        <v>-1.692185289130147</v>
      </c>
    </row>
    <row r="68" spans="10:27" x14ac:dyDescent="0.35">
      <c r="J68" s="134" t="s">
        <v>83</v>
      </c>
      <c r="K68" s="127">
        <v>1997</v>
      </c>
      <c r="L68" s="150">
        <v>-0.25947391885867144</v>
      </c>
      <c r="M68" s="150">
        <f t="shared" si="8"/>
        <v>0.3826435224172291</v>
      </c>
      <c r="N68" s="150">
        <f t="shared" si="0"/>
        <v>0.82541182129520874</v>
      </c>
      <c r="O68" s="150">
        <f t="shared" si="4"/>
        <v>-0.27681399455810518</v>
      </c>
      <c r="P68" s="150">
        <v>-0.29239766081871343</v>
      </c>
      <c r="Q68" s="150">
        <f t="shared" si="9"/>
        <v>0.60745453041671893</v>
      </c>
      <c r="R68" s="150">
        <f t="shared" si="1"/>
        <v>0.57102086493571469</v>
      </c>
      <c r="S68" s="150">
        <f t="shared" si="5"/>
        <v>-0.80838463268046501</v>
      </c>
      <c r="T68" s="150">
        <v>-0.43801237088993461</v>
      </c>
      <c r="U68" s="150">
        <f t="shared" si="10"/>
        <v>0.45722300009718003</v>
      </c>
      <c r="V68" s="150">
        <f t="shared" si="2"/>
        <v>1.1439356032514694</v>
      </c>
      <c r="W68" s="150">
        <f t="shared" si="6"/>
        <v>0.19400583928002585</v>
      </c>
      <c r="X68" s="150">
        <v>0.71517412935323388</v>
      </c>
      <c r="Y68" s="150">
        <f t="shared" si="11"/>
        <v>0.42798990571038242</v>
      </c>
      <c r="Z68" s="150">
        <f t="shared" si="3"/>
        <v>0.37268325619691645</v>
      </c>
      <c r="AA68" s="150">
        <f t="shared" si="7"/>
        <v>-1.4239780913406088</v>
      </c>
    </row>
    <row r="69" spans="10:27" x14ac:dyDescent="0.35">
      <c r="J69" s="134" t="s">
        <v>84</v>
      </c>
      <c r="K69" s="127">
        <v>1997</v>
      </c>
      <c r="L69" s="150">
        <v>0.6785327957517947</v>
      </c>
      <c r="M69" s="150">
        <f t="shared" si="8"/>
        <v>0.40864877734871663</v>
      </c>
      <c r="N69" s="150">
        <f t="shared" si="0"/>
        <v>0.88150853685084318</v>
      </c>
      <c r="O69" s="150">
        <f t="shared" si="4"/>
        <v>-0.18195355368820218</v>
      </c>
      <c r="P69" s="150">
        <v>1.6819044333275832</v>
      </c>
      <c r="Q69" s="150">
        <f t="shared" si="9"/>
        <v>0.82336624330749097</v>
      </c>
      <c r="R69" s="150">
        <f t="shared" si="1"/>
        <v>0.77398271124882445</v>
      </c>
      <c r="S69" s="150">
        <f t="shared" si="5"/>
        <v>-0.36962675419488089</v>
      </c>
      <c r="T69" s="150">
        <v>-0.69260723521892931</v>
      </c>
      <c r="U69" s="150">
        <f t="shared" si="10"/>
        <v>0.5694548861461034</v>
      </c>
      <c r="V69" s="150">
        <f t="shared" si="2"/>
        <v>1.4247308612418541</v>
      </c>
      <c r="W69" s="150">
        <f t="shared" si="6"/>
        <v>0.51068941273430646</v>
      </c>
      <c r="X69" s="150">
        <v>0.47854276011114544</v>
      </c>
      <c r="Y69" s="150">
        <f t="shared" si="11"/>
        <v>9.7561819613240869E-2</v>
      </c>
      <c r="Z69" s="150">
        <f t="shared" si="3"/>
        <v>8.4954472357493177E-2</v>
      </c>
      <c r="AA69" s="150">
        <f t="shared" si="7"/>
        <v>-3.5571662908862778</v>
      </c>
    </row>
    <row r="70" spans="10:27" x14ac:dyDescent="0.35">
      <c r="J70" s="134" t="s">
        <v>85</v>
      </c>
      <c r="K70" s="127">
        <v>1998</v>
      </c>
      <c r="L70" s="150">
        <v>0.31877674972029341</v>
      </c>
      <c r="M70" s="150">
        <f t="shared" si="8"/>
        <v>0.38638708930331045</v>
      </c>
      <c r="N70" s="150">
        <f t="shared" si="0"/>
        <v>0.83348718173006164</v>
      </c>
      <c r="O70" s="150">
        <f t="shared" si="4"/>
        <v>-0.26276808283424696</v>
      </c>
      <c r="P70" s="150">
        <v>0.28840444482144373</v>
      </c>
      <c r="Q70" s="150">
        <f t="shared" si="9"/>
        <v>0.82845519310428362</v>
      </c>
      <c r="R70" s="150">
        <f t="shared" si="1"/>
        <v>0.7787664380449445</v>
      </c>
      <c r="S70" s="150">
        <f t="shared" si="5"/>
        <v>-0.36073738431331037</v>
      </c>
      <c r="T70" s="150">
        <v>0.66451149425287359</v>
      </c>
      <c r="U70" s="150">
        <f t="shared" si="10"/>
        <v>0.5889867631068062</v>
      </c>
      <c r="V70" s="150">
        <f t="shared" si="2"/>
        <v>1.4735980648797422</v>
      </c>
      <c r="W70" s="150">
        <f t="shared" si="6"/>
        <v>0.55934307200454059</v>
      </c>
      <c r="X70" s="150">
        <v>1.7667844522968197</v>
      </c>
      <c r="Y70" s="150">
        <f t="shared" si="11"/>
        <v>0.55990528303319231</v>
      </c>
      <c r="Z70" s="150">
        <f t="shared" si="3"/>
        <v>0.48755197554558644</v>
      </c>
      <c r="AA70" s="150">
        <f t="shared" si="7"/>
        <v>-1.0363720691228839</v>
      </c>
    </row>
    <row r="71" spans="10:27" x14ac:dyDescent="0.35">
      <c r="J71" s="134" t="s">
        <v>86</v>
      </c>
      <c r="K71" s="127">
        <v>1998</v>
      </c>
      <c r="L71" s="150">
        <v>-9.2054134912415805E-2</v>
      </c>
      <c r="M71" s="150">
        <f t="shared" si="8"/>
        <v>0.31482105078119871</v>
      </c>
      <c r="N71" s="150">
        <f t="shared" si="0"/>
        <v>0.67910993309338241</v>
      </c>
      <c r="O71" s="150">
        <f t="shared" si="4"/>
        <v>-0.55828296063675997</v>
      </c>
      <c r="P71" s="150">
        <v>0.51594349995770949</v>
      </c>
      <c r="Q71" s="150">
        <f t="shared" si="9"/>
        <v>0.61038067700262633</v>
      </c>
      <c r="R71" s="150">
        <f t="shared" si="1"/>
        <v>0.57377150826908041</v>
      </c>
      <c r="S71" s="150">
        <f t="shared" si="5"/>
        <v>-0.80145176480702784</v>
      </c>
      <c r="T71" s="150">
        <v>-0.57983942908117747</v>
      </c>
      <c r="U71" s="150">
        <f t="shared" si="10"/>
        <v>0.61489809854845845</v>
      </c>
      <c r="V71" s="150">
        <f t="shared" si="2"/>
        <v>1.5384261665570367</v>
      </c>
      <c r="W71" s="150">
        <f t="shared" si="6"/>
        <v>0.62145520629865814</v>
      </c>
      <c r="X71" s="150">
        <v>0.55857487922705318</v>
      </c>
      <c r="Y71" s="150">
        <f t="shared" si="11"/>
        <v>0.58932561929651828</v>
      </c>
      <c r="Z71" s="150">
        <f t="shared" si="3"/>
        <v>0.51317049264314651</v>
      </c>
      <c r="AA71" s="150">
        <f t="shared" si="7"/>
        <v>-0.96248987719022649</v>
      </c>
    </row>
    <row r="72" spans="10:27" x14ac:dyDescent="0.35">
      <c r="J72" s="134" t="s">
        <v>87</v>
      </c>
      <c r="K72" s="127">
        <v>1998</v>
      </c>
      <c r="L72" s="150">
        <v>0.50632126372117336</v>
      </c>
      <c r="M72" s="150">
        <f t="shared" si="8"/>
        <v>0.24989066013177033</v>
      </c>
      <c r="N72" s="150">
        <f t="shared" si="0"/>
        <v>0.53904663954854726</v>
      </c>
      <c r="O72" s="150">
        <f t="shared" si="4"/>
        <v>-0.89151799123348296</v>
      </c>
      <c r="P72" s="150">
        <v>-1.2201279030629417</v>
      </c>
      <c r="Q72" s="150">
        <f t="shared" si="9"/>
        <v>0.77038141942892835</v>
      </c>
      <c r="R72" s="150">
        <f t="shared" si="1"/>
        <v>0.72417578999852472</v>
      </c>
      <c r="S72" s="150">
        <f t="shared" si="5"/>
        <v>-0.4655881481656452</v>
      </c>
      <c r="T72" s="150">
        <v>0.32301480484522205</v>
      </c>
      <c r="U72" s="150">
        <f t="shared" si="10"/>
        <v>0.5249523763582451</v>
      </c>
      <c r="V72" s="150">
        <f t="shared" si="2"/>
        <v>1.3133891190951161</v>
      </c>
      <c r="W72" s="150">
        <f t="shared" si="6"/>
        <v>0.39329440824930184</v>
      </c>
      <c r="X72" s="150">
        <v>-0.54045939048190961</v>
      </c>
      <c r="Y72" s="150">
        <f t="shared" si="11"/>
        <v>0.94227979145689822</v>
      </c>
      <c r="Z72" s="150">
        <f t="shared" si="3"/>
        <v>0.82051444728779099</v>
      </c>
      <c r="AA72" s="150">
        <f t="shared" si="7"/>
        <v>-0.28539935853173637</v>
      </c>
    </row>
    <row r="73" spans="10:27" x14ac:dyDescent="0.35">
      <c r="J73" s="134" t="s">
        <v>88</v>
      </c>
      <c r="K73" s="127">
        <v>1998</v>
      </c>
      <c r="L73" s="150">
        <v>1.5514194165428909</v>
      </c>
      <c r="M73" s="150">
        <f t="shared" si="8"/>
        <v>0.67915704132683574</v>
      </c>
      <c r="N73" s="150">
        <f t="shared" si="0"/>
        <v>1.4650300281727902</v>
      </c>
      <c r="O73" s="150">
        <f t="shared" si="4"/>
        <v>0.55093023533147956</v>
      </c>
      <c r="P73" s="150">
        <v>3.3818894284010561</v>
      </c>
      <c r="Q73" s="150">
        <f t="shared" si="9"/>
        <v>1.8975467641797719</v>
      </c>
      <c r="R73" s="150">
        <f t="shared" si="1"/>
        <v>1.7837364613851563</v>
      </c>
      <c r="S73" s="150">
        <f t="shared" si="5"/>
        <v>0.83490247964266751</v>
      </c>
      <c r="T73" s="150">
        <v>0.79897445070506512</v>
      </c>
      <c r="U73" s="150">
        <f t="shared" si="10"/>
        <v>0.5718207826561128</v>
      </c>
      <c r="V73" s="150">
        <f t="shared" si="2"/>
        <v>1.4306501462533976</v>
      </c>
      <c r="W73" s="150">
        <f t="shared" si="6"/>
        <v>0.51667091596793824</v>
      </c>
      <c r="X73" s="150">
        <v>0.39245283018867927</v>
      </c>
      <c r="Y73" s="150">
        <f t="shared" si="11"/>
        <v>0.48371227359614316</v>
      </c>
      <c r="Z73" s="150">
        <f t="shared" si="3"/>
        <v>0.42120494614705406</v>
      </c>
      <c r="AA73" s="150">
        <f t="shared" si="7"/>
        <v>-1.2474057170709096</v>
      </c>
    </row>
    <row r="74" spans="10:27" x14ac:dyDescent="0.35">
      <c r="J74" s="134" t="s">
        <v>89</v>
      </c>
      <c r="K74" s="127">
        <v>1998</v>
      </c>
      <c r="L74" s="150">
        <v>0.2543303429987544</v>
      </c>
      <c r="M74" s="150">
        <f t="shared" si="8"/>
        <v>0.56156226901836448</v>
      </c>
      <c r="N74" s="150">
        <f t="shared" ref="N74:N137" si="12">M74 / $M$7</f>
        <v>1.2113628170496047</v>
      </c>
      <c r="O74" s="150">
        <f t="shared" si="4"/>
        <v>0.27663103345758627</v>
      </c>
      <c r="P74" s="150">
        <v>-1.507910349373764</v>
      </c>
      <c r="Q74" s="150">
        <f t="shared" si="9"/>
        <v>2.2403254754171158</v>
      </c>
      <c r="R74" s="150">
        <f t="shared" ref="R74:R137" si="13">Q74 / $Q$7</f>
        <v>2.1059561278316683</v>
      </c>
      <c r="S74" s="150">
        <f t="shared" si="5"/>
        <v>1.0744753818437029</v>
      </c>
      <c r="T74" s="150">
        <v>0.11238945905178788</v>
      </c>
      <c r="U74" s="150">
        <f t="shared" si="10"/>
        <v>0.28718936291450647</v>
      </c>
      <c r="V74" s="150">
        <f t="shared" ref="V74:V137" si="14">U74 / $U$7</f>
        <v>0.71852495837520169</v>
      </c>
      <c r="W74" s="150">
        <f t="shared" si="6"/>
        <v>-0.47688982449736383</v>
      </c>
      <c r="X74" s="150">
        <v>0.61644865433769358</v>
      </c>
      <c r="Y74" s="150">
        <f t="shared" si="11"/>
        <v>0.5009918567625008</v>
      </c>
      <c r="Z74" s="150">
        <f t="shared" ref="Z74:Z137" si="15">Y74 / $Y$7</f>
        <v>0.43625158915017515</v>
      </c>
      <c r="AA74" s="150">
        <f t="shared" si="7"/>
        <v>-1.1967677081956718</v>
      </c>
    </row>
    <row r="75" spans="10:27" x14ac:dyDescent="0.35">
      <c r="J75" s="134" t="s">
        <v>90</v>
      </c>
      <c r="K75" s="127">
        <v>1998</v>
      </c>
      <c r="L75" s="150">
        <v>0.95759648477239767</v>
      </c>
      <c r="M75" s="150">
        <f t="shared" si="8"/>
        <v>0.53016234465065049</v>
      </c>
      <c r="N75" s="150">
        <f t="shared" si="12"/>
        <v>1.1436290982160577</v>
      </c>
      <c r="O75" s="150">
        <f t="shared" ref="O75:O138" si="16">IF(N75&gt;0, LOG(N75,2), NA())</f>
        <v>0.19361923312461668</v>
      </c>
      <c r="P75" s="150">
        <v>0.97046766502133353</v>
      </c>
      <c r="Q75" s="150">
        <f t="shared" si="9"/>
        <v>1.9963147817322751</v>
      </c>
      <c r="R75" s="150">
        <f t="shared" si="13"/>
        <v>1.8765806101844522</v>
      </c>
      <c r="S75" s="150">
        <f t="shared" ref="S75:S138" si="17">IF(R75&gt;0, LOG(R75,2), NA())</f>
        <v>0.90810626380097303</v>
      </c>
      <c r="T75" s="150">
        <v>0.37815001920293068</v>
      </c>
      <c r="U75" s="150">
        <f t="shared" si="10"/>
        <v>0.28266997408530337</v>
      </c>
      <c r="V75" s="150">
        <f t="shared" si="14"/>
        <v>0.7072178067542999</v>
      </c>
      <c r="W75" s="150">
        <f t="shared" ref="W75:W138" si="18">IF(V75&gt;0, LOG(V75,2), NA())</f>
        <v>-0.499773494659284</v>
      </c>
      <c r="X75" s="150">
        <v>0.89659294680215185</v>
      </c>
      <c r="Y75" s="150">
        <f t="shared" si="11"/>
        <v>0.20623940000118907</v>
      </c>
      <c r="Z75" s="150">
        <f t="shared" si="15"/>
        <v>0.17958828029124921</v>
      </c>
      <c r="AA75" s="150">
        <f t="shared" ref="AA75:AA138" si="19">IF(Z75&gt;0, LOG(Z75,2), NA())</f>
        <v>-2.4772348902280124</v>
      </c>
    </row>
    <row r="76" spans="10:27" x14ac:dyDescent="0.35">
      <c r="J76" s="134" t="s">
        <v>91</v>
      </c>
      <c r="K76" s="127">
        <v>1998</v>
      </c>
      <c r="L76" s="150">
        <v>-0.71009875346794904</v>
      </c>
      <c r="M76" s="150">
        <f t="shared" si="8"/>
        <v>0.68361085063281557</v>
      </c>
      <c r="N76" s="150">
        <f t="shared" si="12"/>
        <v>1.4746374738384764</v>
      </c>
      <c r="O76" s="150">
        <f t="shared" si="16"/>
        <v>0.56036032465797103</v>
      </c>
      <c r="P76" s="150">
        <v>1.8228519347087579</v>
      </c>
      <c r="Q76" s="150">
        <f t="shared" si="9"/>
        <v>1.4127551458257479</v>
      </c>
      <c r="R76" s="150">
        <f t="shared" si="13"/>
        <v>1.3280214813088786</v>
      </c>
      <c r="S76" s="150">
        <f t="shared" si="17"/>
        <v>0.40927848307575915</v>
      </c>
      <c r="T76" s="150">
        <v>0.83880271948671159</v>
      </c>
      <c r="U76" s="150">
        <f t="shared" si="10"/>
        <v>0.300093654001229</v>
      </c>
      <c r="V76" s="150">
        <f t="shared" si="14"/>
        <v>0.75081046895906345</v>
      </c>
      <c r="W76" s="150">
        <f t="shared" si="18"/>
        <v>-0.41347932829605871</v>
      </c>
      <c r="X76" s="150">
        <v>1.0071090047393365</v>
      </c>
      <c r="Y76" s="150">
        <f t="shared" si="11"/>
        <v>0.16442158990376052</v>
      </c>
      <c r="Z76" s="150">
        <f t="shared" si="15"/>
        <v>0.14317434289180017</v>
      </c>
      <c r="AA76" s="150">
        <f t="shared" si="19"/>
        <v>-2.8041551127543132</v>
      </c>
    </row>
    <row r="77" spans="10:27" x14ac:dyDescent="0.35">
      <c r="J77" s="134" t="s">
        <v>92</v>
      </c>
      <c r="K77" s="127">
        <v>1998</v>
      </c>
      <c r="L77" s="150">
        <v>-0.75965985895115984</v>
      </c>
      <c r="M77" s="150">
        <f t="shared" ref="M77:M140" si="20">_xlfn.STDEV.P(L75:L77)</f>
        <v>0.7980972553437502</v>
      </c>
      <c r="N77" s="150">
        <f t="shared" si="12"/>
        <v>1.721599531967748</v>
      </c>
      <c r="O77" s="150">
        <f t="shared" si="16"/>
        <v>0.78374959079765993</v>
      </c>
      <c r="P77" s="150">
        <v>-1.0497192611278379</v>
      </c>
      <c r="Q77" s="150">
        <f t="shared" ref="Q77:Q140" si="21">_xlfn.STDEV.P(P75:P77)</f>
        <v>1.2045921133057029</v>
      </c>
      <c r="R77" s="150">
        <f t="shared" si="13"/>
        <v>1.132343568106561</v>
      </c>
      <c r="S77" s="150">
        <f t="shared" si="17"/>
        <v>0.17931175746344344</v>
      </c>
      <c r="T77" s="150">
        <v>-4.6698966785359876E-2</v>
      </c>
      <c r="U77" s="150">
        <f t="shared" ref="U77:U140" si="22">_xlfn.STDEV.P(T75:T77)</f>
        <v>0.36160303703934477</v>
      </c>
      <c r="V77" s="150">
        <f t="shared" si="14"/>
        <v>0.90470205616350741</v>
      </c>
      <c r="W77" s="150">
        <f t="shared" si="18"/>
        <v>-0.14448534453367343</v>
      </c>
      <c r="X77" s="150">
        <v>1.5835777126099706</v>
      </c>
      <c r="Y77" s="150">
        <f t="shared" ref="Y77:Y140" si="23">_xlfn.STDEV.P(X75:X77)</f>
        <v>0.30119724778660578</v>
      </c>
      <c r="Z77" s="150">
        <f t="shared" si="15"/>
        <v>0.26227527697492298</v>
      </c>
      <c r="AA77" s="150">
        <f t="shared" si="19"/>
        <v>-1.9308462745765334</v>
      </c>
    </row>
    <row r="78" spans="10:27" x14ac:dyDescent="0.35">
      <c r="J78" s="134" t="s">
        <v>93</v>
      </c>
      <c r="K78" s="127">
        <v>1998</v>
      </c>
      <c r="L78" s="150">
        <v>1.0949032168221695</v>
      </c>
      <c r="M78" s="150">
        <f t="shared" si="20"/>
        <v>0.86280502612440135</v>
      </c>
      <c r="N78" s="150">
        <f t="shared" si="12"/>
        <v>1.8611826055151737</v>
      </c>
      <c r="O78" s="150">
        <f t="shared" si="16"/>
        <v>0.89621960894202013</v>
      </c>
      <c r="P78" s="150">
        <v>-2.5740131578947367</v>
      </c>
      <c r="Q78" s="150">
        <f t="shared" si="21"/>
        <v>1.8229268224913608</v>
      </c>
      <c r="R78" s="150">
        <f t="shared" si="13"/>
        <v>1.7135920447896646</v>
      </c>
      <c r="S78" s="150">
        <f t="shared" si="17"/>
        <v>0.77702368762311025</v>
      </c>
      <c r="T78" s="150">
        <v>0.17812299246627344</v>
      </c>
      <c r="U78" s="150">
        <f t="shared" si="22"/>
        <v>0.37581849216051472</v>
      </c>
      <c r="V78" s="150">
        <f t="shared" si="14"/>
        <v>0.94026799494190094</v>
      </c>
      <c r="W78" s="150">
        <f t="shared" si="18"/>
        <v>-8.8856082917163987E-2</v>
      </c>
      <c r="X78" s="150">
        <v>-1.6887990762124712</v>
      </c>
      <c r="Y78" s="150">
        <f t="shared" si="23"/>
        <v>1.426288361062422</v>
      </c>
      <c r="Z78" s="150">
        <f t="shared" si="15"/>
        <v>1.2419774008319839</v>
      </c>
      <c r="AA78" s="150">
        <f t="shared" si="19"/>
        <v>0.31263892234724006</v>
      </c>
    </row>
    <row r="79" spans="10:27" x14ac:dyDescent="0.35">
      <c r="J79" s="134" t="s">
        <v>94</v>
      </c>
      <c r="K79" s="127">
        <v>1998</v>
      </c>
      <c r="L79" s="150">
        <v>1.6641699812318129</v>
      </c>
      <c r="M79" s="150">
        <f t="shared" si="20"/>
        <v>1.0348601593798219</v>
      </c>
      <c r="N79" s="150">
        <f t="shared" si="12"/>
        <v>2.2323278950170145</v>
      </c>
      <c r="O79" s="150">
        <f t="shared" si="16"/>
        <v>1.1585489526918173</v>
      </c>
      <c r="P79" s="150">
        <v>3.3341774288849497</v>
      </c>
      <c r="Q79" s="150">
        <f t="shared" si="21"/>
        <v>2.5044125077803061</v>
      </c>
      <c r="R79" s="150">
        <f t="shared" si="13"/>
        <v>2.3542038535254508</v>
      </c>
      <c r="S79" s="150">
        <f t="shared" si="17"/>
        <v>1.23523925059585</v>
      </c>
      <c r="T79" s="150">
        <v>0.90360567814148718</v>
      </c>
      <c r="U79" s="150">
        <f t="shared" si="22"/>
        <v>0.40551050935084082</v>
      </c>
      <c r="V79" s="150">
        <f t="shared" si="14"/>
        <v>1.0145550618417496</v>
      </c>
      <c r="W79" s="150">
        <f t="shared" si="18"/>
        <v>2.084716503580835E-2</v>
      </c>
      <c r="X79" s="150">
        <v>-0.13213918660989576</v>
      </c>
      <c r="Y79" s="150">
        <f t="shared" si="23"/>
        <v>1.3364681622424752</v>
      </c>
      <c r="Z79" s="150">
        <f t="shared" si="15"/>
        <v>1.163764144580272</v>
      </c>
      <c r="AA79" s="150">
        <f t="shared" si="19"/>
        <v>0.21879870264276077</v>
      </c>
    </row>
    <row r="80" spans="10:27" x14ac:dyDescent="0.35">
      <c r="J80" s="134" t="s">
        <v>95</v>
      </c>
      <c r="K80" s="127">
        <v>1998</v>
      </c>
      <c r="L80" s="150">
        <v>0.60040478630162508</v>
      </c>
      <c r="M80" s="150">
        <f t="shared" si="20"/>
        <v>0.43463774658310628</v>
      </c>
      <c r="N80" s="150">
        <f t="shared" si="12"/>
        <v>0.937570122040706</v>
      </c>
      <c r="O80" s="150">
        <f t="shared" si="16"/>
        <v>-9.3001499391832054E-2</v>
      </c>
      <c r="P80" s="150">
        <v>1.6418885802973371</v>
      </c>
      <c r="Q80" s="150">
        <f t="shared" si="21"/>
        <v>2.4842701817380903</v>
      </c>
      <c r="R80" s="150">
        <f t="shared" si="13"/>
        <v>2.3352696158788024</v>
      </c>
      <c r="S80" s="150">
        <f t="shared" si="17"/>
        <v>1.2235891242545023</v>
      </c>
      <c r="T80" s="150">
        <v>-0.51130947222462952</v>
      </c>
      <c r="U80" s="150">
        <f t="shared" si="22"/>
        <v>0.57769918482429217</v>
      </c>
      <c r="V80" s="150">
        <f t="shared" si="14"/>
        <v>1.4453574412253953</v>
      </c>
      <c r="W80" s="150">
        <f t="shared" si="18"/>
        <v>0.53142631965577314</v>
      </c>
      <c r="X80" s="150">
        <v>2.9403116730373421E-2</v>
      </c>
      <c r="Y80" s="150">
        <f t="shared" si="23"/>
        <v>0.77470458193929082</v>
      </c>
      <c r="Z80" s="150">
        <f t="shared" si="15"/>
        <v>0.6745940087268788</v>
      </c>
      <c r="AA80" s="150">
        <f t="shared" si="19"/>
        <v>-0.56790858948478207</v>
      </c>
    </row>
    <row r="81" spans="10:27" x14ac:dyDescent="0.35">
      <c r="J81" s="134" t="s">
        <v>96</v>
      </c>
      <c r="K81" s="127">
        <v>1998</v>
      </c>
      <c r="L81" s="150">
        <v>1.0724266810330314</v>
      </c>
      <c r="M81" s="150">
        <f t="shared" si="20"/>
        <v>0.43519614892863512</v>
      </c>
      <c r="N81" s="150">
        <f t="shared" si="12"/>
        <v>0.93877466849200053</v>
      </c>
      <c r="O81" s="150">
        <f t="shared" si="16"/>
        <v>-9.1149181588306052E-2</v>
      </c>
      <c r="P81" s="150">
        <v>-0.5464920035361247</v>
      </c>
      <c r="Q81" s="150">
        <f t="shared" si="21"/>
        <v>1.5885858970403899</v>
      </c>
      <c r="R81" s="150">
        <f t="shared" si="13"/>
        <v>1.4933063258749468</v>
      </c>
      <c r="S81" s="150">
        <f t="shared" si="17"/>
        <v>0.57851013967871878</v>
      </c>
      <c r="T81" s="150">
        <v>1.2601626016260163</v>
      </c>
      <c r="U81" s="150">
        <f t="shared" si="22"/>
        <v>0.76501496215237741</v>
      </c>
      <c r="V81" s="150">
        <f t="shared" si="14"/>
        <v>1.9140066270510816</v>
      </c>
      <c r="W81" s="150">
        <f t="shared" si="18"/>
        <v>0.93659582501577732</v>
      </c>
      <c r="X81" s="150">
        <v>7.3486184597295709E-2</v>
      </c>
      <c r="Y81" s="150">
        <f t="shared" si="23"/>
        <v>8.8393706365413507E-2</v>
      </c>
      <c r="Z81" s="150">
        <f t="shared" si="15"/>
        <v>7.6971101131222922E-2</v>
      </c>
      <c r="AA81" s="150">
        <f t="shared" si="19"/>
        <v>-3.6995393034527679</v>
      </c>
    </row>
    <row r="82" spans="10:27" x14ac:dyDescent="0.35">
      <c r="J82" s="134" t="s">
        <v>97</v>
      </c>
      <c r="K82" s="127">
        <v>1999</v>
      </c>
      <c r="L82" s="150">
        <v>5.3718664112600983E-2</v>
      </c>
      <c r="M82" s="150">
        <f t="shared" si="20"/>
        <v>0.41625798744927067</v>
      </c>
      <c r="N82" s="150">
        <f t="shared" si="12"/>
        <v>0.89792259223074267</v>
      </c>
      <c r="O82" s="150">
        <f t="shared" si="16"/>
        <v>-0.15533701586564852</v>
      </c>
      <c r="P82" s="150">
        <v>1.5353535353535352</v>
      </c>
      <c r="Q82" s="150">
        <f t="shared" si="21"/>
        <v>1.0074412110388731</v>
      </c>
      <c r="R82" s="150">
        <f t="shared" si="13"/>
        <v>0.94701730400242656</v>
      </c>
      <c r="S82" s="150">
        <f t="shared" si="17"/>
        <v>-7.8537307873310438E-2</v>
      </c>
      <c r="T82" s="150">
        <v>-0.53048116075012908</v>
      </c>
      <c r="U82" s="150">
        <f t="shared" si="22"/>
        <v>0.83963523467768264</v>
      </c>
      <c r="V82" s="150">
        <f t="shared" si="14"/>
        <v>2.1007006176156007</v>
      </c>
      <c r="W82" s="150">
        <f t="shared" si="18"/>
        <v>1.0708705702654535</v>
      </c>
      <c r="X82" s="150">
        <v>0.76369510941401086</v>
      </c>
      <c r="Y82" s="150">
        <f t="shared" si="23"/>
        <v>0.33624006094992981</v>
      </c>
      <c r="Z82" s="150">
        <f t="shared" si="15"/>
        <v>0.29278971094114198</v>
      </c>
      <c r="AA82" s="150">
        <f t="shared" si="19"/>
        <v>-1.7720632387893356</v>
      </c>
    </row>
    <row r="83" spans="10:27" x14ac:dyDescent="0.35">
      <c r="J83" s="134" t="s">
        <v>98</v>
      </c>
      <c r="K83" s="127">
        <v>1999</v>
      </c>
      <c r="L83" s="150">
        <v>1.2806479404334308</v>
      </c>
      <c r="M83" s="150">
        <f t="shared" si="20"/>
        <v>0.53608431817075208</v>
      </c>
      <c r="N83" s="150">
        <f t="shared" si="12"/>
        <v>1.1564035649521212</v>
      </c>
      <c r="O83" s="150">
        <f t="shared" si="16"/>
        <v>0.20964496146376282</v>
      </c>
      <c r="P83" s="150">
        <v>0.38201352964584162</v>
      </c>
      <c r="Q83" s="150">
        <f t="shared" si="21"/>
        <v>0.85156043314677643</v>
      </c>
      <c r="R83" s="150">
        <f t="shared" si="13"/>
        <v>0.80048588121801734</v>
      </c>
      <c r="S83" s="150">
        <f t="shared" si="17"/>
        <v>-0.32105213783774939</v>
      </c>
      <c r="T83" s="150">
        <v>1.1012136412119116</v>
      </c>
      <c r="U83" s="150">
        <f t="shared" si="22"/>
        <v>0.80925876801643226</v>
      </c>
      <c r="V83" s="150">
        <f t="shared" si="14"/>
        <v>2.0247011125438963</v>
      </c>
      <c r="W83" s="150">
        <f t="shared" si="18"/>
        <v>1.0177089523052227</v>
      </c>
      <c r="X83" s="150">
        <v>0.21862702229995629</v>
      </c>
      <c r="Y83" s="150">
        <f t="shared" si="23"/>
        <v>0.29712575756101256</v>
      </c>
      <c r="Z83" s="150">
        <f t="shared" si="15"/>
        <v>0.25872992178172177</v>
      </c>
      <c r="AA83" s="150">
        <f t="shared" si="19"/>
        <v>-1.950481185395647</v>
      </c>
    </row>
    <row r="84" spans="10:27" x14ac:dyDescent="0.35">
      <c r="J84" s="134" t="s">
        <v>99</v>
      </c>
      <c r="K84" s="127">
        <v>1999</v>
      </c>
      <c r="L84" s="150">
        <v>0.55106720472085013</v>
      </c>
      <c r="M84" s="150">
        <f t="shared" si="20"/>
        <v>0.5038737793735012</v>
      </c>
      <c r="N84" s="150">
        <f t="shared" si="12"/>
        <v>1.0869212454146464</v>
      </c>
      <c r="O84" s="150">
        <f t="shared" si="16"/>
        <v>0.12024741141779477</v>
      </c>
      <c r="P84" s="150">
        <v>1.1416792198525332</v>
      </c>
      <c r="Q84" s="150">
        <f t="shared" si="21"/>
        <v>0.47868623408568467</v>
      </c>
      <c r="R84" s="150">
        <f t="shared" si="13"/>
        <v>0.4499757821098383</v>
      </c>
      <c r="S84" s="150">
        <f t="shared" si="17"/>
        <v>-1.1520807378233544</v>
      </c>
      <c r="T84" s="150">
        <v>-6.8432608137777656E-2</v>
      </c>
      <c r="U84" s="150">
        <f t="shared" si="22"/>
        <v>0.68669814979111832</v>
      </c>
      <c r="V84" s="150">
        <f t="shared" si="14"/>
        <v>1.7180641876414995</v>
      </c>
      <c r="W84" s="150">
        <f t="shared" si="18"/>
        <v>0.78078393721107264</v>
      </c>
      <c r="X84" s="150">
        <v>1.4107038976148925</v>
      </c>
      <c r="Y84" s="150">
        <f t="shared" si="23"/>
        <v>0.48725613481799729</v>
      </c>
      <c r="Z84" s="150">
        <f t="shared" si="15"/>
        <v>0.42429085476790901</v>
      </c>
      <c r="AA84" s="150">
        <f t="shared" si="19"/>
        <v>-1.2368745120003461</v>
      </c>
    </row>
    <row r="85" spans="10:27" x14ac:dyDescent="0.35">
      <c r="J85" s="134" t="s">
        <v>100</v>
      </c>
      <c r="K85" s="127">
        <v>1999</v>
      </c>
      <c r="L85" s="150">
        <v>0.79325832594293932</v>
      </c>
      <c r="M85" s="150">
        <f t="shared" si="20"/>
        <v>0.30340534409614706</v>
      </c>
      <c r="N85" s="150">
        <f t="shared" si="12"/>
        <v>0.65448476973832093</v>
      </c>
      <c r="O85" s="150">
        <f t="shared" si="16"/>
        <v>-0.61156847472395404</v>
      </c>
      <c r="P85" s="150">
        <v>6.2710668652504506E-2</v>
      </c>
      <c r="Q85" s="150">
        <f t="shared" si="21"/>
        <v>0.45255072304959831</v>
      </c>
      <c r="R85" s="150">
        <f t="shared" si="13"/>
        <v>0.42540781632789737</v>
      </c>
      <c r="S85" s="150">
        <f t="shared" si="17"/>
        <v>-1.2330815536576571</v>
      </c>
      <c r="T85" s="150">
        <v>1.1070847718777641</v>
      </c>
      <c r="U85" s="150">
        <f t="shared" si="22"/>
        <v>0.55276556508681318</v>
      </c>
      <c r="V85" s="150">
        <f t="shared" si="14"/>
        <v>1.3829755065248805</v>
      </c>
      <c r="W85" s="150">
        <f t="shared" si="18"/>
        <v>0.46777560556432513</v>
      </c>
      <c r="X85" s="150">
        <v>0.76007457335436679</v>
      </c>
      <c r="Y85" s="150">
        <f t="shared" si="23"/>
        <v>0.48734327905846925</v>
      </c>
      <c r="Z85" s="150">
        <f t="shared" si="15"/>
        <v>0.42436673786436663</v>
      </c>
      <c r="AA85" s="150">
        <f t="shared" si="19"/>
        <v>-1.2366165135609546</v>
      </c>
    </row>
    <row r="86" spans="10:27" x14ac:dyDescent="0.35">
      <c r="J86" s="134" t="s">
        <v>101</v>
      </c>
      <c r="K86" s="127">
        <v>1999</v>
      </c>
      <c r="L86" s="150">
        <v>0.70511053083996955</v>
      </c>
      <c r="M86" s="150">
        <f t="shared" si="20"/>
        <v>0.10008658435028965</v>
      </c>
      <c r="N86" s="150">
        <f t="shared" si="12"/>
        <v>0.21589977364286711</v>
      </c>
      <c r="O86" s="150">
        <f t="shared" si="16"/>
        <v>-2.2115663640998218</v>
      </c>
      <c r="P86" s="150">
        <v>1.9663141402271838</v>
      </c>
      <c r="Q86" s="150">
        <f t="shared" si="21"/>
        <v>0.77945152107613913</v>
      </c>
      <c r="R86" s="150">
        <f t="shared" si="13"/>
        <v>0.73270188870766129</v>
      </c>
      <c r="S86" s="150">
        <f t="shared" si="17"/>
        <v>-0.44870176032688819</v>
      </c>
      <c r="T86" s="150">
        <v>-2.5398617186397628E-2</v>
      </c>
      <c r="U86" s="150">
        <f t="shared" si="22"/>
        <v>0.54428461321077815</v>
      </c>
      <c r="V86" s="150">
        <f t="shared" si="14"/>
        <v>1.3617568390510291</v>
      </c>
      <c r="W86" s="150">
        <f t="shared" si="18"/>
        <v>0.44546911273754725</v>
      </c>
      <c r="X86" s="150">
        <v>1.1670936521491602</v>
      </c>
      <c r="Y86" s="150">
        <f t="shared" si="23"/>
        <v>0.26839626586791082</v>
      </c>
      <c r="Z86" s="150">
        <f t="shared" si="15"/>
        <v>0.23371297542338229</v>
      </c>
      <c r="AA86" s="150">
        <f t="shared" si="19"/>
        <v>-2.097190262096043</v>
      </c>
    </row>
    <row r="87" spans="10:27" x14ac:dyDescent="0.35">
      <c r="J87" s="134" t="s">
        <v>102</v>
      </c>
      <c r="K87" s="127">
        <v>1999</v>
      </c>
      <c r="L87" s="150">
        <v>0.38733003982010494</v>
      </c>
      <c r="M87" s="150">
        <f t="shared" si="20"/>
        <v>0.17433436829806345</v>
      </c>
      <c r="N87" s="150">
        <f t="shared" si="12"/>
        <v>0.37606189578808624</v>
      </c>
      <c r="O87" s="150">
        <f t="shared" si="16"/>
        <v>-1.4109579611826588</v>
      </c>
      <c r="P87" s="150">
        <v>-0.43023970497848801</v>
      </c>
      <c r="Q87" s="150">
        <f t="shared" si="21"/>
        <v>1.0333428268824221</v>
      </c>
      <c r="R87" s="150">
        <f t="shared" si="13"/>
        <v>0.97136540306437558</v>
      </c>
      <c r="S87" s="150">
        <f t="shared" si="17"/>
        <v>-4.1913991803792537E-2</v>
      </c>
      <c r="T87" s="150">
        <v>-0.70569638118895728</v>
      </c>
      <c r="U87" s="150">
        <f t="shared" si="22"/>
        <v>0.74770011688637161</v>
      </c>
      <c r="V87" s="150">
        <f t="shared" si="14"/>
        <v>1.8706862604895476</v>
      </c>
      <c r="W87" s="150">
        <f t="shared" si="18"/>
        <v>0.90356761930030216</v>
      </c>
      <c r="X87" s="150">
        <v>0.33764772087788408</v>
      </c>
      <c r="Y87" s="150">
        <f t="shared" si="23"/>
        <v>0.33863935734685596</v>
      </c>
      <c r="Z87" s="150">
        <f t="shared" si="15"/>
        <v>0.29487896020113052</v>
      </c>
      <c r="AA87" s="150">
        <f t="shared" si="19"/>
        <v>-1.7618052060121396</v>
      </c>
    </row>
    <row r="88" spans="10:27" x14ac:dyDescent="0.35">
      <c r="J88" s="134" t="s">
        <v>103</v>
      </c>
      <c r="K88" s="127">
        <v>1999</v>
      </c>
      <c r="L88" s="150">
        <v>0.77568193030092769</v>
      </c>
      <c r="M88" s="150">
        <f t="shared" si="20"/>
        <v>0.16891219077600089</v>
      </c>
      <c r="N88" s="150">
        <f t="shared" si="12"/>
        <v>0.3643655539929897</v>
      </c>
      <c r="O88" s="150">
        <f t="shared" si="16"/>
        <v>-1.4565415172853486</v>
      </c>
      <c r="P88" s="150">
        <v>-0.11574074074074074</v>
      </c>
      <c r="Q88" s="150">
        <f t="shared" si="21"/>
        <v>1.0633977231726541</v>
      </c>
      <c r="R88" s="150">
        <f t="shared" si="13"/>
        <v>0.99961767877533003</v>
      </c>
      <c r="S88" s="150">
        <f t="shared" si="17"/>
        <v>-5.5167840076002488E-4</v>
      </c>
      <c r="T88" s="150">
        <v>1.3929952240163748</v>
      </c>
      <c r="U88" s="150">
        <f t="shared" si="22"/>
        <v>0.87427128959101141</v>
      </c>
      <c r="V88" s="150">
        <f t="shared" si="14"/>
        <v>2.1873572739148432</v>
      </c>
      <c r="W88" s="150">
        <f t="shared" si="18"/>
        <v>1.129188883489888</v>
      </c>
      <c r="X88" s="150">
        <v>1.6825574873808189</v>
      </c>
      <c r="Y88" s="150">
        <f t="shared" si="23"/>
        <v>0.55402224166836689</v>
      </c>
      <c r="Z88" s="150">
        <f t="shared" si="15"/>
        <v>0.48242916544438763</v>
      </c>
      <c r="AA88" s="150">
        <f t="shared" si="19"/>
        <v>-1.0516109663183701</v>
      </c>
    </row>
    <row r="89" spans="10:27" x14ac:dyDescent="0.35">
      <c r="J89" s="134" t="s">
        <v>104</v>
      </c>
      <c r="K89" s="127">
        <v>1999</v>
      </c>
      <c r="L89" s="150">
        <v>1.027210532390364</v>
      </c>
      <c r="M89" s="150">
        <f t="shared" si="20"/>
        <v>0.26321323701960597</v>
      </c>
      <c r="N89" s="150">
        <f t="shared" si="12"/>
        <v>0.56778516982306038</v>
      </c>
      <c r="O89" s="150">
        <f t="shared" si="16"/>
        <v>-0.81658292758296736</v>
      </c>
      <c r="P89" s="150">
        <v>0.64889918887601394</v>
      </c>
      <c r="Q89" s="150">
        <f t="shared" si="21"/>
        <v>0.45315248509138106</v>
      </c>
      <c r="R89" s="150">
        <f t="shared" si="13"/>
        <v>0.42597348612601138</v>
      </c>
      <c r="S89" s="150">
        <f t="shared" si="17"/>
        <v>-1.2311644593304643</v>
      </c>
      <c r="T89" s="150">
        <v>-0.98413054449615878</v>
      </c>
      <c r="U89" s="150">
        <f t="shared" si="22"/>
        <v>1.0610664947422903</v>
      </c>
      <c r="V89" s="150">
        <f t="shared" si="14"/>
        <v>2.6547040295325472</v>
      </c>
      <c r="W89" s="150">
        <f t="shared" si="18"/>
        <v>1.4085510252752282</v>
      </c>
      <c r="X89" s="150">
        <v>-1.5581908439051295</v>
      </c>
      <c r="Y89" s="150">
        <f t="shared" si="23"/>
        <v>1.3293873229794475</v>
      </c>
      <c r="Z89" s="150">
        <f t="shared" si="15"/>
        <v>1.1575983210457845</v>
      </c>
      <c r="AA89" s="150">
        <f t="shared" si="19"/>
        <v>0.21113473453179396</v>
      </c>
    </row>
    <row r="90" spans="10:27" x14ac:dyDescent="0.35">
      <c r="J90" s="134" t="s">
        <v>105</v>
      </c>
      <c r="K90" s="127">
        <v>1999</v>
      </c>
      <c r="L90" s="150">
        <v>0.46682214273333228</v>
      </c>
      <c r="M90" s="150">
        <f t="shared" si="20"/>
        <v>0.22917633999166309</v>
      </c>
      <c r="N90" s="150">
        <f t="shared" si="12"/>
        <v>0.49436315815644699</v>
      </c>
      <c r="O90" s="150">
        <f t="shared" si="16"/>
        <v>-1.0163568628211888</v>
      </c>
      <c r="P90" s="150">
        <v>0.75984342620308543</v>
      </c>
      <c r="Q90" s="150">
        <f t="shared" si="21"/>
        <v>0.38924863221955008</v>
      </c>
      <c r="R90" s="150">
        <f t="shared" si="13"/>
        <v>0.36590243304724868</v>
      </c>
      <c r="S90" s="150">
        <f t="shared" si="17"/>
        <v>-1.4504690860605136</v>
      </c>
      <c r="T90" s="150">
        <v>1.7074897352399829</v>
      </c>
      <c r="U90" s="150">
        <f t="shared" si="22"/>
        <v>1.2015940083074346</v>
      </c>
      <c r="V90" s="150">
        <f t="shared" si="14"/>
        <v>3.0062926984521003</v>
      </c>
      <c r="W90" s="150">
        <f t="shared" si="18"/>
        <v>1.5879854796627668</v>
      </c>
      <c r="X90" s="150">
        <v>1.6528925619834711</v>
      </c>
      <c r="Y90" s="150">
        <f t="shared" si="23"/>
        <v>1.5207595468531367</v>
      </c>
      <c r="Z90" s="150">
        <f t="shared" si="15"/>
        <v>1.3242406240237299</v>
      </c>
      <c r="AA90" s="150">
        <f t="shared" si="19"/>
        <v>0.40516529400637319</v>
      </c>
    </row>
    <row r="91" spans="10:27" x14ac:dyDescent="0.35">
      <c r="J91" s="134" t="s">
        <v>106</v>
      </c>
      <c r="K91" s="127">
        <v>1999</v>
      </c>
      <c r="L91" s="150">
        <v>-8.3519913421610872E-2</v>
      </c>
      <c r="M91" s="150">
        <f t="shared" si="20"/>
        <v>0.45345998834748613</v>
      </c>
      <c r="N91" s="150">
        <f t="shared" si="12"/>
        <v>0.97817214440724487</v>
      </c>
      <c r="O91" s="150">
        <f t="shared" si="16"/>
        <v>-3.1839713525636006E-2</v>
      </c>
      <c r="P91" s="150">
        <v>-0.56368068251066428</v>
      </c>
      <c r="Q91" s="150">
        <f t="shared" si="21"/>
        <v>0.59947890655456793</v>
      </c>
      <c r="R91" s="150">
        <f t="shared" si="13"/>
        <v>0.56352359985968814</v>
      </c>
      <c r="S91" s="150">
        <f t="shared" si="17"/>
        <v>-0.82745206445864938</v>
      </c>
      <c r="T91" s="150">
        <v>-0.94938470961634835</v>
      </c>
      <c r="U91" s="150">
        <f t="shared" si="22"/>
        <v>1.2607320985601536</v>
      </c>
      <c r="V91" s="150">
        <f t="shared" si="14"/>
        <v>3.1542514995929118</v>
      </c>
      <c r="W91" s="150">
        <f t="shared" si="18"/>
        <v>1.6572976958766636</v>
      </c>
      <c r="X91" s="150">
        <v>0.52363235496761751</v>
      </c>
      <c r="Y91" s="150">
        <f t="shared" si="23"/>
        <v>1.3300072299756445</v>
      </c>
      <c r="Z91" s="150">
        <f t="shared" si="15"/>
        <v>1.1581381210616248</v>
      </c>
      <c r="AA91" s="150">
        <f t="shared" si="19"/>
        <v>0.21180732127860089</v>
      </c>
    </row>
    <row r="92" spans="10:27" x14ac:dyDescent="0.35">
      <c r="J92" s="134" t="s">
        <v>107</v>
      </c>
      <c r="K92" s="127">
        <v>1999</v>
      </c>
      <c r="L92" s="150">
        <v>1.3017235966344343</v>
      </c>
      <c r="M92" s="150">
        <f t="shared" si="20"/>
        <v>0.5694867473486217</v>
      </c>
      <c r="N92" s="150">
        <f t="shared" si="12"/>
        <v>1.2284569469856652</v>
      </c>
      <c r="O92" s="150">
        <f t="shared" si="16"/>
        <v>0.29684729729415887</v>
      </c>
      <c r="P92" s="150">
        <v>5.3623410448904549E-2</v>
      </c>
      <c r="Q92" s="150">
        <f t="shared" si="21"/>
        <v>0.54073274567253204</v>
      </c>
      <c r="R92" s="150">
        <f t="shared" si="13"/>
        <v>0.50830089277822077</v>
      </c>
      <c r="S92" s="150">
        <f t="shared" si="17"/>
        <v>-0.97624533015337445</v>
      </c>
      <c r="T92" s="150">
        <v>0.21924276920482333</v>
      </c>
      <c r="U92" s="150">
        <f t="shared" si="22"/>
        <v>1.0872774884442857</v>
      </c>
      <c r="V92" s="150">
        <f t="shared" si="14"/>
        <v>2.7202818523584762</v>
      </c>
      <c r="W92" s="150">
        <f t="shared" si="18"/>
        <v>1.4437561389511668</v>
      </c>
      <c r="X92" s="150">
        <v>-2.6456477039067856</v>
      </c>
      <c r="Y92" s="150">
        <f t="shared" si="23"/>
        <v>1.8195546806906204</v>
      </c>
      <c r="Z92" s="150">
        <f t="shared" si="15"/>
        <v>1.5844241982823728</v>
      </c>
      <c r="AA92" s="150">
        <f t="shared" si="19"/>
        <v>0.66395864023259199</v>
      </c>
    </row>
    <row r="93" spans="10:27" x14ac:dyDescent="0.35">
      <c r="J93" s="134" t="s">
        <v>108</v>
      </c>
      <c r="K93" s="127">
        <v>1999</v>
      </c>
      <c r="L93" s="150">
        <v>2.0059426729631622</v>
      </c>
      <c r="M93" s="150">
        <f t="shared" si="20"/>
        <v>0.86799116671896959</v>
      </c>
      <c r="N93" s="150">
        <f t="shared" si="12"/>
        <v>1.8723697849729981</v>
      </c>
      <c r="O93" s="150">
        <f t="shared" si="16"/>
        <v>0.90486538912141545</v>
      </c>
      <c r="P93" s="150">
        <v>1.8528443457621928</v>
      </c>
      <c r="Q93" s="150">
        <f t="shared" si="21"/>
        <v>1.0251207803919926</v>
      </c>
      <c r="R93" s="150">
        <f t="shared" si="13"/>
        <v>0.96363649519815897</v>
      </c>
      <c r="S93" s="150">
        <f t="shared" si="17"/>
        <v>-5.3439061995526074E-2</v>
      </c>
      <c r="T93" s="150">
        <v>3.8956668068994529</v>
      </c>
      <c r="U93" s="150">
        <f t="shared" si="22"/>
        <v>2.0644156581594939</v>
      </c>
      <c r="V93" s="150">
        <f t="shared" si="14"/>
        <v>5.1650038838302637</v>
      </c>
      <c r="W93" s="150">
        <f t="shared" si="18"/>
        <v>2.368769433926841</v>
      </c>
      <c r="X93" s="150">
        <v>3.4497324697268374</v>
      </c>
      <c r="Y93" s="150">
        <f t="shared" si="23"/>
        <v>2.4890885755923393</v>
      </c>
      <c r="Z93" s="150">
        <f t="shared" si="15"/>
        <v>2.167438116968174</v>
      </c>
      <c r="AA93" s="150">
        <f t="shared" si="19"/>
        <v>1.115990803312106</v>
      </c>
    </row>
    <row r="94" spans="10:27" x14ac:dyDescent="0.35">
      <c r="J94" s="134" t="s">
        <v>109</v>
      </c>
      <c r="K94" s="127">
        <v>2000</v>
      </c>
      <c r="L94" s="150">
        <v>-0.67068979267861961</v>
      </c>
      <c r="M94" s="150">
        <f t="shared" si="20"/>
        <v>1.1328773809265158</v>
      </c>
      <c r="N94" s="150">
        <f t="shared" si="12"/>
        <v>2.4437637840765327</v>
      </c>
      <c r="O94" s="150">
        <f t="shared" si="16"/>
        <v>1.2891048399802039</v>
      </c>
      <c r="P94" s="150">
        <v>-2.3829211456062542</v>
      </c>
      <c r="Q94" s="150">
        <f t="shared" si="21"/>
        <v>1.7357564679918358</v>
      </c>
      <c r="R94" s="150">
        <f t="shared" si="13"/>
        <v>1.6316499590356497</v>
      </c>
      <c r="S94" s="150">
        <f t="shared" si="17"/>
        <v>0.70633158639699378</v>
      </c>
      <c r="T94" s="150">
        <v>-5.7526185077205483</v>
      </c>
      <c r="U94" s="150">
        <f t="shared" si="22"/>
        <v>3.9758804800962237</v>
      </c>
      <c r="V94" s="150">
        <f t="shared" si="14"/>
        <v>9.9473369329362988</v>
      </c>
      <c r="W94" s="150">
        <f t="shared" si="18"/>
        <v>3.3143103439594852</v>
      </c>
      <c r="X94" s="150">
        <v>1.5652647339049952</v>
      </c>
      <c r="Y94" s="150">
        <f t="shared" si="23"/>
        <v>2.5481291975660478</v>
      </c>
      <c r="Z94" s="150">
        <f t="shared" si="15"/>
        <v>2.2188492623047242</v>
      </c>
      <c r="AA94" s="150">
        <f t="shared" si="19"/>
        <v>1.1498116612653648</v>
      </c>
    </row>
    <row r="95" spans="10:27" x14ac:dyDescent="0.35">
      <c r="J95" s="134" t="s">
        <v>110</v>
      </c>
      <c r="K95" s="127">
        <v>2000</v>
      </c>
      <c r="L95" s="150">
        <v>1.583283947313082</v>
      </c>
      <c r="M95" s="150">
        <f t="shared" si="20"/>
        <v>1.1748947647942267</v>
      </c>
      <c r="N95" s="150">
        <f t="shared" si="12"/>
        <v>2.5344007433152957</v>
      </c>
      <c r="O95" s="150">
        <f t="shared" si="16"/>
        <v>1.3416446636587642</v>
      </c>
      <c r="P95" s="150">
        <v>1.2782997073771754</v>
      </c>
      <c r="Q95" s="150">
        <f t="shared" si="21"/>
        <v>1.8760581895051911</v>
      </c>
      <c r="R95" s="150">
        <f t="shared" si="13"/>
        <v>1.7635367198695284</v>
      </c>
      <c r="S95" s="150">
        <f t="shared" si="17"/>
        <v>0.81847161547051317</v>
      </c>
      <c r="T95" s="150">
        <v>1.1227909374731475</v>
      </c>
      <c r="U95" s="150">
        <f t="shared" si="22"/>
        <v>4.0558531797147106</v>
      </c>
      <c r="V95" s="150">
        <f t="shared" si="14"/>
        <v>10.147422270643014</v>
      </c>
      <c r="W95" s="150">
        <f t="shared" si="18"/>
        <v>3.3430413839067232</v>
      </c>
      <c r="X95" s="150">
        <v>0.58965424819083356</v>
      </c>
      <c r="Y95" s="150">
        <f t="shared" si="23"/>
        <v>1.1871104928678935</v>
      </c>
      <c r="Z95" s="150">
        <f t="shared" si="15"/>
        <v>1.0337070992672259</v>
      </c>
      <c r="AA95" s="150">
        <f t="shared" si="19"/>
        <v>4.7827456159562902E-2</v>
      </c>
    </row>
    <row r="96" spans="10:27" x14ac:dyDescent="0.35">
      <c r="J96" s="134" t="s">
        <v>111</v>
      </c>
      <c r="K96" s="127">
        <v>2000</v>
      </c>
      <c r="L96" s="150">
        <v>1.2544883810212055</v>
      </c>
      <c r="M96" s="150">
        <f t="shared" si="20"/>
        <v>0.99413922261508714</v>
      </c>
      <c r="N96" s="150">
        <f t="shared" si="12"/>
        <v>2.1444875407167601</v>
      </c>
      <c r="O96" s="150">
        <f t="shared" si="16"/>
        <v>1.1006329340670298</v>
      </c>
      <c r="P96" s="150">
        <v>2.4711070559610704</v>
      </c>
      <c r="Q96" s="150">
        <f t="shared" si="21"/>
        <v>2.0652930189407175</v>
      </c>
      <c r="R96" s="150">
        <f t="shared" si="13"/>
        <v>1.9414216982005135</v>
      </c>
      <c r="S96" s="150">
        <f t="shared" si="17"/>
        <v>0.95711352136132388</v>
      </c>
      <c r="T96" s="150">
        <v>1.9770570740688287</v>
      </c>
      <c r="U96" s="150">
        <f t="shared" si="22"/>
        <v>3.4600724184923539</v>
      </c>
      <c r="V96" s="150">
        <f t="shared" si="14"/>
        <v>8.6568261625083398</v>
      </c>
      <c r="W96" s="150">
        <f t="shared" si="18"/>
        <v>3.1138381890535389</v>
      </c>
      <c r="X96" s="150">
        <v>-6.6613375965893951E-2</v>
      </c>
      <c r="Y96" s="150">
        <f t="shared" si="23"/>
        <v>0.67045002960926037</v>
      </c>
      <c r="Z96" s="150">
        <f t="shared" si="15"/>
        <v>0.58381166662650297</v>
      </c>
      <c r="AA96" s="150">
        <f t="shared" si="19"/>
        <v>-0.77642505359835801</v>
      </c>
    </row>
    <row r="97" spans="10:27" x14ac:dyDescent="0.35">
      <c r="J97" s="134" t="s">
        <v>112</v>
      </c>
      <c r="K97" s="127">
        <v>2000</v>
      </c>
      <c r="L97" s="150">
        <v>-1.840762176649233</v>
      </c>
      <c r="M97" s="150">
        <f t="shared" si="20"/>
        <v>1.5424646366626551</v>
      </c>
      <c r="N97" s="150">
        <f t="shared" si="12"/>
        <v>3.3272967408107057</v>
      </c>
      <c r="O97" s="150">
        <f t="shared" si="16"/>
        <v>1.73435053691672</v>
      </c>
      <c r="P97" s="150">
        <v>-0.36358239964383765</v>
      </c>
      <c r="Q97" s="150">
        <f t="shared" si="21"/>
        <v>1.1620877062859829</v>
      </c>
      <c r="R97" s="150">
        <f t="shared" si="13"/>
        <v>1.0923884734539124</v>
      </c>
      <c r="S97" s="150">
        <f t="shared" si="17"/>
        <v>0.12748599642325878</v>
      </c>
      <c r="T97" s="150">
        <v>0.81659861678193479</v>
      </c>
      <c r="U97" s="150">
        <f t="shared" si="22"/>
        <v>0.49105195476118862</v>
      </c>
      <c r="V97" s="150">
        <f t="shared" si="14"/>
        <v>1.2285729588803731</v>
      </c>
      <c r="W97" s="150">
        <f t="shared" si="18"/>
        <v>0.29698353477739337</v>
      </c>
      <c r="X97" s="150">
        <v>2.8129582722303694</v>
      </c>
      <c r="Y97" s="150">
        <f t="shared" si="23"/>
        <v>1.2322382911200638</v>
      </c>
      <c r="Z97" s="150">
        <f t="shared" si="15"/>
        <v>1.0730032942784167</v>
      </c>
      <c r="AA97" s="150">
        <f t="shared" si="19"/>
        <v>0.10165450538785462</v>
      </c>
    </row>
    <row r="98" spans="10:27" x14ac:dyDescent="0.35">
      <c r="J98" s="134" t="s">
        <v>113</v>
      </c>
      <c r="K98" s="127">
        <v>2000</v>
      </c>
      <c r="L98" s="150">
        <v>0.72898165995751074</v>
      </c>
      <c r="M98" s="150">
        <f t="shared" si="20"/>
        <v>1.3523771956743684</v>
      </c>
      <c r="N98" s="150">
        <f t="shared" si="12"/>
        <v>2.9172534193392781</v>
      </c>
      <c r="O98" s="150">
        <f t="shared" si="16"/>
        <v>1.5446107173789099</v>
      </c>
      <c r="P98" s="150">
        <v>1.6085790884718498</v>
      </c>
      <c r="Q98" s="150">
        <f t="shared" si="21"/>
        <v>1.1864437871042943</v>
      </c>
      <c r="R98" s="150">
        <f t="shared" si="13"/>
        <v>1.1152837349737754</v>
      </c>
      <c r="S98" s="150">
        <f t="shared" si="17"/>
        <v>0.15741078724467905</v>
      </c>
      <c r="T98" s="150">
        <v>-0.63090613549329144</v>
      </c>
      <c r="U98" s="150">
        <f t="shared" si="22"/>
        <v>1.0668440446984846</v>
      </c>
      <c r="V98" s="150">
        <f t="shared" si="14"/>
        <v>2.6691590002865335</v>
      </c>
      <c r="W98" s="150">
        <f t="shared" si="18"/>
        <v>1.4163852485643538</v>
      </c>
      <c r="X98" s="150">
        <v>-3.1639004149377592</v>
      </c>
      <c r="Y98" s="150">
        <f t="shared" si="23"/>
        <v>2.4405818897517038</v>
      </c>
      <c r="Z98" s="150">
        <f t="shared" si="15"/>
        <v>2.125199668385132</v>
      </c>
      <c r="AA98" s="150">
        <f t="shared" si="19"/>
        <v>1.087598392806379</v>
      </c>
    </row>
    <row r="99" spans="10:27" x14ac:dyDescent="0.35">
      <c r="J99" s="134" t="s">
        <v>114</v>
      </c>
      <c r="K99" s="127">
        <v>2000</v>
      </c>
      <c r="L99" s="150">
        <v>0.66092213299648106</v>
      </c>
      <c r="M99" s="150">
        <f t="shared" si="20"/>
        <v>1.1956699595771056</v>
      </c>
      <c r="N99" s="150">
        <f t="shared" si="12"/>
        <v>2.5792155392255238</v>
      </c>
      <c r="O99" s="150">
        <f t="shared" si="16"/>
        <v>1.366932340935741</v>
      </c>
      <c r="P99" s="150">
        <v>-0.6376429199648197</v>
      </c>
      <c r="Q99" s="150">
        <f t="shared" si="21"/>
        <v>1.0005578119335099</v>
      </c>
      <c r="R99" s="150">
        <f t="shared" si="13"/>
        <v>0.94054675466246895</v>
      </c>
      <c r="S99" s="150">
        <f t="shared" si="17"/>
        <v>-8.8428432858068673E-2</v>
      </c>
      <c r="T99" s="150">
        <v>1.6940224021293113</v>
      </c>
      <c r="U99" s="150">
        <f t="shared" si="22"/>
        <v>0.95861214564509634</v>
      </c>
      <c r="V99" s="150">
        <f t="shared" si="14"/>
        <v>2.3983713918145741</v>
      </c>
      <c r="W99" s="150">
        <f t="shared" si="18"/>
        <v>1.2620550797870873</v>
      </c>
      <c r="X99" s="150">
        <v>-3.1333690412426352</v>
      </c>
      <c r="Y99" s="150">
        <f t="shared" si="23"/>
        <v>2.8103495324348677</v>
      </c>
      <c r="Z99" s="150">
        <f t="shared" si="15"/>
        <v>2.4471843864188139</v>
      </c>
      <c r="AA99" s="150">
        <f t="shared" si="19"/>
        <v>1.2911228073225784</v>
      </c>
    </row>
    <row r="100" spans="10:27" x14ac:dyDescent="0.35">
      <c r="J100" s="134" t="s">
        <v>115</v>
      </c>
      <c r="K100" s="127">
        <v>2000</v>
      </c>
      <c r="L100" s="150">
        <v>-0.77198879551820732</v>
      </c>
      <c r="M100" s="150">
        <f t="shared" si="20"/>
        <v>0.69208044944034663</v>
      </c>
      <c r="N100" s="150">
        <f t="shared" si="12"/>
        <v>1.4929074995093701</v>
      </c>
      <c r="O100" s="150">
        <f t="shared" si="16"/>
        <v>0.57812477891297365</v>
      </c>
      <c r="P100" s="150">
        <v>-1.3129748469425389</v>
      </c>
      <c r="Q100" s="150">
        <f t="shared" si="21"/>
        <v>1.2488689959014918</v>
      </c>
      <c r="R100" s="150">
        <f t="shared" si="13"/>
        <v>1.1739648295023071</v>
      </c>
      <c r="S100" s="150">
        <f t="shared" si="17"/>
        <v>0.23138918778130657</v>
      </c>
      <c r="T100" s="150">
        <v>-0.88879195179803161</v>
      </c>
      <c r="U100" s="150">
        <f t="shared" si="22"/>
        <v>1.1615472337531452</v>
      </c>
      <c r="V100" s="150">
        <f t="shared" si="14"/>
        <v>2.9060988516895803</v>
      </c>
      <c r="W100" s="150">
        <f t="shared" si="18"/>
        <v>1.5390837774431587</v>
      </c>
      <c r="X100" s="150">
        <v>0.99529997235277856</v>
      </c>
      <c r="Y100" s="150">
        <f t="shared" si="23"/>
        <v>1.953509316595831</v>
      </c>
      <c r="Z100" s="150">
        <f t="shared" si="15"/>
        <v>1.7010686546719787</v>
      </c>
      <c r="AA100" s="150">
        <f t="shared" si="19"/>
        <v>0.76644136895897008</v>
      </c>
    </row>
    <row r="101" spans="10:27" x14ac:dyDescent="0.35">
      <c r="J101" s="134" t="s">
        <v>116</v>
      </c>
      <c r="K101" s="127">
        <v>2000</v>
      </c>
      <c r="L101" s="150">
        <v>0.45241886007008353</v>
      </c>
      <c r="M101" s="150">
        <f t="shared" si="20"/>
        <v>0.63209365084447389</v>
      </c>
      <c r="N101" s="150">
        <f t="shared" si="12"/>
        <v>1.3635081766882222</v>
      </c>
      <c r="O101" s="150">
        <f t="shared" si="16"/>
        <v>0.44732335183526534</v>
      </c>
      <c r="P101" s="150">
        <v>2.324538455788923</v>
      </c>
      <c r="Q101" s="150">
        <f t="shared" si="21"/>
        <v>1.5798064136682528</v>
      </c>
      <c r="R101" s="150">
        <f t="shared" si="13"/>
        <v>1.4850534148539238</v>
      </c>
      <c r="S101" s="150">
        <f t="shared" si="17"/>
        <v>0.57051482325430114</v>
      </c>
      <c r="T101" s="150">
        <v>0.50614804830412896</v>
      </c>
      <c r="U101" s="150">
        <f t="shared" si="22"/>
        <v>1.0555584657323835</v>
      </c>
      <c r="V101" s="150">
        <f t="shared" si="14"/>
        <v>2.6409233787629334</v>
      </c>
      <c r="W101" s="150">
        <f t="shared" si="18"/>
        <v>1.4010424451315511</v>
      </c>
      <c r="X101" s="150">
        <v>0.4379961675335341</v>
      </c>
      <c r="Y101" s="150">
        <f t="shared" si="23"/>
        <v>1.8291207605217743</v>
      </c>
      <c r="Z101" s="150">
        <f t="shared" si="15"/>
        <v>1.5927541091820157</v>
      </c>
      <c r="AA101" s="150">
        <f t="shared" si="19"/>
        <v>0.67152355949017839</v>
      </c>
    </row>
    <row r="102" spans="10:27" x14ac:dyDescent="0.35">
      <c r="J102" s="134" t="s">
        <v>117</v>
      </c>
      <c r="K102" s="127">
        <v>2000</v>
      </c>
      <c r="L102" s="150">
        <v>1.3631339340914626</v>
      </c>
      <c r="M102" s="150">
        <f t="shared" si="20"/>
        <v>0.87479045894868313</v>
      </c>
      <c r="N102" s="150">
        <f t="shared" si="12"/>
        <v>1.8870367422166301</v>
      </c>
      <c r="O102" s="150">
        <f t="shared" si="16"/>
        <v>0.91612251371613607</v>
      </c>
      <c r="P102" s="150">
        <v>3.1409788166544925</v>
      </c>
      <c r="Q102" s="150">
        <f t="shared" si="21"/>
        <v>1.9360837082416333</v>
      </c>
      <c r="R102" s="150">
        <f t="shared" si="13"/>
        <v>1.8199620519904112</v>
      </c>
      <c r="S102" s="150">
        <f t="shared" si="17"/>
        <v>0.86390836911847146</v>
      </c>
      <c r="T102" s="150">
        <v>0.67876399266496978</v>
      </c>
      <c r="U102" s="150">
        <f t="shared" si="22"/>
        <v>0.70181395977011618</v>
      </c>
      <c r="V102" s="150">
        <f t="shared" si="14"/>
        <v>1.7558827427082488</v>
      </c>
      <c r="W102" s="150">
        <f t="shared" si="18"/>
        <v>0.81219650537347921</v>
      </c>
      <c r="X102" s="150">
        <v>1.158353774870537</v>
      </c>
      <c r="Y102" s="150">
        <f t="shared" si="23"/>
        <v>0.30841695367541355</v>
      </c>
      <c r="Z102" s="150">
        <f t="shared" si="15"/>
        <v>0.26856202220775494</v>
      </c>
      <c r="AA102" s="150">
        <f t="shared" si="19"/>
        <v>-1.8966727895499711</v>
      </c>
    </row>
    <row r="103" spans="10:27" x14ac:dyDescent="0.35">
      <c r="J103" s="134" t="s">
        <v>118</v>
      </c>
      <c r="K103" s="127">
        <v>2000</v>
      </c>
      <c r="L103" s="150">
        <v>-6.8016397866355174E-2</v>
      </c>
      <c r="M103" s="150">
        <f t="shared" si="20"/>
        <v>0.59146203751721194</v>
      </c>
      <c r="N103" s="150">
        <f t="shared" si="12"/>
        <v>1.275860504654593</v>
      </c>
      <c r="O103" s="150">
        <f t="shared" si="16"/>
        <v>0.35147060163854271</v>
      </c>
      <c r="P103" s="150">
        <v>-2.2167138810198299</v>
      </c>
      <c r="Q103" s="150">
        <f t="shared" si="21"/>
        <v>2.3568910475957758</v>
      </c>
      <c r="R103" s="150">
        <f t="shared" si="13"/>
        <v>2.2155303766260976</v>
      </c>
      <c r="S103" s="150">
        <f t="shared" si="17"/>
        <v>1.1476521074184858</v>
      </c>
      <c r="T103" s="150">
        <v>-0.15767296452358298</v>
      </c>
      <c r="U103" s="150">
        <f t="shared" si="22"/>
        <v>0.3605676673540148</v>
      </c>
      <c r="V103" s="150">
        <f t="shared" si="14"/>
        <v>0.90211164350857864</v>
      </c>
      <c r="W103" s="150">
        <f t="shared" si="18"/>
        <v>-0.14862210534343917</v>
      </c>
      <c r="X103" s="150">
        <v>-1.508823925636535</v>
      </c>
      <c r="Y103" s="150">
        <f t="shared" si="23"/>
        <v>1.1265907491040392</v>
      </c>
      <c r="Z103" s="150">
        <f t="shared" si="15"/>
        <v>0.98100797045791499</v>
      </c>
      <c r="AA103" s="150">
        <f t="shared" si="19"/>
        <v>-2.7663236838980476E-2</v>
      </c>
    </row>
    <row r="104" spans="10:27" x14ac:dyDescent="0.35">
      <c r="J104" s="134" t="s">
        <v>119</v>
      </c>
      <c r="K104" s="127">
        <v>2000</v>
      </c>
      <c r="L104" s="150">
        <v>-0.5507899341197533</v>
      </c>
      <c r="M104" s="150">
        <f t="shared" si="20"/>
        <v>0.8127023599816825</v>
      </c>
      <c r="N104" s="150">
        <f t="shared" si="12"/>
        <v>1.7531046413271008</v>
      </c>
      <c r="O104" s="150">
        <f t="shared" si="16"/>
        <v>0.80991211190925294</v>
      </c>
      <c r="P104" s="150">
        <v>1.0139784167451293</v>
      </c>
      <c r="Q104" s="150">
        <f t="shared" si="21"/>
        <v>2.2026845859532709</v>
      </c>
      <c r="R104" s="150">
        <f t="shared" si="13"/>
        <v>2.0705728486192316</v>
      </c>
      <c r="S104" s="150">
        <f t="shared" si="17"/>
        <v>1.0500299616997502</v>
      </c>
      <c r="T104" s="150">
        <v>0.81956054129114819</v>
      </c>
      <c r="U104" s="150">
        <f t="shared" si="22"/>
        <v>0.43133330452638224</v>
      </c>
      <c r="V104" s="150">
        <f t="shared" si="14"/>
        <v>1.0791616428109783</v>
      </c>
      <c r="W104" s="150">
        <f t="shared" si="18"/>
        <v>0.10991097586933256</v>
      </c>
      <c r="X104" s="150">
        <v>-1.6687183695800849</v>
      </c>
      <c r="Y104" s="150">
        <f t="shared" si="23"/>
        <v>1.2966512436621265</v>
      </c>
      <c r="Z104" s="150">
        <f t="shared" si="15"/>
        <v>1.1290925351094323</v>
      </c>
      <c r="AA104" s="150">
        <f t="shared" si="19"/>
        <v>0.17516372745088118</v>
      </c>
    </row>
    <row r="105" spans="10:27" x14ac:dyDescent="0.35">
      <c r="J105" s="134" t="s">
        <v>120</v>
      </c>
      <c r="K105" s="127">
        <v>2000</v>
      </c>
      <c r="L105" s="150">
        <v>-0.19044076622652037</v>
      </c>
      <c r="M105" s="150">
        <f t="shared" si="20"/>
        <v>0.20491449058796912</v>
      </c>
      <c r="N105" s="150">
        <f t="shared" si="12"/>
        <v>0.44202719496599474</v>
      </c>
      <c r="O105" s="150">
        <f t="shared" si="16"/>
        <v>-1.1777929631990507</v>
      </c>
      <c r="P105" s="150">
        <v>-1.4124901412490141</v>
      </c>
      <c r="Q105" s="150">
        <f t="shared" si="21"/>
        <v>1.3732321244819532</v>
      </c>
      <c r="R105" s="150">
        <f t="shared" si="13"/>
        <v>1.2908689559715103</v>
      </c>
      <c r="S105" s="150">
        <f t="shared" si="17"/>
        <v>0.36834255125249193</v>
      </c>
      <c r="T105" s="150">
        <v>0.98033920276547482</v>
      </c>
      <c r="U105" s="150">
        <f t="shared" si="22"/>
        <v>0.50287029427415364</v>
      </c>
      <c r="V105" s="150">
        <f t="shared" si="14"/>
        <v>1.2581415049450304</v>
      </c>
      <c r="W105" s="150">
        <f t="shared" si="18"/>
        <v>0.33129419328365106</v>
      </c>
      <c r="X105" s="150">
        <v>0.33384337181805535</v>
      </c>
      <c r="Y105" s="150">
        <f t="shared" si="23"/>
        <v>0.90867684822029826</v>
      </c>
      <c r="Z105" s="150">
        <f t="shared" si="15"/>
        <v>0.79125381722122434</v>
      </c>
      <c r="AA105" s="150">
        <f t="shared" si="19"/>
        <v>-0.33778754038070063</v>
      </c>
    </row>
    <row r="106" spans="10:27" x14ac:dyDescent="0.35">
      <c r="J106" s="134" t="s">
        <v>121</v>
      </c>
      <c r="K106" s="127">
        <v>2001</v>
      </c>
      <c r="L106" s="150">
        <v>1.6930140345385298</v>
      </c>
      <c r="M106" s="150">
        <f t="shared" si="20"/>
        <v>0.98386481451088958</v>
      </c>
      <c r="N106" s="150">
        <f t="shared" si="12"/>
        <v>2.1223243067687698</v>
      </c>
      <c r="O106" s="150">
        <f t="shared" si="16"/>
        <v>1.0856451275145911</v>
      </c>
      <c r="P106" s="150">
        <v>0.16</v>
      </c>
      <c r="Q106" s="150">
        <f t="shared" si="21"/>
        <v>1.0049739655846281</v>
      </c>
      <c r="R106" s="150">
        <f t="shared" si="13"/>
        <v>0.94469803801172736</v>
      </c>
      <c r="S106" s="150">
        <f t="shared" si="17"/>
        <v>-8.2074832938983253E-2</v>
      </c>
      <c r="T106" s="150">
        <v>-0.47070150570993019</v>
      </c>
      <c r="U106" s="150">
        <f t="shared" si="22"/>
        <v>0.6494566160833305</v>
      </c>
      <c r="V106" s="150">
        <f t="shared" si="14"/>
        <v>1.6248888304985443</v>
      </c>
      <c r="W106" s="150">
        <f t="shared" si="18"/>
        <v>0.70034101711045649</v>
      </c>
      <c r="X106" s="150">
        <v>1.3863856924996533E-2</v>
      </c>
      <c r="Y106" s="150">
        <f t="shared" si="23"/>
        <v>0.87836485503295314</v>
      </c>
      <c r="Z106" s="150">
        <f t="shared" si="15"/>
        <v>0.76485886684470084</v>
      </c>
      <c r="AA106" s="150">
        <f t="shared" si="19"/>
        <v>-0.38673453124878981</v>
      </c>
    </row>
    <row r="107" spans="10:27" x14ac:dyDescent="0.35">
      <c r="J107" s="134" t="s">
        <v>122</v>
      </c>
      <c r="K107" s="127">
        <v>2001</v>
      </c>
      <c r="L107" s="150">
        <v>-9.3080866751441102E-2</v>
      </c>
      <c r="M107" s="150">
        <f t="shared" si="20"/>
        <v>0.86583395463338264</v>
      </c>
      <c r="N107" s="150">
        <f t="shared" si="12"/>
        <v>1.8677163980680374</v>
      </c>
      <c r="O107" s="150">
        <f t="shared" si="16"/>
        <v>0.90127540678051343</v>
      </c>
      <c r="P107" s="150">
        <v>0.49375544583212316</v>
      </c>
      <c r="Q107" s="150">
        <f t="shared" si="21"/>
        <v>0.83118992215406007</v>
      </c>
      <c r="R107" s="150">
        <f t="shared" si="13"/>
        <v>0.78133714460679515</v>
      </c>
      <c r="S107" s="150">
        <f t="shared" si="17"/>
        <v>-0.35598289364199504</v>
      </c>
      <c r="T107" s="150">
        <v>1.1097675668413274</v>
      </c>
      <c r="U107" s="150">
        <f t="shared" si="22"/>
        <v>0.71648473104387989</v>
      </c>
      <c r="V107" s="150">
        <f t="shared" si="14"/>
        <v>1.7925878463090086</v>
      </c>
      <c r="W107" s="150">
        <f t="shared" si="18"/>
        <v>0.84204382036593173</v>
      </c>
      <c r="X107" s="150">
        <v>-0.47130579428888275</v>
      </c>
      <c r="Y107" s="150">
        <f t="shared" si="23"/>
        <v>0.3309987680562661</v>
      </c>
      <c r="Z107" s="150">
        <f t="shared" si="15"/>
        <v>0.2882257198838058</v>
      </c>
      <c r="AA107" s="150">
        <f t="shared" si="19"/>
        <v>-1.7947290144295562</v>
      </c>
    </row>
    <row r="108" spans="10:27" x14ac:dyDescent="0.35">
      <c r="J108" s="134" t="s">
        <v>123</v>
      </c>
      <c r="K108" s="127">
        <v>2001</v>
      </c>
      <c r="L108" s="150">
        <v>-1.0296118873038986</v>
      </c>
      <c r="M108" s="150">
        <f t="shared" si="20"/>
        <v>1.1294008863679987</v>
      </c>
      <c r="N108" s="150">
        <f t="shared" si="12"/>
        <v>2.4362645333714874</v>
      </c>
      <c r="O108" s="150">
        <f t="shared" si="16"/>
        <v>1.284670791808638</v>
      </c>
      <c r="P108" s="150">
        <v>-3.2369942196531793</v>
      </c>
      <c r="Q108" s="150">
        <f t="shared" si="21"/>
        <v>1.6855416370643594</v>
      </c>
      <c r="R108" s="150">
        <f t="shared" si="13"/>
        <v>1.5844468932043063</v>
      </c>
      <c r="S108" s="150">
        <f t="shared" si="17"/>
        <v>0.66397930491119972</v>
      </c>
      <c r="T108" s="150">
        <v>0.14085255660678217</v>
      </c>
      <c r="U108" s="150">
        <f t="shared" si="22"/>
        <v>0.6506985270106882</v>
      </c>
      <c r="V108" s="150">
        <f t="shared" si="14"/>
        <v>1.627995992923815</v>
      </c>
      <c r="W108" s="150">
        <f t="shared" si="18"/>
        <v>0.70309714862378225</v>
      </c>
      <c r="X108" s="150">
        <v>-0.9888579387186629</v>
      </c>
      <c r="Y108" s="150">
        <f t="shared" si="23"/>
        <v>0.40943060897919986</v>
      </c>
      <c r="Z108" s="150">
        <f t="shared" si="15"/>
        <v>0.35652226957967037</v>
      </c>
      <c r="AA108" s="150">
        <f t="shared" si="19"/>
        <v>-1.487935899820684</v>
      </c>
    </row>
    <row r="109" spans="10:27" x14ac:dyDescent="0.35">
      <c r="J109" s="134" t="s">
        <v>124</v>
      </c>
      <c r="K109" s="127">
        <v>2001</v>
      </c>
      <c r="L109" s="150">
        <v>1.7011340893929285</v>
      </c>
      <c r="M109" s="150">
        <f t="shared" si="20"/>
        <v>1.1330034446625619</v>
      </c>
      <c r="N109" s="150">
        <f t="shared" si="12"/>
        <v>2.4440357199433982</v>
      </c>
      <c r="O109" s="150">
        <f t="shared" si="16"/>
        <v>1.2892653705120511</v>
      </c>
      <c r="P109" s="150">
        <v>3.9426523297491038</v>
      </c>
      <c r="Q109" s="150">
        <f t="shared" si="21"/>
        <v>2.9318311941089927</v>
      </c>
      <c r="R109" s="150">
        <f t="shared" si="13"/>
        <v>2.7559869924044427</v>
      </c>
      <c r="S109" s="150">
        <f t="shared" si="17"/>
        <v>1.4625690788847696</v>
      </c>
      <c r="T109" s="150">
        <v>-0.22823173482657041</v>
      </c>
      <c r="U109" s="150">
        <f t="shared" si="22"/>
        <v>0.56423612497137821</v>
      </c>
      <c r="V109" s="150">
        <f t="shared" si="14"/>
        <v>1.4116739356030177</v>
      </c>
      <c r="W109" s="150">
        <f t="shared" si="18"/>
        <v>0.49740689752445955</v>
      </c>
      <c r="X109" s="150">
        <v>-0.46420030946687296</v>
      </c>
      <c r="Y109" s="150">
        <f t="shared" si="23"/>
        <v>0.24566832610261066</v>
      </c>
      <c r="Z109" s="150">
        <f t="shared" si="15"/>
        <v>0.21392203529753911</v>
      </c>
      <c r="AA109" s="150">
        <f t="shared" si="19"/>
        <v>-2.2248429981855589</v>
      </c>
    </row>
    <row r="110" spans="10:27" x14ac:dyDescent="0.35">
      <c r="J110" s="134" t="s">
        <v>125</v>
      </c>
      <c r="K110" s="127">
        <v>2001</v>
      </c>
      <c r="L110" s="150">
        <v>0.49524434240734666</v>
      </c>
      <c r="M110" s="150">
        <f t="shared" si="20"/>
        <v>1.1173545240840603</v>
      </c>
      <c r="N110" s="150">
        <f t="shared" si="12"/>
        <v>2.4102789639047564</v>
      </c>
      <c r="O110" s="150">
        <f t="shared" si="16"/>
        <v>1.2692001325759332</v>
      </c>
      <c r="P110" s="150">
        <v>-2.8448275862068964</v>
      </c>
      <c r="Q110" s="150">
        <f t="shared" si="21"/>
        <v>3.2959740231621768</v>
      </c>
      <c r="R110" s="150">
        <f t="shared" si="13"/>
        <v>3.0982894081316634</v>
      </c>
      <c r="S110" s="150">
        <f t="shared" si="17"/>
        <v>1.6314719111304881</v>
      </c>
      <c r="T110" s="150">
        <v>0.82723766458305625</v>
      </c>
      <c r="U110" s="150">
        <f t="shared" si="22"/>
        <v>0.43733579568978798</v>
      </c>
      <c r="V110" s="150">
        <f t="shared" si="14"/>
        <v>1.0941793985856498</v>
      </c>
      <c r="W110" s="150">
        <f t="shared" si="18"/>
        <v>0.12984929775680243</v>
      </c>
      <c r="X110" s="150">
        <v>-1.0457885811192764</v>
      </c>
      <c r="Y110" s="150">
        <f t="shared" si="23"/>
        <v>0.2617784567360314</v>
      </c>
      <c r="Z110" s="150">
        <f t="shared" si="15"/>
        <v>0.22795034732572927</v>
      </c>
      <c r="AA110" s="150">
        <f t="shared" si="19"/>
        <v>-2.1332084874625941</v>
      </c>
    </row>
    <row r="111" spans="10:27" x14ac:dyDescent="0.35">
      <c r="J111" s="134" t="s">
        <v>126</v>
      </c>
      <c r="K111" s="127">
        <v>2001</v>
      </c>
      <c r="L111" s="150">
        <v>-0.46959592992685906</v>
      </c>
      <c r="M111" s="150">
        <f t="shared" si="20"/>
        <v>0.8880162442069639</v>
      </c>
      <c r="N111" s="150">
        <f t="shared" si="12"/>
        <v>1.9155664803633363</v>
      </c>
      <c r="O111" s="150">
        <f t="shared" si="16"/>
        <v>0.93777109583549334</v>
      </c>
      <c r="P111" s="150">
        <v>-0.35492457852706299</v>
      </c>
      <c r="Q111" s="150">
        <f t="shared" si="21"/>
        <v>2.8035427563413737</v>
      </c>
      <c r="R111" s="150">
        <f t="shared" si="13"/>
        <v>2.635392987376505</v>
      </c>
      <c r="S111" s="150">
        <f t="shared" si="17"/>
        <v>1.3980181112608836</v>
      </c>
      <c r="T111" s="150">
        <v>0.26117237376668601</v>
      </c>
      <c r="U111" s="150">
        <f t="shared" si="22"/>
        <v>0.43127227131735851</v>
      </c>
      <c r="V111" s="150">
        <f t="shared" si="14"/>
        <v>1.0790089425733085</v>
      </c>
      <c r="W111" s="150">
        <f t="shared" si="18"/>
        <v>0.10970682159395849</v>
      </c>
      <c r="X111" s="150">
        <v>1.2567837760639817</v>
      </c>
      <c r="Y111" s="150">
        <f t="shared" si="23"/>
        <v>0.97763152570318124</v>
      </c>
      <c r="Z111" s="150">
        <f t="shared" si="15"/>
        <v>0.85129788225980219</v>
      </c>
      <c r="AA111" s="150">
        <f t="shared" si="19"/>
        <v>-0.23226405338556391</v>
      </c>
    </row>
    <row r="112" spans="10:27" x14ac:dyDescent="0.35">
      <c r="J112" s="134" t="s">
        <v>127</v>
      </c>
      <c r="K112" s="127">
        <v>2001</v>
      </c>
      <c r="L112" s="150">
        <v>-0.50132252963850854</v>
      </c>
      <c r="M112" s="150">
        <f t="shared" si="20"/>
        <v>0.46248950242818937</v>
      </c>
      <c r="N112" s="150">
        <f t="shared" si="12"/>
        <v>0.99764998011103934</v>
      </c>
      <c r="O112" s="150">
        <f t="shared" si="16"/>
        <v>-3.3943520011241496E-3</v>
      </c>
      <c r="P112" s="150">
        <v>0.84594835262689227</v>
      </c>
      <c r="Q112" s="150">
        <f t="shared" si="21"/>
        <v>1.5370801979765909</v>
      </c>
      <c r="R112" s="150">
        <f t="shared" si="13"/>
        <v>1.4448898150813685</v>
      </c>
      <c r="S112" s="150">
        <f t="shared" si="17"/>
        <v>0.53095947937185461</v>
      </c>
      <c r="T112" s="150">
        <v>-0.69201420865675567</v>
      </c>
      <c r="U112" s="150">
        <f t="shared" si="22"/>
        <v>0.62690782848320781</v>
      </c>
      <c r="V112" s="150">
        <f t="shared" si="14"/>
        <v>1.5684735562440708</v>
      </c>
      <c r="W112" s="150">
        <f t="shared" si="18"/>
        <v>0.64936120619959814</v>
      </c>
      <c r="X112" s="150">
        <v>1.0437235543018335</v>
      </c>
      <c r="Y112" s="150">
        <f t="shared" si="23"/>
        <v>1.0388719888114699</v>
      </c>
      <c r="Z112" s="150">
        <f t="shared" si="15"/>
        <v>0.9046245960390018</v>
      </c>
      <c r="AA112" s="150">
        <f t="shared" si="19"/>
        <v>-0.14460887262897132</v>
      </c>
    </row>
    <row r="113" spans="10:27" x14ac:dyDescent="0.35">
      <c r="J113" s="134" t="s">
        <v>128</v>
      </c>
      <c r="K113" s="127">
        <v>2001</v>
      </c>
      <c r="L113" s="150">
        <v>0.93775860680048917</v>
      </c>
      <c r="M113" s="150">
        <f t="shared" si="20"/>
        <v>0.67103633669048468</v>
      </c>
      <c r="N113" s="150">
        <f t="shared" si="12"/>
        <v>1.4475126125851765</v>
      </c>
      <c r="O113" s="150">
        <f t="shared" si="16"/>
        <v>0.53357591887759503</v>
      </c>
      <c r="P113" s="150">
        <v>2.376747608535688</v>
      </c>
      <c r="Q113" s="150">
        <f t="shared" si="21"/>
        <v>1.1179085182330146</v>
      </c>
      <c r="R113" s="150">
        <f t="shared" si="13"/>
        <v>1.0508590471166728</v>
      </c>
      <c r="S113" s="150">
        <f t="shared" si="17"/>
        <v>7.1569171999348022E-2</v>
      </c>
      <c r="T113" s="150">
        <v>1.2373483122251072</v>
      </c>
      <c r="U113" s="150">
        <f t="shared" si="22"/>
        <v>0.78767758919785313</v>
      </c>
      <c r="V113" s="150">
        <f t="shared" si="14"/>
        <v>1.9707067185491454</v>
      </c>
      <c r="W113" s="150">
        <f t="shared" si="18"/>
        <v>0.97871308983786565</v>
      </c>
      <c r="X113" s="150">
        <v>0.32104969290898938</v>
      </c>
      <c r="Y113" s="150">
        <f t="shared" si="23"/>
        <v>0.40045119586337941</v>
      </c>
      <c r="Z113" s="150">
        <f t="shared" si="15"/>
        <v>0.34870321386342223</v>
      </c>
      <c r="AA113" s="150">
        <f t="shared" si="19"/>
        <v>-1.519928433946091</v>
      </c>
    </row>
    <row r="114" spans="10:27" x14ac:dyDescent="0.35">
      <c r="J114" s="134" t="s">
        <v>129</v>
      </c>
      <c r="K114" s="127">
        <v>2001</v>
      </c>
      <c r="L114" s="150">
        <v>-2.5419086625141931</v>
      </c>
      <c r="M114" s="150">
        <f t="shared" si="20"/>
        <v>1.4276254795241485</v>
      </c>
      <c r="N114" s="150">
        <f t="shared" si="12"/>
        <v>3.0795737498375457</v>
      </c>
      <c r="O114" s="150">
        <f t="shared" si="16"/>
        <v>1.6227306783384341</v>
      </c>
      <c r="P114" s="150">
        <v>-6.6197081865880829</v>
      </c>
      <c r="Q114" s="150">
        <f t="shared" si="21"/>
        <v>3.9301624336947691</v>
      </c>
      <c r="R114" s="150">
        <f t="shared" si="13"/>
        <v>3.6944407191871584</v>
      </c>
      <c r="S114" s="150">
        <f t="shared" si="17"/>
        <v>1.8853559793305676</v>
      </c>
      <c r="T114" s="150">
        <v>-0.14394514381428458</v>
      </c>
      <c r="U114" s="150">
        <f t="shared" si="22"/>
        <v>0.81177384976893963</v>
      </c>
      <c r="V114" s="150">
        <f t="shared" si="14"/>
        <v>2.0309936471739776</v>
      </c>
      <c r="W114" s="150">
        <f t="shared" si="18"/>
        <v>1.0221857269777723</v>
      </c>
      <c r="X114" s="150">
        <v>-2.3097258939752332</v>
      </c>
      <c r="Y114" s="150">
        <f t="shared" si="23"/>
        <v>1.441020506471262</v>
      </c>
      <c r="Z114" s="150">
        <f t="shared" si="15"/>
        <v>1.2548057966620676</v>
      </c>
      <c r="AA114" s="150">
        <f t="shared" si="19"/>
        <v>0.32746409893895928</v>
      </c>
    </row>
    <row r="115" spans="10:27" x14ac:dyDescent="0.35">
      <c r="J115" s="134" t="s">
        <v>130</v>
      </c>
      <c r="K115" s="127">
        <v>2001</v>
      </c>
      <c r="L115" s="150">
        <v>7.4371305629587718</v>
      </c>
      <c r="M115" s="150">
        <f t="shared" si="20"/>
        <v>4.135633016079276</v>
      </c>
      <c r="N115" s="150">
        <f t="shared" si="12"/>
        <v>8.9210980456333218</v>
      </c>
      <c r="O115" s="150">
        <f t="shared" si="16"/>
        <v>3.1572212939453905</v>
      </c>
      <c r="P115" s="150">
        <v>4.6259236453201966</v>
      </c>
      <c r="Q115" s="150">
        <f t="shared" si="21"/>
        <v>4.8586605952314166</v>
      </c>
      <c r="R115" s="150">
        <f t="shared" si="13"/>
        <v>4.5672497884160297</v>
      </c>
      <c r="S115" s="150">
        <f t="shared" si="17"/>
        <v>2.1913256946110344</v>
      </c>
      <c r="T115" s="150">
        <v>0.35907113277769043</v>
      </c>
      <c r="U115" s="150">
        <f t="shared" si="22"/>
        <v>0.57080525869179</v>
      </c>
      <c r="V115" s="150">
        <f t="shared" si="14"/>
        <v>1.4281093860149645</v>
      </c>
      <c r="W115" s="150">
        <f t="shared" si="18"/>
        <v>0.51410648680218429</v>
      </c>
      <c r="X115" s="150">
        <v>2.3073636234154677</v>
      </c>
      <c r="Y115" s="150">
        <f t="shared" si="23"/>
        <v>1.891029667511245</v>
      </c>
      <c r="Z115" s="150">
        <f t="shared" si="15"/>
        <v>1.6466628877223231</v>
      </c>
      <c r="AA115" s="150">
        <f t="shared" si="19"/>
        <v>0.71954523023625427</v>
      </c>
    </row>
    <row r="116" spans="10:27" x14ac:dyDescent="0.35">
      <c r="J116" s="134" t="s">
        <v>131</v>
      </c>
      <c r="K116" s="127">
        <v>2001</v>
      </c>
      <c r="L116" s="150">
        <v>-2.9792261426314477</v>
      </c>
      <c r="M116" s="150">
        <f t="shared" si="20"/>
        <v>4.8105550321955635</v>
      </c>
      <c r="N116" s="150">
        <f t="shared" si="12"/>
        <v>10.376992573876079</v>
      </c>
      <c r="O116" s="150">
        <f t="shared" si="16"/>
        <v>3.3753164819914088</v>
      </c>
      <c r="P116" s="150">
        <v>0.31633929228279262</v>
      </c>
      <c r="Q116" s="150">
        <f t="shared" si="21"/>
        <v>4.6325599741146792</v>
      </c>
      <c r="R116" s="150">
        <f t="shared" si="13"/>
        <v>4.3547101401496606</v>
      </c>
      <c r="S116" s="150">
        <f t="shared" si="17"/>
        <v>2.1225766928113194</v>
      </c>
      <c r="T116" s="150">
        <v>0.39434854143271264</v>
      </c>
      <c r="U116" s="150">
        <f t="shared" si="22"/>
        <v>0.24586128917986372</v>
      </c>
      <c r="V116" s="150">
        <f t="shared" si="14"/>
        <v>0.61512540290924445</v>
      </c>
      <c r="W116" s="150">
        <f t="shared" si="18"/>
        <v>-0.70104753856144819</v>
      </c>
      <c r="X116" s="150">
        <v>3.215926493108729</v>
      </c>
      <c r="Y116" s="150">
        <f t="shared" si="23"/>
        <v>2.419270698249349</v>
      </c>
      <c r="Z116" s="150">
        <f t="shared" si="15"/>
        <v>2.1066423983734697</v>
      </c>
      <c r="AA116" s="150">
        <f t="shared" si="19"/>
        <v>1.0749454380856946</v>
      </c>
    </row>
    <row r="117" spans="10:27" x14ac:dyDescent="0.35">
      <c r="J117" s="134" t="s">
        <v>132</v>
      </c>
      <c r="K117" s="127">
        <v>2001</v>
      </c>
      <c r="L117" s="150">
        <v>-1.3323429738637946</v>
      </c>
      <c r="M117" s="150">
        <f t="shared" si="20"/>
        <v>4.5718507959358794</v>
      </c>
      <c r="N117" s="150">
        <f t="shared" si="12"/>
        <v>9.8620765048483907</v>
      </c>
      <c r="O117" s="150">
        <f t="shared" si="16"/>
        <v>3.3018914445584877</v>
      </c>
      <c r="P117" s="150">
        <v>1.1660310941625109</v>
      </c>
      <c r="Q117" s="150">
        <f t="shared" si="21"/>
        <v>1.8638475712497655</v>
      </c>
      <c r="R117" s="150">
        <f t="shared" si="13"/>
        <v>1.7520584652043938</v>
      </c>
      <c r="S117" s="150">
        <f t="shared" si="17"/>
        <v>0.8090509176634666</v>
      </c>
      <c r="T117" s="150">
        <v>-6.7634358253993027E-2</v>
      </c>
      <c r="U117" s="150">
        <f t="shared" si="22"/>
        <v>0.20996038548072724</v>
      </c>
      <c r="V117" s="150">
        <f t="shared" si="14"/>
        <v>0.52530419548613627</v>
      </c>
      <c r="W117" s="150">
        <f t="shared" si="18"/>
        <v>-0.9287749878688043</v>
      </c>
      <c r="X117" s="150">
        <v>3.4799028864310761</v>
      </c>
      <c r="Y117" s="150">
        <f t="shared" si="23"/>
        <v>0.50221933540922103</v>
      </c>
      <c r="Z117" s="150">
        <f t="shared" si="15"/>
        <v>0.4373204478612529</v>
      </c>
      <c r="AA117" s="150">
        <f t="shared" si="19"/>
        <v>-1.1932372885712677</v>
      </c>
    </row>
    <row r="118" spans="10:27" x14ac:dyDescent="0.35">
      <c r="J118" s="134" t="s">
        <v>133</v>
      </c>
      <c r="K118" s="127">
        <v>2002</v>
      </c>
      <c r="L118" s="150">
        <v>0.30148171203972463</v>
      </c>
      <c r="M118" s="150">
        <f t="shared" si="20"/>
        <v>1.3393469098174946</v>
      </c>
      <c r="N118" s="150">
        <f t="shared" si="12"/>
        <v>2.8891453988162183</v>
      </c>
      <c r="O118" s="150">
        <f t="shared" si="16"/>
        <v>1.5306428106428147</v>
      </c>
      <c r="P118" s="150">
        <v>0</v>
      </c>
      <c r="Q118" s="150">
        <f t="shared" si="21"/>
        <v>0.49234983255781806</v>
      </c>
      <c r="R118" s="150">
        <f t="shared" si="13"/>
        <v>0.46281987072391045</v>
      </c>
      <c r="S118" s="150">
        <f t="shared" si="17"/>
        <v>-1.1114772883947854</v>
      </c>
      <c r="T118" s="150">
        <v>-0.54925031236984589</v>
      </c>
      <c r="U118" s="150">
        <f t="shared" si="22"/>
        <v>0.38525041261198789</v>
      </c>
      <c r="V118" s="150">
        <f t="shared" si="14"/>
        <v>0.9638659102024687</v>
      </c>
      <c r="W118" s="150">
        <f t="shared" si="18"/>
        <v>-5.3095637375500999E-2</v>
      </c>
      <c r="X118" s="150">
        <v>-3.2846715328467155</v>
      </c>
      <c r="Y118" s="150">
        <f t="shared" si="23"/>
        <v>3.1284878368032834</v>
      </c>
      <c r="Z118" s="150">
        <f t="shared" si="15"/>
        <v>2.7242115256364818</v>
      </c>
      <c r="AA118" s="150">
        <f t="shared" si="19"/>
        <v>1.4458387279971516</v>
      </c>
    </row>
    <row r="119" spans="10:27" x14ac:dyDescent="0.35">
      <c r="J119" s="134" t="s">
        <v>134</v>
      </c>
      <c r="K119" s="127">
        <v>2002</v>
      </c>
      <c r="L119" s="150">
        <v>0.6256878416656142</v>
      </c>
      <c r="M119" s="150">
        <f t="shared" si="20"/>
        <v>0.85689214888050813</v>
      </c>
      <c r="N119" s="150">
        <f t="shared" si="12"/>
        <v>1.8484277606294024</v>
      </c>
      <c r="O119" s="150">
        <f t="shared" si="16"/>
        <v>0.88629866190859263</v>
      </c>
      <c r="P119" s="150">
        <v>1.5077926785067053</v>
      </c>
      <c r="Q119" s="150">
        <f t="shared" si="21"/>
        <v>0.64548588541636187</v>
      </c>
      <c r="R119" s="150">
        <f t="shared" si="13"/>
        <v>0.60677119049781969</v>
      </c>
      <c r="S119" s="150">
        <f t="shared" si="17"/>
        <v>-0.72077550685123593</v>
      </c>
      <c r="T119" s="150">
        <v>0.2015443004842298</v>
      </c>
      <c r="U119" s="150">
        <f t="shared" si="22"/>
        <v>0.31057359626445552</v>
      </c>
      <c r="V119" s="150">
        <f t="shared" si="14"/>
        <v>0.7770304514891998</v>
      </c>
      <c r="W119" s="150">
        <f t="shared" si="18"/>
        <v>-0.36395695654832455</v>
      </c>
      <c r="X119" s="150">
        <v>0.86253369272237201</v>
      </c>
      <c r="Y119" s="150">
        <f t="shared" si="23"/>
        <v>2.7850673192165067</v>
      </c>
      <c r="Z119" s="150">
        <f t="shared" si="15"/>
        <v>2.4251692467616195</v>
      </c>
      <c r="AA119" s="150">
        <f t="shared" si="19"/>
        <v>1.2780854330496232</v>
      </c>
    </row>
    <row r="120" spans="10:27" x14ac:dyDescent="0.35">
      <c r="J120" s="134" t="s">
        <v>135</v>
      </c>
      <c r="K120" s="127">
        <v>2002</v>
      </c>
      <c r="L120" s="150">
        <v>-0.28328713481957479</v>
      </c>
      <c r="M120" s="150">
        <f t="shared" si="20"/>
        <v>0.3761352780613208</v>
      </c>
      <c r="N120" s="150">
        <f t="shared" si="12"/>
        <v>0.81137269215143348</v>
      </c>
      <c r="O120" s="150">
        <f t="shared" si="16"/>
        <v>-0.30156334738467866</v>
      </c>
      <c r="P120" s="150">
        <v>0.75698064700421341</v>
      </c>
      <c r="Q120" s="150">
        <f t="shared" si="21"/>
        <v>0.61555550051660579</v>
      </c>
      <c r="R120" s="150">
        <f t="shared" si="13"/>
        <v>0.5786359582828372</v>
      </c>
      <c r="S120" s="150">
        <f t="shared" si="17"/>
        <v>-0.7892721151656521</v>
      </c>
      <c r="T120" s="150">
        <v>-0.11754871741288334</v>
      </c>
      <c r="U120" s="150">
        <f t="shared" si="22"/>
        <v>0.30765766903596209</v>
      </c>
      <c r="V120" s="150">
        <f t="shared" si="14"/>
        <v>0.76973503333994864</v>
      </c>
      <c r="W120" s="150">
        <f t="shared" si="18"/>
        <v>-0.37756618397959923</v>
      </c>
      <c r="X120" s="150">
        <v>0.80171031533939074</v>
      </c>
      <c r="Y120" s="150">
        <f t="shared" si="23"/>
        <v>1.940833935176913</v>
      </c>
      <c r="Z120" s="150">
        <f t="shared" si="15"/>
        <v>1.6900312391682195</v>
      </c>
      <c r="AA120" s="150">
        <f t="shared" si="19"/>
        <v>0.75704991406754052</v>
      </c>
    </row>
    <row r="121" spans="10:27" x14ac:dyDescent="0.35">
      <c r="J121" s="134" t="s">
        <v>136</v>
      </c>
      <c r="K121" s="127">
        <v>2002</v>
      </c>
      <c r="L121" s="150">
        <v>1.103283599264957</v>
      </c>
      <c r="M121" s="150">
        <f t="shared" si="20"/>
        <v>0.57512429730671244</v>
      </c>
      <c r="N121" s="150">
        <f t="shared" si="12"/>
        <v>1.2406178751235692</v>
      </c>
      <c r="O121" s="150">
        <f t="shared" si="16"/>
        <v>0.31105881687249437</v>
      </c>
      <c r="P121" s="150">
        <v>-1.3041321142533135</v>
      </c>
      <c r="Q121" s="150">
        <f t="shared" si="21"/>
        <v>1.1887820827032272</v>
      </c>
      <c r="R121" s="150">
        <f t="shared" si="13"/>
        <v>1.1174817852121397</v>
      </c>
      <c r="S121" s="150">
        <f t="shared" si="17"/>
        <v>0.16025131588440281</v>
      </c>
      <c r="T121" s="150">
        <v>-1.0487224416141434</v>
      </c>
      <c r="U121" s="150">
        <f t="shared" si="22"/>
        <v>0.53041616628526411</v>
      </c>
      <c r="V121" s="150">
        <f t="shared" si="14"/>
        <v>1.3270590871957484</v>
      </c>
      <c r="W121" s="150">
        <f t="shared" si="18"/>
        <v>0.40823260801518929</v>
      </c>
      <c r="X121" s="150">
        <v>-0.84835630965005304</v>
      </c>
      <c r="Y121" s="150">
        <f t="shared" si="23"/>
        <v>0.79257414306929486</v>
      </c>
      <c r="Z121" s="150">
        <f t="shared" si="15"/>
        <v>0.69015439026832182</v>
      </c>
      <c r="AA121" s="150">
        <f t="shared" si="19"/>
        <v>-0.53500896030247291</v>
      </c>
    </row>
    <row r="122" spans="10:27" x14ac:dyDescent="0.35">
      <c r="J122" s="134" t="s">
        <v>137</v>
      </c>
      <c r="K122" s="127">
        <v>2002</v>
      </c>
      <c r="L122" s="150">
        <v>-0.77575076383528896</v>
      </c>
      <c r="M122" s="150">
        <f t="shared" si="20"/>
        <v>0.79553399007169956</v>
      </c>
      <c r="N122" s="150">
        <f t="shared" si="12"/>
        <v>1.7160702355529007</v>
      </c>
      <c r="O122" s="150">
        <f t="shared" si="16"/>
        <v>0.77910860086207567</v>
      </c>
      <c r="P122" s="150">
        <v>-0.17953321364452424</v>
      </c>
      <c r="Q122" s="150">
        <f t="shared" si="21"/>
        <v>0.84261278262954387</v>
      </c>
      <c r="R122" s="150">
        <f t="shared" si="13"/>
        <v>0.79207488931383707</v>
      </c>
      <c r="S122" s="150">
        <f t="shared" si="17"/>
        <v>-0.33629125380733332</v>
      </c>
      <c r="T122" s="150">
        <v>0.95676075695105189</v>
      </c>
      <c r="U122" s="150">
        <f t="shared" si="22"/>
        <v>0.81942989742043926</v>
      </c>
      <c r="V122" s="150">
        <f t="shared" si="14"/>
        <v>2.0501484698466754</v>
      </c>
      <c r="W122" s="150">
        <f t="shared" si="18"/>
        <v>1.0357283921479747</v>
      </c>
      <c r="X122" s="150">
        <v>0.94919786096256686</v>
      </c>
      <c r="Y122" s="150">
        <f t="shared" si="23"/>
        <v>0.81483968698039866</v>
      </c>
      <c r="Z122" s="150">
        <f t="shared" si="15"/>
        <v>0.70954268727035619</v>
      </c>
      <c r="AA122" s="150">
        <f t="shared" si="19"/>
        <v>-0.49503861305298696</v>
      </c>
    </row>
    <row r="123" spans="10:27" x14ac:dyDescent="0.35">
      <c r="J123" s="134" t="s">
        <v>138</v>
      </c>
      <c r="K123" s="127">
        <v>2002</v>
      </c>
      <c r="L123" s="150">
        <v>0.52336126983216591</v>
      </c>
      <c r="M123" s="150">
        <f t="shared" si="20"/>
        <v>0.78561880224062108</v>
      </c>
      <c r="N123" s="150">
        <f t="shared" si="12"/>
        <v>1.6946818864324609</v>
      </c>
      <c r="O123" s="150">
        <f t="shared" si="16"/>
        <v>0.76101448637744085</v>
      </c>
      <c r="P123" s="150">
        <v>0.36690647482014388</v>
      </c>
      <c r="Q123" s="150">
        <f t="shared" si="21"/>
        <v>0.69567624866044886</v>
      </c>
      <c r="R123" s="150">
        <f t="shared" si="13"/>
        <v>0.65395125615872673</v>
      </c>
      <c r="S123" s="150">
        <f t="shared" si="17"/>
        <v>-0.61274498992676074</v>
      </c>
      <c r="T123" s="150">
        <v>-0.50264411749306248</v>
      </c>
      <c r="U123" s="150">
        <f t="shared" si="22"/>
        <v>0.8465634440590063</v>
      </c>
      <c r="V123" s="150">
        <f t="shared" si="14"/>
        <v>2.1180344467895322</v>
      </c>
      <c r="W123" s="150">
        <f t="shared" si="18"/>
        <v>1.0827260528846931</v>
      </c>
      <c r="X123" s="150">
        <v>-5.2973116143557146E-2</v>
      </c>
      <c r="Y123" s="150">
        <f t="shared" si="23"/>
        <v>0.73546524112694656</v>
      </c>
      <c r="Z123" s="150">
        <f t="shared" si="15"/>
        <v>0.64042534000397477</v>
      </c>
      <c r="AA123" s="150">
        <f t="shared" si="19"/>
        <v>-0.64289770212562003</v>
      </c>
    </row>
    <row r="124" spans="10:27" x14ac:dyDescent="0.35">
      <c r="J124" s="134" t="s">
        <v>139</v>
      </c>
      <c r="K124" s="127">
        <v>2002</v>
      </c>
      <c r="L124" s="150">
        <v>1.3319021774015247</v>
      </c>
      <c r="M124" s="150">
        <f t="shared" si="20"/>
        <v>0.86818017817199833</v>
      </c>
      <c r="N124" s="150">
        <f t="shared" si="12"/>
        <v>1.8727775072485631</v>
      </c>
      <c r="O124" s="150">
        <f t="shared" si="16"/>
        <v>0.90517951236487948</v>
      </c>
      <c r="P124" s="150">
        <v>-0.7096265500680955</v>
      </c>
      <c r="Q124" s="150">
        <f t="shared" si="21"/>
        <v>0.43950965507345169</v>
      </c>
      <c r="R124" s="150">
        <f t="shared" si="13"/>
        <v>0.41314892032408257</v>
      </c>
      <c r="S124" s="150">
        <f t="shared" si="17"/>
        <v>-1.2752661972923982</v>
      </c>
      <c r="T124" s="150">
        <v>0.29205914855549125</v>
      </c>
      <c r="U124" s="150">
        <f t="shared" si="22"/>
        <v>0.59658696831067715</v>
      </c>
      <c r="V124" s="150">
        <f t="shared" si="14"/>
        <v>1.4926131741871855</v>
      </c>
      <c r="W124" s="150">
        <f t="shared" si="18"/>
        <v>0.57784032488936543</v>
      </c>
      <c r="X124" s="150">
        <v>-1.2322777262488407</v>
      </c>
      <c r="Y124" s="150">
        <f t="shared" si="23"/>
        <v>0.89156178625356175</v>
      </c>
      <c r="Z124" s="150">
        <f t="shared" si="15"/>
        <v>0.77635043529872727</v>
      </c>
      <c r="AA124" s="150">
        <f t="shared" si="19"/>
        <v>-0.36522008017335755</v>
      </c>
    </row>
    <row r="125" spans="10:27" x14ac:dyDescent="0.35">
      <c r="J125" s="134" t="s">
        <v>140</v>
      </c>
      <c r="K125" s="127">
        <v>2002</v>
      </c>
      <c r="L125" s="150">
        <v>0.6063464022156454</v>
      </c>
      <c r="M125" s="150">
        <f t="shared" si="20"/>
        <v>0.36317368270955258</v>
      </c>
      <c r="N125" s="150">
        <f t="shared" si="12"/>
        <v>0.78341284597761307</v>
      </c>
      <c r="O125" s="150">
        <f t="shared" si="16"/>
        <v>-0.35215530987640109</v>
      </c>
      <c r="P125" s="150">
        <v>1.2561362980075079</v>
      </c>
      <c r="Q125" s="150">
        <f t="shared" si="21"/>
        <v>0.80373272277923902</v>
      </c>
      <c r="R125" s="150">
        <f t="shared" si="13"/>
        <v>0.75552676218201187</v>
      </c>
      <c r="S125" s="150">
        <f t="shared" si="17"/>
        <v>-0.40444523561446483</v>
      </c>
      <c r="T125" s="150">
        <v>0.28071464176089411</v>
      </c>
      <c r="U125" s="150">
        <f t="shared" si="22"/>
        <v>0.37198161911019051</v>
      </c>
      <c r="V125" s="150">
        <f t="shared" si="14"/>
        <v>0.93066844354905964</v>
      </c>
      <c r="W125" s="150">
        <f t="shared" si="18"/>
        <v>-0.10366080469977</v>
      </c>
      <c r="X125" s="150">
        <v>-0.40246847330292462</v>
      </c>
      <c r="Y125" s="150">
        <f t="shared" si="23"/>
        <v>0.49458060396508202</v>
      </c>
      <c r="Z125" s="150">
        <f t="shared" si="15"/>
        <v>0.43066882531167355</v>
      </c>
      <c r="AA125" s="150">
        <f t="shared" si="19"/>
        <v>-1.2153491994386025</v>
      </c>
    </row>
    <row r="126" spans="10:27" x14ac:dyDescent="0.35">
      <c r="J126" s="134" t="s">
        <v>141</v>
      </c>
      <c r="K126" s="127">
        <v>2002</v>
      </c>
      <c r="L126" s="150">
        <v>-1.6859985168809728</v>
      </c>
      <c r="M126" s="150">
        <f t="shared" si="20"/>
        <v>1.2862089432628676</v>
      </c>
      <c r="N126" s="150">
        <f t="shared" si="12"/>
        <v>2.7745198970523246</v>
      </c>
      <c r="O126" s="150">
        <f t="shared" si="16"/>
        <v>1.4722381490967358</v>
      </c>
      <c r="P126" s="150">
        <v>-2.1745330101240552</v>
      </c>
      <c r="Q126" s="150">
        <f t="shared" si="21"/>
        <v>1.4055313907457003</v>
      </c>
      <c r="R126" s="150">
        <f t="shared" si="13"/>
        <v>1.321230989729101</v>
      </c>
      <c r="S126" s="150">
        <f t="shared" si="17"/>
        <v>0.40188271382490592</v>
      </c>
      <c r="T126" s="150">
        <v>-1.1537254081205526</v>
      </c>
      <c r="U126" s="150">
        <f t="shared" si="22"/>
        <v>0.67889124794781253</v>
      </c>
      <c r="V126" s="150">
        <f t="shared" si="14"/>
        <v>1.6985319397717535</v>
      </c>
      <c r="W126" s="150">
        <f t="shared" si="18"/>
        <v>0.76428834739996188</v>
      </c>
      <c r="X126" s="150">
        <v>-0.76778017241379315</v>
      </c>
      <c r="Y126" s="150">
        <f t="shared" si="23"/>
        <v>0.33957391787367075</v>
      </c>
      <c r="Z126" s="150">
        <f t="shared" si="15"/>
        <v>0.29569275289950814</v>
      </c>
      <c r="AA126" s="150">
        <f t="shared" si="19"/>
        <v>-1.7578292098466564</v>
      </c>
    </row>
    <row r="127" spans="10:27" x14ac:dyDescent="0.35">
      <c r="J127" s="134" t="s">
        <v>142</v>
      </c>
      <c r="K127" s="127">
        <v>2002</v>
      </c>
      <c r="L127" s="150">
        <v>0.66746363817493526</v>
      </c>
      <c r="M127" s="150">
        <f t="shared" si="20"/>
        <v>1.0953114554479615</v>
      </c>
      <c r="N127" s="150">
        <f t="shared" si="12"/>
        <v>2.3627291992702504</v>
      </c>
      <c r="O127" s="150">
        <f t="shared" si="16"/>
        <v>1.2404542864180677</v>
      </c>
      <c r="P127" s="150">
        <v>3.228627651045842</v>
      </c>
      <c r="Q127" s="150">
        <f t="shared" si="21"/>
        <v>2.2324465694733715</v>
      </c>
      <c r="R127" s="150">
        <f t="shared" si="13"/>
        <v>2.0985497797653236</v>
      </c>
      <c r="S127" s="150">
        <f t="shared" si="17"/>
        <v>1.0693926858441587</v>
      </c>
      <c r="T127" s="150">
        <v>0.9104623772596141</v>
      </c>
      <c r="U127" s="150">
        <f t="shared" si="22"/>
        <v>0.86378184491110754</v>
      </c>
      <c r="V127" s="150">
        <f t="shared" si="14"/>
        <v>2.1611135170934928</v>
      </c>
      <c r="W127" s="150">
        <f t="shared" si="18"/>
        <v>1.1117748548196158</v>
      </c>
      <c r="X127" s="150">
        <v>0.88231301751051994</v>
      </c>
      <c r="Y127" s="150">
        <f t="shared" si="23"/>
        <v>0.70765054559111951</v>
      </c>
      <c r="Z127" s="150">
        <f t="shared" si="15"/>
        <v>0.61620497600914603</v>
      </c>
      <c r="AA127" s="150">
        <f t="shared" si="19"/>
        <v>-0.69851776234013263</v>
      </c>
    </row>
    <row r="128" spans="10:27" x14ac:dyDescent="0.35">
      <c r="J128" s="134" t="s">
        <v>143</v>
      </c>
      <c r="K128" s="127">
        <v>2002</v>
      </c>
      <c r="L128" s="150">
        <v>0.16540609316462854</v>
      </c>
      <c r="M128" s="150">
        <f t="shared" si="20"/>
        <v>1.0120685595946706</v>
      </c>
      <c r="N128" s="150">
        <f t="shared" si="12"/>
        <v>2.1831634513853762</v>
      </c>
      <c r="O128" s="150">
        <f t="shared" si="16"/>
        <v>1.1264201475872626</v>
      </c>
      <c r="P128" s="150">
        <v>-0.2682857949731714</v>
      </c>
      <c r="Q128" s="150">
        <f t="shared" si="21"/>
        <v>2.2374670009890147</v>
      </c>
      <c r="R128" s="150">
        <f t="shared" si="13"/>
        <v>2.1032690978424258</v>
      </c>
      <c r="S128" s="150">
        <f t="shared" si="17"/>
        <v>1.0726334441193268</v>
      </c>
      <c r="T128" s="150">
        <v>0.79733522175885851</v>
      </c>
      <c r="U128" s="150">
        <f t="shared" si="22"/>
        <v>0.94752933393992922</v>
      </c>
      <c r="V128" s="150">
        <f t="shared" si="14"/>
        <v>2.3706430778605991</v>
      </c>
      <c r="W128" s="150">
        <f t="shared" si="18"/>
        <v>1.2452784681500506</v>
      </c>
      <c r="X128" s="150">
        <v>-0.92841765339074278</v>
      </c>
      <c r="Y128" s="150">
        <f t="shared" si="23"/>
        <v>0.81835590588500151</v>
      </c>
      <c r="Z128" s="150">
        <f t="shared" si="15"/>
        <v>0.7126045256300565</v>
      </c>
      <c r="AA128" s="150">
        <f t="shared" si="19"/>
        <v>-0.48882644907639872</v>
      </c>
    </row>
    <row r="129" spans="10:27" x14ac:dyDescent="0.35">
      <c r="J129" s="134" t="s">
        <v>144</v>
      </c>
      <c r="K129" s="127">
        <v>2002</v>
      </c>
      <c r="L129" s="150">
        <v>1.1425224411449217</v>
      </c>
      <c r="M129" s="150">
        <f t="shared" si="20"/>
        <v>0.39895683451713559</v>
      </c>
      <c r="N129" s="150">
        <f t="shared" si="12"/>
        <v>0.86060175621604273</v>
      </c>
      <c r="O129" s="150">
        <f t="shared" si="16"/>
        <v>-0.21658231051376983</v>
      </c>
      <c r="P129" s="150">
        <v>1.1043465949313322</v>
      </c>
      <c r="Q129" s="150">
        <f t="shared" si="21"/>
        <v>1.4385599795215935</v>
      </c>
      <c r="R129" s="150">
        <f t="shared" si="13"/>
        <v>1.3522786029841678</v>
      </c>
      <c r="S129" s="150">
        <f t="shared" si="17"/>
        <v>0.43539241325920081</v>
      </c>
      <c r="T129" s="150">
        <v>-1.1188883973875257</v>
      </c>
      <c r="U129" s="150">
        <f t="shared" si="22"/>
        <v>0.93112687275193029</v>
      </c>
      <c r="V129" s="150">
        <f t="shared" si="14"/>
        <v>2.3296054237401496</v>
      </c>
      <c r="W129" s="150">
        <f t="shared" si="18"/>
        <v>1.2200856195065219</v>
      </c>
      <c r="X129" s="150">
        <v>0.78772239576259673</v>
      </c>
      <c r="Y129" s="150">
        <f t="shared" si="23"/>
        <v>0.83218785383090721</v>
      </c>
      <c r="Z129" s="150">
        <f t="shared" si="15"/>
        <v>0.72464905128649726</v>
      </c>
      <c r="AA129" s="150">
        <f t="shared" si="19"/>
        <v>-0.46464563017723004</v>
      </c>
    </row>
    <row r="130" spans="10:27" x14ac:dyDescent="0.35">
      <c r="J130" s="134" t="s">
        <v>145</v>
      </c>
      <c r="K130" s="127">
        <v>2003</v>
      </c>
      <c r="L130" s="150">
        <v>0.70156220564738392</v>
      </c>
      <c r="M130" s="150">
        <f t="shared" si="20"/>
        <v>0.39953662935024692</v>
      </c>
      <c r="N130" s="150">
        <f t="shared" si="12"/>
        <v>0.86185244904406388</v>
      </c>
      <c r="O130" s="150">
        <f t="shared" si="16"/>
        <v>-0.21448719686458101</v>
      </c>
      <c r="P130" s="150">
        <v>-0.25906735751295334</v>
      </c>
      <c r="Q130" s="150">
        <f t="shared" si="21"/>
        <v>0.64490328845355704</v>
      </c>
      <c r="R130" s="150">
        <f t="shared" si="13"/>
        <v>0.60622353630322268</v>
      </c>
      <c r="S130" s="150">
        <f t="shared" si="17"/>
        <v>-0.7220782298176186</v>
      </c>
      <c r="T130" s="150">
        <v>2.0052103892002844</v>
      </c>
      <c r="U130" s="150">
        <f t="shared" si="22"/>
        <v>1.2862896082684898</v>
      </c>
      <c r="V130" s="150">
        <f t="shared" si="14"/>
        <v>3.2181943574097693</v>
      </c>
      <c r="W130" s="150">
        <f t="shared" si="18"/>
        <v>1.6862514578214487</v>
      </c>
      <c r="X130" s="150">
        <v>-1.9404392938957014</v>
      </c>
      <c r="Y130" s="150">
        <f t="shared" si="23"/>
        <v>1.1260644679629233</v>
      </c>
      <c r="Z130" s="150">
        <f t="shared" si="15"/>
        <v>0.98054969757173427</v>
      </c>
      <c r="AA130" s="150">
        <f t="shared" si="19"/>
        <v>-2.833734195765358E-2</v>
      </c>
    </row>
    <row r="131" spans="10:27" x14ac:dyDescent="0.35">
      <c r="J131" s="134" t="s">
        <v>146</v>
      </c>
      <c r="K131" s="127">
        <v>2003</v>
      </c>
      <c r="L131" s="150">
        <v>-1.3722168525273941</v>
      </c>
      <c r="M131" s="150">
        <f t="shared" si="20"/>
        <v>1.096404184725579</v>
      </c>
      <c r="N131" s="150">
        <f t="shared" si="12"/>
        <v>2.3650863583762587</v>
      </c>
      <c r="O131" s="150">
        <f t="shared" si="16"/>
        <v>1.2418928628570731</v>
      </c>
      <c r="P131" s="150">
        <v>-3.2081432081432082</v>
      </c>
      <c r="Q131" s="150">
        <f t="shared" si="21"/>
        <v>1.7997998123282797</v>
      </c>
      <c r="R131" s="150">
        <f t="shared" si="13"/>
        <v>1.691852137215611</v>
      </c>
      <c r="S131" s="150">
        <f t="shared" si="17"/>
        <v>0.75860348676324041</v>
      </c>
      <c r="T131" s="150">
        <v>-0.36632871552769392</v>
      </c>
      <c r="U131" s="150">
        <f t="shared" si="22"/>
        <v>1.331270780886292</v>
      </c>
      <c r="V131" s="150">
        <f t="shared" si="14"/>
        <v>3.3307336759098614</v>
      </c>
      <c r="W131" s="150">
        <f t="shared" si="18"/>
        <v>1.7358400013239073</v>
      </c>
      <c r="X131" s="150">
        <v>-1.0031606431221658</v>
      </c>
      <c r="Y131" s="150">
        <f t="shared" si="23"/>
        <v>1.1317940298030382</v>
      </c>
      <c r="Z131" s="150">
        <f t="shared" si="15"/>
        <v>0.98553886141570723</v>
      </c>
      <c r="AA131" s="150">
        <f t="shared" si="19"/>
        <v>-2.1015334662399007E-2</v>
      </c>
    </row>
    <row r="132" spans="10:27" x14ac:dyDescent="0.35">
      <c r="J132" s="134" t="s">
        <v>147</v>
      </c>
      <c r="K132" s="127">
        <v>2003</v>
      </c>
      <c r="L132" s="150">
        <v>1.2227077303509708</v>
      </c>
      <c r="M132" s="150">
        <f t="shared" si="20"/>
        <v>1.1208025810338522</v>
      </c>
      <c r="N132" s="150">
        <f t="shared" si="12"/>
        <v>2.4177168709909087</v>
      </c>
      <c r="O132" s="150">
        <f t="shared" si="16"/>
        <v>1.2736453063184356</v>
      </c>
      <c r="P132" s="150">
        <v>1.7261386713083842</v>
      </c>
      <c r="Q132" s="150">
        <f t="shared" si="21"/>
        <v>2.027182747216866</v>
      </c>
      <c r="R132" s="150">
        <f t="shared" si="13"/>
        <v>1.9055971891500005</v>
      </c>
      <c r="S132" s="150">
        <f t="shared" si="17"/>
        <v>0.93024319026977287</v>
      </c>
      <c r="T132" s="150">
        <v>-0.1294632453846353</v>
      </c>
      <c r="U132" s="150">
        <f t="shared" si="22"/>
        <v>1.0665174115572018</v>
      </c>
      <c r="V132" s="150">
        <f t="shared" si="14"/>
        <v>2.6683417901299231</v>
      </c>
      <c r="W132" s="150">
        <f t="shared" si="18"/>
        <v>1.4159434743723442</v>
      </c>
      <c r="X132" s="150">
        <v>0.54136590782898386</v>
      </c>
      <c r="Y132" s="150">
        <f t="shared" si="23"/>
        <v>1.0232524721091087</v>
      </c>
      <c r="Z132" s="150">
        <f t="shared" si="15"/>
        <v>0.89102349875331677</v>
      </c>
      <c r="AA132" s="150">
        <f t="shared" si="19"/>
        <v>-0.16646461478120364</v>
      </c>
    </row>
    <row r="133" spans="10:27" x14ac:dyDescent="0.35">
      <c r="J133" s="134" t="s">
        <v>148</v>
      </c>
      <c r="K133" s="127">
        <v>2003</v>
      </c>
      <c r="L133" s="150">
        <v>0.30397984571981801</v>
      </c>
      <c r="M133" s="150">
        <f t="shared" si="20"/>
        <v>1.0743126943947903</v>
      </c>
      <c r="N133" s="150">
        <f t="shared" si="12"/>
        <v>2.3174321418515134</v>
      </c>
      <c r="O133" s="150">
        <f t="shared" si="16"/>
        <v>1.2125270950330689</v>
      </c>
      <c r="P133" s="150">
        <v>0.28518465706544988</v>
      </c>
      <c r="Q133" s="150">
        <f t="shared" si="21"/>
        <v>2.071682775772457</v>
      </c>
      <c r="R133" s="150">
        <f t="shared" si="13"/>
        <v>1.9474282127461959</v>
      </c>
      <c r="S133" s="150">
        <f t="shared" si="17"/>
        <v>0.9615701477868599</v>
      </c>
      <c r="T133" s="150">
        <v>0.30592932514064969</v>
      </c>
      <c r="U133" s="150">
        <f t="shared" si="22"/>
        <v>0.27840873522733278</v>
      </c>
      <c r="V133" s="150">
        <f t="shared" si="14"/>
        <v>0.69655652584202055</v>
      </c>
      <c r="W133" s="150">
        <f t="shared" si="18"/>
        <v>-0.52168766202783179</v>
      </c>
      <c r="X133" s="150">
        <v>1.0630954024575452</v>
      </c>
      <c r="Y133" s="150">
        <f t="shared" si="23"/>
        <v>0.87731775429766812</v>
      </c>
      <c r="Z133" s="150">
        <f t="shared" si="15"/>
        <v>0.76394707685529795</v>
      </c>
      <c r="AA133" s="150">
        <f t="shared" si="19"/>
        <v>-0.38845539720621441</v>
      </c>
    </row>
    <row r="134" spans="10:27" x14ac:dyDescent="0.35">
      <c r="J134" s="134" t="s">
        <v>149</v>
      </c>
      <c r="K134" s="127">
        <v>2003</v>
      </c>
      <c r="L134" s="150">
        <v>0.19581184073509011</v>
      </c>
      <c r="M134" s="150">
        <f t="shared" si="20"/>
        <v>0.46070916487654595</v>
      </c>
      <c r="N134" s="150">
        <f t="shared" si="12"/>
        <v>0.99380956056927083</v>
      </c>
      <c r="O134" s="150">
        <f t="shared" si="16"/>
        <v>-8.9586740302010429E-3</v>
      </c>
      <c r="P134" s="150">
        <v>1.620929901891085</v>
      </c>
      <c r="Q134" s="150">
        <f t="shared" si="21"/>
        <v>0.65588216382377584</v>
      </c>
      <c r="R134" s="150">
        <f t="shared" si="13"/>
        <v>0.61654392506651501</v>
      </c>
      <c r="S134" s="150">
        <f t="shared" si="17"/>
        <v>-0.69772441320621525</v>
      </c>
      <c r="T134" s="150">
        <v>-0.2326242601256171</v>
      </c>
      <c r="U134" s="150">
        <f t="shared" si="22"/>
        <v>0.23339257572552502</v>
      </c>
      <c r="V134" s="150">
        <f t="shared" si="14"/>
        <v>0.5839296729391269</v>
      </c>
      <c r="W134" s="150">
        <f t="shared" si="18"/>
        <v>-0.77613346997991906</v>
      </c>
      <c r="X134" s="150">
        <v>1.5163934426229508</v>
      </c>
      <c r="Y134" s="150">
        <f t="shared" si="23"/>
        <v>0.39837997947096376</v>
      </c>
      <c r="Z134" s="150">
        <f t="shared" si="15"/>
        <v>0.34689964873463097</v>
      </c>
      <c r="AA134" s="150">
        <f t="shared" si="19"/>
        <v>-1.5274097151136363</v>
      </c>
    </row>
    <row r="135" spans="10:27" x14ac:dyDescent="0.35">
      <c r="J135" s="134" t="s">
        <v>150</v>
      </c>
      <c r="K135" s="127">
        <v>2003</v>
      </c>
      <c r="L135" s="150">
        <v>1.3990794802827162</v>
      </c>
      <c r="M135" s="150">
        <f t="shared" si="20"/>
        <v>0.5435272189141227</v>
      </c>
      <c r="N135" s="150">
        <f t="shared" si="12"/>
        <v>1.1724588694284537</v>
      </c>
      <c r="O135" s="150">
        <f t="shared" si="16"/>
        <v>0.22953731300725441</v>
      </c>
      <c r="P135" s="150">
        <v>1.7769693577724919</v>
      </c>
      <c r="Q135" s="150">
        <f t="shared" si="21"/>
        <v>0.66949278181567828</v>
      </c>
      <c r="R135" s="150">
        <f t="shared" si="13"/>
        <v>0.62933821084246289</v>
      </c>
      <c r="S135" s="150">
        <f t="shared" si="17"/>
        <v>-0.66809255477516549</v>
      </c>
      <c r="T135" s="150">
        <v>0.33420554936656388</v>
      </c>
      <c r="U135" s="150">
        <f t="shared" si="22"/>
        <v>0.26079697126491297</v>
      </c>
      <c r="V135" s="150">
        <f t="shared" si="14"/>
        <v>0.65249329230304476</v>
      </c>
      <c r="W135" s="150">
        <f t="shared" si="18"/>
        <v>-0.61596502417935983</v>
      </c>
      <c r="X135" s="150">
        <v>1.0227425649306958</v>
      </c>
      <c r="Y135" s="150">
        <f t="shared" si="23"/>
        <v>0.22380513690872547</v>
      </c>
      <c r="Z135" s="150">
        <f t="shared" si="15"/>
        <v>0.19488409904971535</v>
      </c>
      <c r="AA135" s="150">
        <f t="shared" si="19"/>
        <v>-2.3593117116182039</v>
      </c>
    </row>
    <row r="136" spans="10:27" x14ac:dyDescent="0.35">
      <c r="J136" s="134" t="s">
        <v>151</v>
      </c>
      <c r="K136" s="127">
        <v>2003</v>
      </c>
      <c r="L136" s="150">
        <v>0.86355138913954732</v>
      </c>
      <c r="M136" s="150">
        <f t="shared" si="20"/>
        <v>0.49221940154200777</v>
      </c>
      <c r="N136" s="150">
        <f t="shared" si="12"/>
        <v>1.0617812373695961</v>
      </c>
      <c r="O136" s="150">
        <f t="shared" si="16"/>
        <v>8.6486553079272305E-2</v>
      </c>
      <c r="P136" s="150">
        <v>1.1479241132801759</v>
      </c>
      <c r="Q136" s="150">
        <f t="shared" si="21"/>
        <v>0.2674531542510642</v>
      </c>
      <c r="R136" s="150">
        <f t="shared" si="13"/>
        <v>0.25141195566598157</v>
      </c>
      <c r="S136" s="150">
        <f t="shared" si="17"/>
        <v>-1.9918748374523301</v>
      </c>
      <c r="T136" s="150">
        <v>1.1335467878537493</v>
      </c>
      <c r="U136" s="150">
        <f t="shared" si="22"/>
        <v>0.560423032758113</v>
      </c>
      <c r="V136" s="150">
        <f t="shared" si="14"/>
        <v>1.4021338819742459</v>
      </c>
      <c r="W136" s="150">
        <f t="shared" si="18"/>
        <v>0.48762411085963758</v>
      </c>
      <c r="X136" s="150">
        <v>1.1988810443585987</v>
      </c>
      <c r="Y136" s="150">
        <f t="shared" si="23"/>
        <v>0.20426836270865911</v>
      </c>
      <c r="Z136" s="150">
        <f t="shared" si="15"/>
        <v>0.1778719486991609</v>
      </c>
      <c r="AA136" s="150">
        <f t="shared" si="19"/>
        <v>-2.4910890866069835</v>
      </c>
    </row>
    <row r="137" spans="10:27" x14ac:dyDescent="0.35">
      <c r="J137" s="134" t="s">
        <v>152</v>
      </c>
      <c r="K137" s="127">
        <v>2003</v>
      </c>
      <c r="L137" s="150">
        <v>1.1427819058968898</v>
      </c>
      <c r="M137" s="150">
        <f t="shared" si="20"/>
        <v>0.21869523810496216</v>
      </c>
      <c r="N137" s="150">
        <f t="shared" si="12"/>
        <v>0.47175405884952271</v>
      </c>
      <c r="O137" s="150">
        <f t="shared" si="16"/>
        <v>-1.0838931644344287</v>
      </c>
      <c r="P137" s="150">
        <v>0.14950730547060823</v>
      </c>
      <c r="Q137" s="150">
        <f t="shared" si="21"/>
        <v>0.67008844966895598</v>
      </c>
      <c r="R137" s="150">
        <f t="shared" si="13"/>
        <v>0.62989815196687871</v>
      </c>
      <c r="S137" s="150">
        <f t="shared" si="17"/>
        <v>-0.66680951632347141</v>
      </c>
      <c r="T137" s="150">
        <v>-3.5744376643603033E-2</v>
      </c>
      <c r="U137" s="150">
        <f t="shared" si="22"/>
        <v>0.48797212928981576</v>
      </c>
      <c r="V137" s="150">
        <f t="shared" si="14"/>
        <v>1.2208674803551123</v>
      </c>
      <c r="W137" s="150">
        <f t="shared" si="18"/>
        <v>0.28790661080010593</v>
      </c>
      <c r="X137" s="150">
        <v>2.816901408450704</v>
      </c>
      <c r="Y137" s="150">
        <f t="shared" si="23"/>
        <v>0.80746658811735761</v>
      </c>
      <c r="Z137" s="150">
        <f t="shared" si="15"/>
        <v>0.70312237114636011</v>
      </c>
      <c r="AA137" s="150">
        <f t="shared" si="19"/>
        <v>-0.50815229764892011</v>
      </c>
    </row>
    <row r="138" spans="10:27" x14ac:dyDescent="0.35">
      <c r="J138" s="134" t="s">
        <v>153</v>
      </c>
      <c r="K138" s="127">
        <v>2003</v>
      </c>
      <c r="L138" s="150">
        <v>-0.22397126759058986</v>
      </c>
      <c r="M138" s="150">
        <f t="shared" si="20"/>
        <v>0.58960339283925467</v>
      </c>
      <c r="N138" s="150">
        <f t="shared" ref="N138:N201" si="24">M138 / $M$7</f>
        <v>1.2718511664614833</v>
      </c>
      <c r="O138" s="150">
        <f t="shared" si="16"/>
        <v>0.34692985460739145</v>
      </c>
      <c r="P138" s="150">
        <v>0.51570876026328294</v>
      </c>
      <c r="Q138" s="150">
        <f t="shared" si="21"/>
        <v>0.41239623343996001</v>
      </c>
      <c r="R138" s="150">
        <f t="shared" ref="R138:R201" si="25">Q138 / $Q$7</f>
        <v>0.38766169667640954</v>
      </c>
      <c r="S138" s="150">
        <f t="shared" si="17"/>
        <v>-1.3671298997645203</v>
      </c>
      <c r="T138" s="150">
        <v>-1.0216330804791458E-2</v>
      </c>
      <c r="U138" s="150">
        <f t="shared" si="22"/>
        <v>0.5452917241766031</v>
      </c>
      <c r="V138" s="150">
        <f t="shared" ref="V138:V201" si="26">U138 / $U$7</f>
        <v>1.3642765506359389</v>
      </c>
      <c r="W138" s="150">
        <f t="shared" si="18"/>
        <v>0.44813612074780756</v>
      </c>
      <c r="X138" s="150">
        <v>-0.76814748431698887</v>
      </c>
      <c r="Y138" s="150">
        <f t="shared" si="23"/>
        <v>1.4659000532390127</v>
      </c>
      <c r="Z138" s="150">
        <f t="shared" ref="Z138:Z201" si="27">Y138 / $Y$7</f>
        <v>1.2764703041151553</v>
      </c>
      <c r="AA138" s="150">
        <f t="shared" si="19"/>
        <v>0.35215997518793263</v>
      </c>
    </row>
    <row r="139" spans="10:27" x14ac:dyDescent="0.35">
      <c r="J139" s="134" t="s">
        <v>154</v>
      </c>
      <c r="K139" s="127">
        <v>2003</v>
      </c>
      <c r="L139" s="150">
        <v>-0.23952816965017512</v>
      </c>
      <c r="M139" s="150">
        <f t="shared" si="20"/>
        <v>0.6479915465325421</v>
      </c>
      <c r="N139" s="150">
        <f t="shared" si="24"/>
        <v>1.3978020044048227</v>
      </c>
      <c r="O139" s="150">
        <f t="shared" ref="O139:O202" si="28">IF(N139&gt;0, LOG(N139,2), NA())</f>
        <v>0.4831600205896156</v>
      </c>
      <c r="P139" s="150">
        <v>-0.56706946600958619</v>
      </c>
      <c r="Q139" s="150">
        <f t="shared" si="21"/>
        <v>0.44969056795977569</v>
      </c>
      <c r="R139" s="150">
        <f t="shared" si="25"/>
        <v>0.42271920647899164</v>
      </c>
      <c r="S139" s="150">
        <f t="shared" ref="S139:S202" si="29">IF(R139&gt;0, LOG(R139,2), NA())</f>
        <v>-1.2422284313890239</v>
      </c>
      <c r="T139" s="150">
        <v>0.1839127436205267</v>
      </c>
      <c r="U139" s="150">
        <f t="shared" si="22"/>
        <v>9.8085580061670591E-2</v>
      </c>
      <c r="V139" s="150">
        <f t="shared" si="26"/>
        <v>0.24540232484863894</v>
      </c>
      <c r="W139" s="150">
        <f t="shared" ref="W139:W202" si="30">IF(V139&gt;0, LOG(V139,2), NA())</f>
        <v>-2.0267791782756452</v>
      </c>
      <c r="X139" s="150">
        <v>1.1869436201780414</v>
      </c>
      <c r="Y139" s="150">
        <f t="shared" si="23"/>
        <v>1.4655950320588855</v>
      </c>
      <c r="Z139" s="150">
        <f t="shared" si="27"/>
        <v>1.2762046990504046</v>
      </c>
      <c r="AA139" s="150">
        <f t="shared" ref="AA139:AA202" si="31">IF(Z139&gt;0, LOG(Z139,2), NA())</f>
        <v>0.35185975121844293</v>
      </c>
    </row>
    <row r="140" spans="10:27" x14ac:dyDescent="0.35">
      <c r="J140" s="134" t="s">
        <v>155</v>
      </c>
      <c r="K140" s="127">
        <v>2003</v>
      </c>
      <c r="L140" s="150">
        <v>0.41179725356717695</v>
      </c>
      <c r="M140" s="150">
        <f t="shared" si="20"/>
        <v>0.30343742474558411</v>
      </c>
      <c r="N140" s="150">
        <f t="shared" si="24"/>
        <v>0.65455397186962294</v>
      </c>
      <c r="O140" s="150">
        <f t="shared" si="28"/>
        <v>-0.61141593902188807</v>
      </c>
      <c r="P140" s="150">
        <v>1.344286781179985</v>
      </c>
      <c r="Q140" s="150">
        <f t="shared" si="21"/>
        <v>0.78260483342541964</v>
      </c>
      <c r="R140" s="150">
        <f t="shared" si="25"/>
        <v>0.73566607294687236</v>
      </c>
      <c r="S140" s="150">
        <f t="shared" si="29"/>
        <v>-0.44287703543115331</v>
      </c>
      <c r="T140" s="150">
        <v>-0.5915198490604523</v>
      </c>
      <c r="U140" s="150">
        <f t="shared" si="22"/>
        <v>0.3294600943067621</v>
      </c>
      <c r="V140" s="150">
        <f t="shared" si="26"/>
        <v>0.82428296837208115</v>
      </c>
      <c r="W140" s="150">
        <f t="shared" si="30"/>
        <v>-0.27878840919344217</v>
      </c>
      <c r="X140" s="150">
        <v>0.62476093331633309</v>
      </c>
      <c r="Y140" s="150">
        <f t="shared" si="23"/>
        <v>0.82182888596081938</v>
      </c>
      <c r="Z140" s="150">
        <f t="shared" si="27"/>
        <v>0.71562871266366068</v>
      </c>
      <c r="AA140" s="150">
        <f t="shared" si="31"/>
        <v>-0.48271682210562161</v>
      </c>
    </row>
    <row r="141" spans="10:27" x14ac:dyDescent="0.35">
      <c r="J141" s="134" t="s">
        <v>156</v>
      </c>
      <c r="K141" s="127">
        <v>2003</v>
      </c>
      <c r="L141" s="150">
        <v>0.42380098385949444</v>
      </c>
      <c r="M141" s="150">
        <f t="shared" ref="M141:M204" si="32">_xlfn.STDEV.P(L139:L141)</f>
        <v>0.3099058033170094</v>
      </c>
      <c r="N141" s="150">
        <f t="shared" si="24"/>
        <v>0.66850710533373892</v>
      </c>
      <c r="O141" s="150">
        <f t="shared" si="28"/>
        <v>-0.58098520057431013</v>
      </c>
      <c r="P141" s="150">
        <v>0.83070945266965901</v>
      </c>
      <c r="Q141" s="150">
        <f t="shared" ref="Q141:Q204" si="33">_xlfn.STDEV.P(P139:P141)</f>
        <v>0.80765987626355329</v>
      </c>
      <c r="R141" s="150">
        <f t="shared" si="25"/>
        <v>0.75921837442138407</v>
      </c>
      <c r="S141" s="150">
        <f t="shared" si="29"/>
        <v>-0.3974131863457413</v>
      </c>
      <c r="T141" s="150">
        <v>-0.16158403652312189</v>
      </c>
      <c r="U141" s="150">
        <f t="shared" ref="U141:U204" si="34">_xlfn.STDEV.P(T139:T141)</f>
        <v>0.31719404046939609</v>
      </c>
      <c r="V141" s="150">
        <f t="shared" si="26"/>
        <v>0.79359427665495419</v>
      </c>
      <c r="W141" s="150">
        <f t="shared" si="30"/>
        <v>-0.3335264737382917</v>
      </c>
      <c r="X141" s="150">
        <v>0.65889508362899141</v>
      </c>
      <c r="Y141" s="150">
        <f t="shared" ref="Y141:Y204" si="35">_xlfn.STDEV.P(X139:X141)</f>
        <v>0.2573475321160969</v>
      </c>
      <c r="Z141" s="150">
        <f t="shared" si="27"/>
        <v>0.22409200535717425</v>
      </c>
      <c r="AA141" s="150">
        <f t="shared" si="31"/>
        <v>-2.1578369143000771</v>
      </c>
    </row>
    <row r="142" spans="10:27" x14ac:dyDescent="0.35">
      <c r="J142" s="134" t="s">
        <v>157</v>
      </c>
      <c r="K142" s="127">
        <v>2004</v>
      </c>
      <c r="L142" s="150">
        <v>0.42932870416558588</v>
      </c>
      <c r="M142" s="150">
        <f t="shared" si="32"/>
        <v>7.3181433042779163E-3</v>
      </c>
      <c r="N142" s="150">
        <f t="shared" si="24"/>
        <v>1.5786186461813186E-2</v>
      </c>
      <c r="O142" s="150">
        <f t="shared" si="28"/>
        <v>-5.9851934946450047</v>
      </c>
      <c r="P142" s="150">
        <v>0.60461098930303636</v>
      </c>
      <c r="Q142" s="150">
        <f t="shared" si="33"/>
        <v>0.30948029278226064</v>
      </c>
      <c r="R142" s="150">
        <f t="shared" si="25"/>
        <v>0.29091840724910467</v>
      </c>
      <c r="S142" s="150">
        <f t="shared" si="29"/>
        <v>-1.7813135120729209</v>
      </c>
      <c r="T142" s="150">
        <v>2.5021836304783434</v>
      </c>
      <c r="U142" s="150">
        <f t="shared" si="34"/>
        <v>1.3683527893856342</v>
      </c>
      <c r="V142" s="150">
        <f t="shared" si="26"/>
        <v>3.4235099136613636</v>
      </c>
      <c r="W142" s="150">
        <f t="shared" si="30"/>
        <v>1.7754761901339713</v>
      </c>
      <c r="X142" s="150">
        <v>-0.30211480362537763</v>
      </c>
      <c r="Y142" s="150">
        <f t="shared" si="35"/>
        <v>0.44519705691218753</v>
      </c>
      <c r="Z142" s="150">
        <f t="shared" si="27"/>
        <v>0.38766682719753931</v>
      </c>
      <c r="AA142" s="150">
        <f t="shared" si="31"/>
        <v>-1.3671108064971806</v>
      </c>
    </row>
    <row r="143" spans="10:27" x14ac:dyDescent="0.35">
      <c r="J143" s="134" t="s">
        <v>158</v>
      </c>
      <c r="K143" s="127">
        <v>2004</v>
      </c>
      <c r="L143" s="150">
        <v>0.6364385929475187</v>
      </c>
      <c r="M143" s="150">
        <f t="shared" si="32"/>
        <v>9.8961167761074026E-2</v>
      </c>
      <c r="N143" s="150">
        <f t="shared" si="24"/>
        <v>0.21347210375640968</v>
      </c>
      <c r="O143" s="150">
        <f t="shared" si="28"/>
        <v>-2.2278805421460648</v>
      </c>
      <c r="P143" s="150">
        <v>0.93778893144894993</v>
      </c>
      <c r="Q143" s="150">
        <f t="shared" si="33"/>
        <v>0.13888207269517835</v>
      </c>
      <c r="R143" s="150">
        <f t="shared" si="25"/>
        <v>0.13055225914614868</v>
      </c>
      <c r="S143" s="150">
        <f t="shared" si="29"/>
        <v>-2.9373006718536492</v>
      </c>
      <c r="T143" s="150">
        <v>-1.8947368421052631</v>
      </c>
      <c r="U143" s="150">
        <f t="shared" si="34"/>
        <v>1.8083874484524887</v>
      </c>
      <c r="V143" s="150">
        <f t="shared" si="26"/>
        <v>4.5244416538936099</v>
      </c>
      <c r="W143" s="150">
        <f t="shared" si="30"/>
        <v>2.1777397650444188</v>
      </c>
      <c r="X143" s="150">
        <v>0.15151515151515152</v>
      </c>
      <c r="Y143" s="150">
        <f t="shared" si="35"/>
        <v>0.39253514140113738</v>
      </c>
      <c r="Z143" s="150">
        <f t="shared" si="27"/>
        <v>0.34181010513852428</v>
      </c>
      <c r="AA143" s="150">
        <f t="shared" si="31"/>
        <v>-1.5487330459782371</v>
      </c>
    </row>
    <row r="144" spans="10:27" x14ac:dyDescent="0.35">
      <c r="J144" s="134" t="s">
        <v>159</v>
      </c>
      <c r="K144" s="127">
        <v>2004</v>
      </c>
      <c r="L144" s="150">
        <v>1.8281427372785153</v>
      </c>
      <c r="M144" s="150">
        <f t="shared" si="32"/>
        <v>0.61641742466544325</v>
      </c>
      <c r="N144" s="150">
        <f t="shared" si="24"/>
        <v>1.3296925189195263</v>
      </c>
      <c r="O144" s="150">
        <f t="shared" si="28"/>
        <v>0.41109267225600754</v>
      </c>
      <c r="P144" s="150">
        <v>1.4721277152577859</v>
      </c>
      <c r="Q144" s="150">
        <f t="shared" si="33"/>
        <v>0.35732194428774061</v>
      </c>
      <c r="R144" s="150">
        <f t="shared" si="25"/>
        <v>0.33589063126704305</v>
      </c>
      <c r="S144" s="150">
        <f t="shared" si="29"/>
        <v>-1.5739365387108228</v>
      </c>
      <c r="T144" s="150">
        <v>1.3539750664214183</v>
      </c>
      <c r="U144" s="150">
        <f t="shared" si="34"/>
        <v>1.8620604362253477</v>
      </c>
      <c r="V144" s="150">
        <f t="shared" si="26"/>
        <v>4.658727203030911</v>
      </c>
      <c r="W144" s="150">
        <f t="shared" si="30"/>
        <v>2.2199358543019176</v>
      </c>
      <c r="X144" s="150">
        <v>0.49167927382753401</v>
      </c>
      <c r="Y144" s="150">
        <f t="shared" si="35"/>
        <v>0.32516676126919369</v>
      </c>
      <c r="Z144" s="150">
        <f t="shared" si="27"/>
        <v>0.28314734945831393</v>
      </c>
      <c r="AA144" s="150">
        <f t="shared" si="31"/>
        <v>-1.8203750700636121</v>
      </c>
    </row>
    <row r="145" spans="10:27" x14ac:dyDescent="0.35">
      <c r="J145" s="134" t="s">
        <v>160</v>
      </c>
      <c r="K145" s="127">
        <v>2004</v>
      </c>
      <c r="L145" s="150">
        <v>-0.68277803089788702</v>
      </c>
      <c r="M145" s="150">
        <f t="shared" si="32"/>
        <v>1.0255196174679946</v>
      </c>
      <c r="N145" s="150">
        <f t="shared" si="24"/>
        <v>2.212179131848043</v>
      </c>
      <c r="O145" s="150">
        <f t="shared" si="28"/>
        <v>1.1454682129529212</v>
      </c>
      <c r="P145" s="150">
        <v>-1.3862918305500032</v>
      </c>
      <c r="Q145" s="150">
        <f t="shared" si="33"/>
        <v>1.2408523783643397</v>
      </c>
      <c r="R145" s="150">
        <f t="shared" si="25"/>
        <v>1.1664290294535642</v>
      </c>
      <c r="S145" s="150">
        <f t="shared" si="29"/>
        <v>0.22209853023662782</v>
      </c>
      <c r="T145" s="150">
        <v>0.54947824771890907</v>
      </c>
      <c r="U145" s="150">
        <f t="shared" si="34"/>
        <v>1.3814457644571629</v>
      </c>
      <c r="V145" s="150">
        <f t="shared" si="26"/>
        <v>3.4562674965774072</v>
      </c>
      <c r="W145" s="150">
        <f t="shared" si="30"/>
        <v>1.78921487868523</v>
      </c>
      <c r="X145" s="150">
        <v>0.91581984694517626</v>
      </c>
      <c r="Y145" s="150">
        <f t="shared" si="35"/>
        <v>0.31265325545677913</v>
      </c>
      <c r="Z145" s="150">
        <f t="shared" si="27"/>
        <v>0.27225089131669244</v>
      </c>
      <c r="AA145" s="150">
        <f t="shared" si="31"/>
        <v>-1.876991322727303</v>
      </c>
    </row>
    <row r="146" spans="10:27" x14ac:dyDescent="0.35">
      <c r="J146" s="134" t="s">
        <v>161</v>
      </c>
      <c r="K146" s="127">
        <v>2004</v>
      </c>
      <c r="L146" s="150">
        <v>1.2135685422211233</v>
      </c>
      <c r="M146" s="150">
        <f t="shared" si="32"/>
        <v>1.0686728462428023</v>
      </c>
      <c r="N146" s="150">
        <f t="shared" si="24"/>
        <v>2.3052662562106092</v>
      </c>
      <c r="O146" s="150">
        <f t="shared" si="28"/>
        <v>1.2049333902774599</v>
      </c>
      <c r="P146" s="150">
        <v>0.37269517457826601</v>
      </c>
      <c r="Q146" s="150">
        <f t="shared" si="33"/>
        <v>1.1772543148063326</v>
      </c>
      <c r="R146" s="150">
        <f t="shared" si="25"/>
        <v>1.1066454251791555</v>
      </c>
      <c r="S146" s="150">
        <f t="shared" si="29"/>
        <v>0.14619304933044247</v>
      </c>
      <c r="T146" s="150">
        <v>0.25819713225709418</v>
      </c>
      <c r="U146" s="150">
        <f t="shared" si="34"/>
        <v>0.46341595192998541</v>
      </c>
      <c r="V146" s="150">
        <f t="shared" si="26"/>
        <v>1.1594298764819539</v>
      </c>
      <c r="W146" s="150">
        <f t="shared" si="30"/>
        <v>0.21341556693431676</v>
      </c>
      <c r="X146" s="150">
        <v>1.1064147190452511</v>
      </c>
      <c r="Y146" s="150">
        <f t="shared" si="35"/>
        <v>0.25693088103016459</v>
      </c>
      <c r="Z146" s="150">
        <f t="shared" si="27"/>
        <v>0.22372919567093763</v>
      </c>
      <c r="AA146" s="150">
        <f t="shared" si="31"/>
        <v>-2.1601745608806242</v>
      </c>
    </row>
    <row r="147" spans="10:27" x14ac:dyDescent="0.35">
      <c r="J147" s="134" t="s">
        <v>162</v>
      </c>
      <c r="K147" s="127">
        <v>2004</v>
      </c>
      <c r="L147" s="150">
        <v>-0.63036825592758317</v>
      </c>
      <c r="M147" s="150">
        <f t="shared" si="32"/>
        <v>0.88185284899085292</v>
      </c>
      <c r="N147" s="150">
        <f t="shared" si="24"/>
        <v>1.9022712356442968</v>
      </c>
      <c r="O147" s="150">
        <f t="shared" si="28"/>
        <v>0.92772296776529639</v>
      </c>
      <c r="P147" s="150">
        <v>-1.5699302977004754</v>
      </c>
      <c r="Q147" s="150">
        <f t="shared" si="33"/>
        <v>0.87569350906541477</v>
      </c>
      <c r="R147" s="150">
        <f t="shared" si="25"/>
        <v>0.8231715131371119</v>
      </c>
      <c r="S147" s="150">
        <f t="shared" si="29"/>
        <v>-0.28073503802833305</v>
      </c>
      <c r="T147" s="150">
        <v>-0.34754344293036632</v>
      </c>
      <c r="U147" s="150">
        <f t="shared" si="34"/>
        <v>0.37363295211393982</v>
      </c>
      <c r="V147" s="150">
        <f t="shared" si="26"/>
        <v>0.93479994746599193</v>
      </c>
      <c r="W147" s="150">
        <f t="shared" si="30"/>
        <v>-9.727044184338382E-2</v>
      </c>
      <c r="X147" s="150">
        <v>0.45493667773269397</v>
      </c>
      <c r="Y147" s="150">
        <f t="shared" si="35"/>
        <v>0.27348843957827346</v>
      </c>
      <c r="Z147" s="150">
        <f t="shared" si="27"/>
        <v>0.23814711710330894</v>
      </c>
      <c r="AA147" s="150">
        <f t="shared" si="31"/>
        <v>-2.0700750106655188</v>
      </c>
    </row>
    <row r="148" spans="10:27" x14ac:dyDescent="0.35">
      <c r="J148" s="134" t="s">
        <v>163</v>
      </c>
      <c r="K148" s="127">
        <v>2004</v>
      </c>
      <c r="L148" s="150">
        <v>0.8261976469218153</v>
      </c>
      <c r="M148" s="150">
        <f t="shared" si="32"/>
        <v>0.7938474073519961</v>
      </c>
      <c r="N148" s="150">
        <f t="shared" si="24"/>
        <v>1.7124320573717018</v>
      </c>
      <c r="O148" s="150">
        <f t="shared" si="28"/>
        <v>0.77604674869364876</v>
      </c>
      <c r="P148" s="150">
        <v>1.2177365982792852</v>
      </c>
      <c r="Q148" s="150">
        <f t="shared" si="33"/>
        <v>1.16709399108585</v>
      </c>
      <c r="R148" s="150">
        <f t="shared" si="25"/>
        <v>1.0970944933013131</v>
      </c>
      <c r="S148" s="150">
        <f t="shared" si="29"/>
        <v>0.13368779114325893</v>
      </c>
      <c r="T148" s="150">
        <v>0.73263749498193498</v>
      </c>
      <c r="U148" s="150">
        <f t="shared" si="34"/>
        <v>0.44206663158397447</v>
      </c>
      <c r="V148" s="150">
        <f t="shared" si="26"/>
        <v>1.1060155739559827</v>
      </c>
      <c r="W148" s="150">
        <f t="shared" si="30"/>
        <v>0.14537170050107548</v>
      </c>
      <c r="X148" s="150">
        <v>0.35495716034271724</v>
      </c>
      <c r="Y148" s="150">
        <f t="shared" si="35"/>
        <v>0.33318463428975009</v>
      </c>
      <c r="Z148" s="150">
        <f t="shared" si="27"/>
        <v>0.29012911932065366</v>
      </c>
      <c r="AA148" s="150">
        <f t="shared" si="31"/>
        <v>-1.7852329934527562</v>
      </c>
    </row>
    <row r="149" spans="10:27" x14ac:dyDescent="0.35">
      <c r="J149" s="134" t="s">
        <v>164</v>
      </c>
      <c r="K149" s="127">
        <v>2004</v>
      </c>
      <c r="L149" s="150">
        <v>-0.15689118040560701</v>
      </c>
      <c r="M149" s="150">
        <f t="shared" si="32"/>
        <v>0.6066509533500144</v>
      </c>
      <c r="N149" s="150">
        <f t="shared" si="24"/>
        <v>1.3086249706564055</v>
      </c>
      <c r="O149" s="150">
        <f t="shared" si="28"/>
        <v>0.38805170500277836</v>
      </c>
      <c r="P149" s="150">
        <v>-0.39884922191709166</v>
      </c>
      <c r="Q149" s="150">
        <f t="shared" si="33"/>
        <v>1.1428943434718419</v>
      </c>
      <c r="R149" s="150">
        <f t="shared" si="25"/>
        <v>1.074346282497435</v>
      </c>
      <c r="S149" s="150">
        <f t="shared" si="29"/>
        <v>0.10345907667622145</v>
      </c>
      <c r="T149" s="150">
        <v>-0.60526053601673802</v>
      </c>
      <c r="U149" s="150">
        <f t="shared" si="34"/>
        <v>0.57957648330944722</v>
      </c>
      <c r="V149" s="150">
        <f t="shared" si="26"/>
        <v>1.4500542928156313</v>
      </c>
      <c r="W149" s="150">
        <f t="shared" si="30"/>
        <v>0.53610691852260561</v>
      </c>
      <c r="X149" s="150">
        <v>-1.2196609342602756E-2</v>
      </c>
      <c r="Y149" s="150">
        <f t="shared" si="35"/>
        <v>0.20083473094546758</v>
      </c>
      <c r="Z149" s="150">
        <f t="shared" si="27"/>
        <v>0.17488202522429908</v>
      </c>
      <c r="AA149" s="150">
        <f t="shared" si="31"/>
        <v>-2.5155460815134489</v>
      </c>
    </row>
    <row r="150" spans="10:27" x14ac:dyDescent="0.35">
      <c r="J150" s="134" t="s">
        <v>165</v>
      </c>
      <c r="K150" s="127">
        <v>2004</v>
      </c>
      <c r="L150" s="150">
        <v>2.0096917658551634</v>
      </c>
      <c r="M150" s="150">
        <f t="shared" si="32"/>
        <v>0.88576417948909003</v>
      </c>
      <c r="N150" s="150">
        <f t="shared" si="24"/>
        <v>1.9107084839997441</v>
      </c>
      <c r="O150" s="150">
        <f t="shared" si="28"/>
        <v>0.93410768372129704</v>
      </c>
      <c r="P150" s="150">
        <v>1.4114094400315105</v>
      </c>
      <c r="Q150" s="150">
        <f t="shared" si="33"/>
        <v>0.81157564902768131</v>
      </c>
      <c r="R150" s="150">
        <f t="shared" si="25"/>
        <v>0.76289928852886491</v>
      </c>
      <c r="S150" s="150">
        <f t="shared" si="29"/>
        <v>-0.39043547757842417</v>
      </c>
      <c r="T150" s="150">
        <v>1.6689637889988722</v>
      </c>
      <c r="U150" s="150">
        <f t="shared" si="34"/>
        <v>0.93326037516692129</v>
      </c>
      <c r="V150" s="150">
        <f t="shared" si="26"/>
        <v>2.3349432771981178</v>
      </c>
      <c r="W150" s="150">
        <f t="shared" si="30"/>
        <v>1.2233875029546519</v>
      </c>
      <c r="X150" s="150">
        <v>1.3783849719443766</v>
      </c>
      <c r="Y150" s="150">
        <f t="shared" si="35"/>
        <v>0.58839928906676764</v>
      </c>
      <c r="Z150" s="150">
        <f t="shared" si="27"/>
        <v>0.51236386668834955</v>
      </c>
      <c r="AA150" s="150">
        <f t="shared" si="31"/>
        <v>-0.96475935844987648</v>
      </c>
    </row>
    <row r="151" spans="10:27" x14ac:dyDescent="0.35">
      <c r="J151" s="134" t="s">
        <v>166</v>
      </c>
      <c r="K151" s="127">
        <v>2004</v>
      </c>
      <c r="L151" s="150">
        <v>0.32446463335496428</v>
      </c>
      <c r="M151" s="150">
        <f t="shared" si="32"/>
        <v>0.92890470570834405</v>
      </c>
      <c r="N151" s="150">
        <f t="shared" si="24"/>
        <v>2.0037682072986556</v>
      </c>
      <c r="O151" s="150">
        <f t="shared" si="28"/>
        <v>1.0027156295302351</v>
      </c>
      <c r="P151" s="150">
        <v>1.2299326773692387</v>
      </c>
      <c r="Q151" s="150">
        <f t="shared" si="33"/>
        <v>0.81396838008399786</v>
      </c>
      <c r="R151" s="150">
        <f t="shared" si="25"/>
        <v>0.76514850931646716</v>
      </c>
      <c r="S151" s="150">
        <f t="shared" si="29"/>
        <v>-0.38618830412707711</v>
      </c>
      <c r="T151" s="150">
        <v>-0.30317221660792193</v>
      </c>
      <c r="U151" s="150">
        <f t="shared" si="34"/>
        <v>1.008446222762009</v>
      </c>
      <c r="V151" s="150">
        <f t="shared" si="26"/>
        <v>2.5230522916317293</v>
      </c>
      <c r="W151" s="150">
        <f t="shared" si="30"/>
        <v>1.335170107263874</v>
      </c>
      <c r="X151" s="150">
        <v>9.6257971363253522E-2</v>
      </c>
      <c r="Y151" s="150">
        <f t="shared" si="35"/>
        <v>0.63151750005749618</v>
      </c>
      <c r="Z151" s="150">
        <f t="shared" si="27"/>
        <v>0.54991016172710316</v>
      </c>
      <c r="AA151" s="150">
        <f t="shared" si="31"/>
        <v>-0.86273214864511782</v>
      </c>
    </row>
    <row r="152" spans="10:27" x14ac:dyDescent="0.35">
      <c r="J152" s="134" t="s">
        <v>167</v>
      </c>
      <c r="K152" s="127">
        <v>2004</v>
      </c>
      <c r="L152" s="150">
        <v>0.64180660395131817</v>
      </c>
      <c r="M152" s="150">
        <f t="shared" si="32"/>
        <v>0.73119432214042246</v>
      </c>
      <c r="N152" s="150">
        <f t="shared" si="24"/>
        <v>1.5772812077047369</v>
      </c>
      <c r="O152" s="150">
        <f t="shared" si="28"/>
        <v>0.65743989588861318</v>
      </c>
      <c r="P152" s="150">
        <v>0.23660314618237627</v>
      </c>
      <c r="Q152" s="150">
        <f t="shared" si="33"/>
        <v>0.51637703720589301</v>
      </c>
      <c r="R152" s="150">
        <f t="shared" si="25"/>
        <v>0.48540598127727008</v>
      </c>
      <c r="S152" s="150">
        <f t="shared" si="29"/>
        <v>-1.0427362090891061</v>
      </c>
      <c r="T152" s="150">
        <v>0.63291139240506333</v>
      </c>
      <c r="U152" s="150">
        <f t="shared" si="34"/>
        <v>0.80546587734892572</v>
      </c>
      <c r="V152" s="150">
        <f t="shared" si="26"/>
        <v>2.0152116015768655</v>
      </c>
      <c r="W152" s="150">
        <f t="shared" si="30"/>
        <v>1.0109313328066811</v>
      </c>
      <c r="X152" s="150">
        <v>-0.15626878230556557</v>
      </c>
      <c r="Y152" s="150">
        <f t="shared" si="35"/>
        <v>0.67187809347059235</v>
      </c>
      <c r="Z152" s="150">
        <f t="shared" si="27"/>
        <v>0.58505519009001772</v>
      </c>
      <c r="AA152" s="150">
        <f t="shared" si="31"/>
        <v>-0.77335536982629782</v>
      </c>
    </row>
    <row r="153" spans="10:27" x14ac:dyDescent="0.35">
      <c r="J153" s="134" t="s">
        <v>168</v>
      </c>
      <c r="K153" s="127">
        <v>2004</v>
      </c>
      <c r="L153" s="150">
        <v>1.2953949831523774</v>
      </c>
      <c r="M153" s="150">
        <f t="shared" si="32"/>
        <v>0.40422620728255776</v>
      </c>
      <c r="N153" s="150">
        <f t="shared" si="24"/>
        <v>0.87196847828653412</v>
      </c>
      <c r="O153" s="150">
        <f t="shared" si="28"/>
        <v>-0.1976521124558851</v>
      </c>
      <c r="P153" s="150">
        <v>1.0015948963317385</v>
      </c>
      <c r="Q153" s="150">
        <f t="shared" si="33"/>
        <v>0.4247946010294108</v>
      </c>
      <c r="R153" s="150">
        <f t="shared" si="25"/>
        <v>0.39931643992091603</v>
      </c>
      <c r="S153" s="150">
        <f t="shared" si="29"/>
        <v>-1.3243956257109448</v>
      </c>
      <c r="T153" s="150">
        <v>0.46432783018867924</v>
      </c>
      <c r="U153" s="150">
        <f t="shared" si="34"/>
        <v>0.40739405744113072</v>
      </c>
      <c r="V153" s="150">
        <f t="shared" si="26"/>
        <v>1.0192675494472745</v>
      </c>
      <c r="W153" s="150">
        <f t="shared" si="30"/>
        <v>2.7532796936922777E-2</v>
      </c>
      <c r="X153" s="150">
        <v>0.25282928003852634</v>
      </c>
      <c r="Y153" s="150">
        <f t="shared" si="35"/>
        <v>0.16853801438399274</v>
      </c>
      <c r="Z153" s="150">
        <f t="shared" si="27"/>
        <v>0.14675882574691632</v>
      </c>
      <c r="AA153" s="150">
        <f t="shared" si="31"/>
        <v>-2.7684808284962412</v>
      </c>
    </row>
    <row r="154" spans="10:27" x14ac:dyDescent="0.35">
      <c r="J154" s="134" t="s">
        <v>169</v>
      </c>
      <c r="K154" s="127">
        <v>2005</v>
      </c>
      <c r="L154" s="150">
        <v>-1.0472107234378081</v>
      </c>
      <c r="M154" s="150">
        <f t="shared" si="32"/>
        <v>0.98701338492535584</v>
      </c>
      <c r="N154" s="150">
        <f t="shared" si="24"/>
        <v>2.1291161824651446</v>
      </c>
      <c r="O154" s="150">
        <f t="shared" si="28"/>
        <v>1.0902546774994386</v>
      </c>
      <c r="P154" s="150">
        <v>-0.44214249621020718</v>
      </c>
      <c r="Q154" s="150">
        <f t="shared" si="33"/>
        <v>0.58975377946010665</v>
      </c>
      <c r="R154" s="150">
        <f t="shared" si="25"/>
        <v>0.55438176255825344</v>
      </c>
      <c r="S154" s="150">
        <f t="shared" si="29"/>
        <v>-0.85104829682698635</v>
      </c>
      <c r="T154" s="150">
        <v>0.24454063042574523</v>
      </c>
      <c r="U154" s="150">
        <f t="shared" si="34"/>
        <v>0.1590103698189361</v>
      </c>
      <c r="V154" s="150">
        <f t="shared" si="26"/>
        <v>0.39783130613158713</v>
      </c>
      <c r="W154" s="150">
        <f t="shared" si="30"/>
        <v>-1.3297712857250719</v>
      </c>
      <c r="X154" s="150">
        <v>1.1168488050918699</v>
      </c>
      <c r="Y154" s="150">
        <f t="shared" si="35"/>
        <v>0.53069339920394731</v>
      </c>
      <c r="Z154" s="150">
        <f t="shared" si="27"/>
        <v>0.46211497378485783</v>
      </c>
      <c r="AA154" s="150">
        <f t="shared" si="31"/>
        <v>-1.1136762573734749</v>
      </c>
    </row>
    <row r="155" spans="10:27" x14ac:dyDescent="0.35">
      <c r="J155" s="134" t="s">
        <v>170</v>
      </c>
      <c r="K155" s="127">
        <v>2005</v>
      </c>
      <c r="L155" s="150">
        <v>1.2562563808859781</v>
      </c>
      <c r="M155" s="150">
        <f t="shared" si="32"/>
        <v>1.0952064253645457</v>
      </c>
      <c r="N155" s="150">
        <f t="shared" si="24"/>
        <v>2.3625026357264711</v>
      </c>
      <c r="O155" s="150">
        <f t="shared" si="28"/>
        <v>1.2403159388775782</v>
      </c>
      <c r="P155" s="150">
        <v>3.2800406039842658</v>
      </c>
      <c r="Q155" s="150">
        <f t="shared" si="33"/>
        <v>1.5322583018653428</v>
      </c>
      <c r="R155" s="150">
        <f t="shared" si="25"/>
        <v>1.4403571247313827</v>
      </c>
      <c r="S155" s="150">
        <f t="shared" si="29"/>
        <v>0.52642656041836644</v>
      </c>
      <c r="T155" s="150">
        <v>0.21467079745322373</v>
      </c>
      <c r="U155" s="150">
        <f t="shared" si="34"/>
        <v>0.11131898814553438</v>
      </c>
      <c r="V155" s="150">
        <f t="shared" si="26"/>
        <v>0.2785112599990362</v>
      </c>
      <c r="W155" s="150">
        <f t="shared" si="30"/>
        <v>-1.8441924390765108</v>
      </c>
      <c r="X155" s="150">
        <v>2.2090261282660331</v>
      </c>
      <c r="Y155" s="150">
        <f t="shared" si="35"/>
        <v>0.8004226074007903</v>
      </c>
      <c r="Z155" s="150">
        <f t="shared" si="27"/>
        <v>0.69698864314246878</v>
      </c>
      <c r="AA155" s="150">
        <f t="shared" si="31"/>
        <v>-0.52079294613301186</v>
      </c>
    </row>
    <row r="156" spans="10:27" x14ac:dyDescent="0.35">
      <c r="J156" s="134" t="s">
        <v>171</v>
      </c>
      <c r="K156" s="127">
        <v>2005</v>
      </c>
      <c r="L156" s="150">
        <v>0.26774625892999865</v>
      </c>
      <c r="M156" s="150">
        <f t="shared" si="32"/>
        <v>0.9435291214600805</v>
      </c>
      <c r="N156" s="150">
        <f t="shared" si="24"/>
        <v>2.0353149732409181</v>
      </c>
      <c r="O156" s="150">
        <f t="shared" si="28"/>
        <v>1.0252520746733167</v>
      </c>
      <c r="P156" s="150">
        <v>-2.5185822224952394</v>
      </c>
      <c r="Q156" s="150">
        <f t="shared" si="33"/>
        <v>2.3988486972813798</v>
      </c>
      <c r="R156" s="150">
        <f t="shared" si="25"/>
        <v>2.2549715071378866</v>
      </c>
      <c r="S156" s="150">
        <f t="shared" si="29"/>
        <v>1.1731092043141051</v>
      </c>
      <c r="T156" s="150">
        <v>0.20934251843918114</v>
      </c>
      <c r="U156" s="150">
        <f t="shared" si="34"/>
        <v>1.5490156610916657E-2</v>
      </c>
      <c r="V156" s="150">
        <f t="shared" si="26"/>
        <v>3.875514058435918E-2</v>
      </c>
      <c r="W156" s="150">
        <f t="shared" si="30"/>
        <v>-4.6894685038089596</v>
      </c>
      <c r="X156" s="150">
        <v>0.41831280501975365</v>
      </c>
      <c r="Y156" s="150">
        <f t="shared" si="35"/>
        <v>0.73691987011285842</v>
      </c>
      <c r="Z156" s="150">
        <f t="shared" si="27"/>
        <v>0.64169199573532487</v>
      </c>
      <c r="AA156" s="150">
        <f t="shared" si="31"/>
        <v>-0.64004710727642289</v>
      </c>
    </row>
    <row r="157" spans="10:27" x14ac:dyDescent="0.35">
      <c r="J157" s="134" t="s">
        <v>172</v>
      </c>
      <c r="K157" s="127">
        <v>2005</v>
      </c>
      <c r="L157" s="150">
        <v>0.90287848083414324</v>
      </c>
      <c r="M157" s="150">
        <f t="shared" si="32"/>
        <v>0.40898534893011151</v>
      </c>
      <c r="N157" s="150">
        <f t="shared" si="24"/>
        <v>0.88223456550602697</v>
      </c>
      <c r="O157" s="150">
        <f t="shared" si="28"/>
        <v>-0.18076580928467834</v>
      </c>
      <c r="P157" s="150">
        <v>2.3883042409729662</v>
      </c>
      <c r="Q157" s="150">
        <f t="shared" si="33"/>
        <v>2.5494390491995884</v>
      </c>
      <c r="R157" s="150">
        <f t="shared" si="25"/>
        <v>2.3965298110068516</v>
      </c>
      <c r="S157" s="150">
        <f t="shared" si="29"/>
        <v>1.2609468860967683</v>
      </c>
      <c r="T157" s="150">
        <v>0.97408118152889456</v>
      </c>
      <c r="U157" s="150">
        <f t="shared" si="34"/>
        <v>0.35925196122923275</v>
      </c>
      <c r="V157" s="150">
        <f t="shared" si="26"/>
        <v>0.8988198513650637</v>
      </c>
      <c r="W157" s="150">
        <f t="shared" si="30"/>
        <v>-0.15389610660712133</v>
      </c>
      <c r="X157" s="150">
        <v>0.15042814163388105</v>
      </c>
      <c r="Y157" s="150">
        <f t="shared" si="35"/>
        <v>0.91385885547040124</v>
      </c>
      <c r="Z157" s="150">
        <f t="shared" si="27"/>
        <v>0.79576618377435349</v>
      </c>
      <c r="AA157" s="150">
        <f t="shared" si="31"/>
        <v>-0.32958350213571019</v>
      </c>
    </row>
    <row r="158" spans="10:27" x14ac:dyDescent="0.35">
      <c r="J158" s="134" t="s">
        <v>173</v>
      </c>
      <c r="K158" s="127">
        <v>2005</v>
      </c>
      <c r="L158" s="150">
        <v>-0.5745554866858692</v>
      </c>
      <c r="M158" s="150">
        <f t="shared" si="32"/>
        <v>0.60513325422774622</v>
      </c>
      <c r="N158" s="150">
        <f t="shared" si="24"/>
        <v>1.3053510963496466</v>
      </c>
      <c r="O158" s="150">
        <f t="shared" si="28"/>
        <v>0.38443789632554687</v>
      </c>
      <c r="P158" s="150">
        <v>-1.0893648449039881</v>
      </c>
      <c r="Q158" s="150">
        <f t="shared" si="33"/>
        <v>2.0605926695611028</v>
      </c>
      <c r="R158" s="150">
        <f t="shared" si="25"/>
        <v>1.9370032645007822</v>
      </c>
      <c r="S158" s="150">
        <f t="shared" si="29"/>
        <v>0.95382638536869413</v>
      </c>
      <c r="T158" s="150">
        <v>-0.47873364126250961</v>
      </c>
      <c r="U158" s="150">
        <f t="shared" si="34"/>
        <v>0.59338435489397856</v>
      </c>
      <c r="V158" s="150">
        <f t="shared" si="26"/>
        <v>1.4846004899826866</v>
      </c>
      <c r="W158" s="150">
        <f t="shared" si="30"/>
        <v>0.57007475010663122</v>
      </c>
      <c r="X158" s="150">
        <v>-0.50837666088965916</v>
      </c>
      <c r="Y158" s="150">
        <f t="shared" si="35"/>
        <v>0.38937832601510319</v>
      </c>
      <c r="Z158" s="150">
        <f t="shared" si="27"/>
        <v>0.33906122666830196</v>
      </c>
      <c r="AA158" s="150">
        <f t="shared" si="31"/>
        <v>-1.5603822804197327</v>
      </c>
    </row>
    <row r="159" spans="10:27" x14ac:dyDescent="0.35">
      <c r="J159" s="134" t="s">
        <v>174</v>
      </c>
      <c r="K159" s="127">
        <v>2005</v>
      </c>
      <c r="L159" s="150">
        <v>3.0516482139637504</v>
      </c>
      <c r="M159" s="150">
        <f t="shared" si="32"/>
        <v>1.4888241360587893</v>
      </c>
      <c r="N159" s="150">
        <f t="shared" si="24"/>
        <v>3.2115872077734617</v>
      </c>
      <c r="O159" s="150">
        <f t="shared" si="28"/>
        <v>1.6832864720678384</v>
      </c>
      <c r="P159" s="150">
        <v>2.1965030178582539</v>
      </c>
      <c r="Q159" s="150">
        <f t="shared" si="33"/>
        <v>1.5961028089828417</v>
      </c>
      <c r="R159" s="150">
        <f t="shared" si="25"/>
        <v>1.5003723914717906</v>
      </c>
      <c r="S159" s="150">
        <f t="shared" si="29"/>
        <v>0.58532062115574457</v>
      </c>
      <c r="T159" s="150">
        <v>0.76143972539824512</v>
      </c>
      <c r="U159" s="150">
        <f t="shared" si="34"/>
        <v>0.64065220912948917</v>
      </c>
      <c r="V159" s="150">
        <f t="shared" si="26"/>
        <v>1.6028609041302879</v>
      </c>
      <c r="W159" s="150">
        <f t="shared" si="30"/>
        <v>0.68064923420839185</v>
      </c>
      <c r="X159" s="150">
        <v>0.9058181395888979</v>
      </c>
      <c r="Y159" s="150">
        <f t="shared" si="35"/>
        <v>0.57779126859092056</v>
      </c>
      <c r="Z159" s="150">
        <f t="shared" si="27"/>
        <v>0.50312665908136101</v>
      </c>
      <c r="AA159" s="150">
        <f t="shared" si="31"/>
        <v>-0.99100645941720655</v>
      </c>
    </row>
    <row r="160" spans="10:27" x14ac:dyDescent="0.35">
      <c r="J160" s="134" t="s">
        <v>175</v>
      </c>
      <c r="K160" s="127">
        <v>2005</v>
      </c>
      <c r="L160" s="150">
        <v>0.68501478267831883</v>
      </c>
      <c r="M160" s="150">
        <f t="shared" si="32"/>
        <v>1.5032122767278902</v>
      </c>
      <c r="N160" s="150">
        <f t="shared" si="24"/>
        <v>3.2426242976468522</v>
      </c>
      <c r="O160" s="150">
        <f t="shared" si="28"/>
        <v>1.697161877533786</v>
      </c>
      <c r="P160" s="150">
        <v>-2.143205065757428</v>
      </c>
      <c r="Q160" s="150">
        <f t="shared" si="33"/>
        <v>1.8481393969077062</v>
      </c>
      <c r="R160" s="150">
        <f t="shared" si="25"/>
        <v>1.7372924294762373</v>
      </c>
      <c r="S160" s="150">
        <f t="shared" si="29"/>
        <v>0.7968406159056407</v>
      </c>
      <c r="T160" s="150">
        <v>-0.34785529219844546</v>
      </c>
      <c r="U160" s="150">
        <f t="shared" si="34"/>
        <v>0.55634667027085905</v>
      </c>
      <c r="V160" s="150">
        <f t="shared" si="26"/>
        <v>1.3919351470463499</v>
      </c>
      <c r="W160" s="150">
        <f t="shared" si="30"/>
        <v>0.47709199479711134</v>
      </c>
      <c r="X160" s="150">
        <v>0.3567729312924387</v>
      </c>
      <c r="Y160" s="150">
        <f t="shared" si="35"/>
        <v>0.5821303205856857</v>
      </c>
      <c r="Z160" s="150">
        <f t="shared" si="27"/>
        <v>0.50690500059045041</v>
      </c>
      <c r="AA160" s="150">
        <f t="shared" si="31"/>
        <v>-0.98021269878112161</v>
      </c>
    </row>
    <row r="161" spans="10:27" x14ac:dyDescent="0.35">
      <c r="J161" s="134" t="s">
        <v>176</v>
      </c>
      <c r="K161" s="127">
        <v>2005</v>
      </c>
      <c r="L161" s="150">
        <v>-1.1557186573164591</v>
      </c>
      <c r="M161" s="150">
        <f t="shared" si="32"/>
        <v>1.7221172170951238</v>
      </c>
      <c r="N161" s="150">
        <f t="shared" si="24"/>
        <v>3.7148307115372701</v>
      </c>
      <c r="O161" s="150">
        <f t="shared" si="28"/>
        <v>1.8932964672401804</v>
      </c>
      <c r="P161" s="150">
        <v>1.7048282727725237</v>
      </c>
      <c r="Q161" s="150">
        <f t="shared" si="33"/>
        <v>1.9402797873958619</v>
      </c>
      <c r="R161" s="150">
        <f t="shared" si="25"/>
        <v>1.8239064603831556</v>
      </c>
      <c r="S161" s="150">
        <f t="shared" si="29"/>
        <v>0.86703174233064628</v>
      </c>
      <c r="T161" s="150">
        <v>0.67165795998940758</v>
      </c>
      <c r="U161" s="150">
        <f t="shared" si="34"/>
        <v>0.50310187535278716</v>
      </c>
      <c r="V161" s="150">
        <f t="shared" si="26"/>
        <v>1.2587209023962347</v>
      </c>
      <c r="W161" s="150">
        <f t="shared" si="30"/>
        <v>0.33195842811975812</v>
      </c>
      <c r="X161" s="150">
        <v>-5.7339449541284407E-2</v>
      </c>
      <c r="Y161" s="150">
        <f t="shared" si="35"/>
        <v>0.39449154986192064</v>
      </c>
      <c r="Z161" s="150">
        <f t="shared" si="27"/>
        <v>0.34351369829782019</v>
      </c>
      <c r="AA161" s="150">
        <f t="shared" si="31"/>
        <v>-1.5415604643380347</v>
      </c>
    </row>
    <row r="162" spans="10:27" x14ac:dyDescent="0.35">
      <c r="J162" s="134" t="s">
        <v>177</v>
      </c>
      <c r="K162" s="127">
        <v>2005</v>
      </c>
      <c r="L162" s="150">
        <v>0.29647949226024645</v>
      </c>
      <c r="M162" s="150">
        <f t="shared" si="32"/>
        <v>0.7921937708140514</v>
      </c>
      <c r="N162" s="150">
        <f t="shared" si="24"/>
        <v>1.7088649483875415</v>
      </c>
      <c r="O162" s="150">
        <f t="shared" si="28"/>
        <v>0.77303838531692481</v>
      </c>
      <c r="P162" s="150">
        <v>-1.859782209714915</v>
      </c>
      <c r="Q162" s="150">
        <f t="shared" si="33"/>
        <v>1.7510040605836725</v>
      </c>
      <c r="R162" s="150">
        <f t="shared" si="25"/>
        <v>1.645983037602049</v>
      </c>
      <c r="S162" s="150">
        <f t="shared" si="29"/>
        <v>0.71894946838803275</v>
      </c>
      <c r="T162" s="150">
        <v>1.0306566550289349</v>
      </c>
      <c r="U162" s="150">
        <f t="shared" si="34"/>
        <v>0.58391233389528618</v>
      </c>
      <c r="V162" s="150">
        <f t="shared" si="26"/>
        <v>1.4609022463404229</v>
      </c>
      <c r="W162" s="150">
        <f t="shared" si="30"/>
        <v>0.54685964601400705</v>
      </c>
      <c r="X162" s="150">
        <v>0.78026391279403329</v>
      </c>
      <c r="Y162" s="150">
        <f t="shared" si="35"/>
        <v>0.3419572858264916</v>
      </c>
      <c r="Z162" s="150">
        <f t="shared" si="27"/>
        <v>0.29776813205570191</v>
      </c>
      <c r="AA162" s="150">
        <f t="shared" si="31"/>
        <v>-1.7477387337992407</v>
      </c>
    </row>
    <row r="163" spans="10:27" x14ac:dyDescent="0.35">
      <c r="J163" s="134" t="s">
        <v>178</v>
      </c>
      <c r="K163" s="127">
        <v>2005</v>
      </c>
      <c r="L163" s="150">
        <v>4.5454545454545456E-2</v>
      </c>
      <c r="M163" s="150">
        <f t="shared" si="32"/>
        <v>0.63374636116491734</v>
      </c>
      <c r="N163" s="150">
        <f t="shared" si="24"/>
        <v>1.3670732877008245</v>
      </c>
      <c r="O163" s="150">
        <f t="shared" si="28"/>
        <v>0.45109058673942909</v>
      </c>
      <c r="P163" s="150">
        <v>4.3760129659643434</v>
      </c>
      <c r="Q163" s="150">
        <f t="shared" si="33"/>
        <v>2.5544474729821998</v>
      </c>
      <c r="R163" s="150">
        <f t="shared" si="25"/>
        <v>2.4012378415459428</v>
      </c>
      <c r="S163" s="150">
        <f t="shared" si="29"/>
        <v>1.2637783089513825</v>
      </c>
      <c r="T163" s="150">
        <v>-0.30533267059575375</v>
      </c>
      <c r="U163" s="150">
        <f t="shared" si="34"/>
        <v>0.56453109681835212</v>
      </c>
      <c r="V163" s="150">
        <f t="shared" si="26"/>
        <v>1.412411931717908</v>
      </c>
      <c r="W163" s="150">
        <f t="shared" si="30"/>
        <v>0.49816091380399541</v>
      </c>
      <c r="X163" s="150">
        <v>1.59398838665604</v>
      </c>
      <c r="Y163" s="150">
        <f t="shared" si="35"/>
        <v>0.67417526031255959</v>
      </c>
      <c r="Z163" s="150">
        <f t="shared" si="27"/>
        <v>0.58705550740420986</v>
      </c>
      <c r="AA163" s="150">
        <f t="shared" si="31"/>
        <v>-0.76843117507710534</v>
      </c>
    </row>
    <row r="164" spans="10:27" x14ac:dyDescent="0.35">
      <c r="J164" s="134" t="s">
        <v>179</v>
      </c>
      <c r="K164" s="127">
        <v>2005</v>
      </c>
      <c r="L164" s="150">
        <v>0.88076423966527395</v>
      </c>
      <c r="M164" s="150">
        <f t="shared" si="32"/>
        <v>0.3499435629436683</v>
      </c>
      <c r="N164" s="150">
        <f t="shared" si="24"/>
        <v>0.75487375773452259</v>
      </c>
      <c r="O164" s="150">
        <f t="shared" si="28"/>
        <v>-0.40569270120302342</v>
      </c>
      <c r="P164" s="150">
        <v>-0.26278069756330624</v>
      </c>
      <c r="Q164" s="150">
        <f t="shared" si="33"/>
        <v>2.6447844263258862</v>
      </c>
      <c r="R164" s="150">
        <f t="shared" si="25"/>
        <v>2.4861566011419605</v>
      </c>
      <c r="S164" s="150">
        <f t="shared" si="29"/>
        <v>1.3139171735324924</v>
      </c>
      <c r="T164" s="150">
        <v>7.1225071225071226E-3</v>
      </c>
      <c r="U164" s="150">
        <f t="shared" si="34"/>
        <v>0.57058623539465458</v>
      </c>
      <c r="V164" s="150">
        <f t="shared" si="26"/>
        <v>1.4275614071348963</v>
      </c>
      <c r="W164" s="150">
        <f t="shared" si="30"/>
        <v>0.51355280503719503</v>
      </c>
      <c r="X164" s="150">
        <v>-1.3896671523030371</v>
      </c>
      <c r="Y164" s="150">
        <f t="shared" si="35"/>
        <v>1.2593185424310724</v>
      </c>
      <c r="Z164" s="150">
        <f t="shared" si="27"/>
        <v>1.0965841220095429</v>
      </c>
      <c r="AA164" s="150">
        <f t="shared" si="31"/>
        <v>0.13301648939486696</v>
      </c>
    </row>
    <row r="165" spans="10:27" x14ac:dyDescent="0.35">
      <c r="J165" s="134" t="s">
        <v>180</v>
      </c>
      <c r="K165" s="127">
        <v>2005</v>
      </c>
      <c r="L165" s="150">
        <v>5.1807523276590356E-2</v>
      </c>
      <c r="M165" s="150">
        <f t="shared" si="32"/>
        <v>0.392279928851202</v>
      </c>
      <c r="N165" s="150">
        <f t="shared" si="24"/>
        <v>0.84619880270066816</v>
      </c>
      <c r="O165" s="150">
        <f t="shared" si="28"/>
        <v>-0.24093145048242842</v>
      </c>
      <c r="P165" s="150">
        <v>0.59281437125748504</v>
      </c>
      <c r="Q165" s="150">
        <f t="shared" si="33"/>
        <v>2.0155793537554372</v>
      </c>
      <c r="R165" s="150">
        <f t="shared" si="25"/>
        <v>1.8946897393924209</v>
      </c>
      <c r="S165" s="150">
        <f t="shared" si="29"/>
        <v>0.92196162249307745</v>
      </c>
      <c r="T165" s="150">
        <v>1.0065759798684804</v>
      </c>
      <c r="U165" s="150">
        <f t="shared" si="34"/>
        <v>0.55952755760053929</v>
      </c>
      <c r="V165" s="150">
        <f t="shared" si="26"/>
        <v>1.3998934743080564</v>
      </c>
      <c r="W165" s="150">
        <f t="shared" si="30"/>
        <v>0.48531704864546676</v>
      </c>
      <c r="X165" s="150">
        <v>-0.2386634844868735</v>
      </c>
      <c r="Y165" s="150">
        <f t="shared" si="35"/>
        <v>1.2286226569840566</v>
      </c>
      <c r="Z165" s="150">
        <f t="shared" si="27"/>
        <v>1.0698548875402079</v>
      </c>
      <c r="AA165" s="150">
        <f t="shared" si="31"/>
        <v>9.741512632405433E-2</v>
      </c>
    </row>
    <row r="166" spans="10:27" x14ac:dyDescent="0.35">
      <c r="J166" s="134" t="s">
        <v>181</v>
      </c>
      <c r="K166" s="127">
        <v>2006</v>
      </c>
      <c r="L166" s="150">
        <v>2.8741228908927758</v>
      </c>
      <c r="M166" s="150">
        <f t="shared" si="32"/>
        <v>1.1844413584448399</v>
      </c>
      <c r="N166" s="150">
        <f t="shared" si="24"/>
        <v>2.5549939868714375</v>
      </c>
      <c r="O166" s="150">
        <f t="shared" si="28"/>
        <v>1.3533198958122252</v>
      </c>
      <c r="P166" s="150">
        <v>0.61313173403178756</v>
      </c>
      <c r="Q166" s="150">
        <f t="shared" si="33"/>
        <v>0.40820451095054838</v>
      </c>
      <c r="R166" s="150">
        <f t="shared" si="25"/>
        <v>0.38372138364617775</v>
      </c>
      <c r="S166" s="150">
        <f t="shared" si="29"/>
        <v>-1.3818689306224723</v>
      </c>
      <c r="T166" s="150">
        <v>-1.2315791947728394</v>
      </c>
      <c r="U166" s="150">
        <f t="shared" si="34"/>
        <v>0.91546149480504169</v>
      </c>
      <c r="V166" s="150">
        <f t="shared" si="26"/>
        <v>2.2904118933008948</v>
      </c>
      <c r="W166" s="150">
        <f t="shared" si="30"/>
        <v>1.1956070668757119</v>
      </c>
      <c r="X166" s="150">
        <v>5.2973342447026655</v>
      </c>
      <c r="Y166" s="150">
        <f t="shared" si="35"/>
        <v>2.9190574579338717</v>
      </c>
      <c r="Z166" s="150">
        <f t="shared" si="27"/>
        <v>2.5418446181411851</v>
      </c>
      <c r="AA166" s="150">
        <f t="shared" si="31"/>
        <v>1.3458758417163248</v>
      </c>
    </row>
    <row r="167" spans="10:27" x14ac:dyDescent="0.35">
      <c r="J167" s="134" t="s">
        <v>182</v>
      </c>
      <c r="K167" s="127">
        <v>2006</v>
      </c>
      <c r="L167" s="150">
        <v>-0.75586849089411545</v>
      </c>
      <c r="M167" s="150">
        <f t="shared" si="32"/>
        <v>1.5561577330076746</v>
      </c>
      <c r="N167" s="150">
        <f t="shared" si="24"/>
        <v>3.3568345297216839</v>
      </c>
      <c r="O167" s="150">
        <f t="shared" si="28"/>
        <v>1.7471014232333779</v>
      </c>
      <c r="P167" s="150">
        <v>0.48514968642764172</v>
      </c>
      <c r="Q167" s="150">
        <f t="shared" si="33"/>
        <v>5.615839117923712E-2</v>
      </c>
      <c r="R167" s="150">
        <f t="shared" si="25"/>
        <v>5.2790145597510878E-2</v>
      </c>
      <c r="S167" s="150">
        <f t="shared" si="29"/>
        <v>-4.2435875447452087</v>
      </c>
      <c r="T167" s="150">
        <v>1.6205411322371082</v>
      </c>
      <c r="U167" s="150">
        <f t="shared" si="34"/>
        <v>1.2256917391071722</v>
      </c>
      <c r="V167" s="150">
        <f t="shared" si="26"/>
        <v>3.0665833054721547</v>
      </c>
      <c r="W167" s="150">
        <f t="shared" si="30"/>
        <v>1.6166321431387554</v>
      </c>
      <c r="X167" s="150">
        <v>-3.1375094666233907</v>
      </c>
      <c r="Y167" s="150">
        <f t="shared" si="35"/>
        <v>3.4991612855438099</v>
      </c>
      <c r="Z167" s="150">
        <f t="shared" si="27"/>
        <v>3.0469849976721544</v>
      </c>
      <c r="AA167" s="150">
        <f t="shared" si="31"/>
        <v>1.6073823966974319</v>
      </c>
    </row>
    <row r="168" spans="10:27" x14ac:dyDescent="0.35">
      <c r="J168" s="134" t="s">
        <v>183</v>
      </c>
      <c r="K168" s="127">
        <v>2006</v>
      </c>
      <c r="L168" s="150">
        <v>0.38499111004809505</v>
      </c>
      <c r="M168" s="150">
        <f t="shared" si="32"/>
        <v>1.5156287687997179</v>
      </c>
      <c r="N168" s="150">
        <f t="shared" si="24"/>
        <v>3.2694082851827231</v>
      </c>
      <c r="O168" s="150">
        <f t="shared" si="28"/>
        <v>1.709029552763675</v>
      </c>
      <c r="P168" s="150">
        <v>-0.21785209609043807</v>
      </c>
      <c r="Q168" s="150">
        <f t="shared" si="33"/>
        <v>0.36531950044632189</v>
      </c>
      <c r="R168" s="150">
        <f t="shared" si="25"/>
        <v>0.3434085131929745</v>
      </c>
      <c r="S168" s="150">
        <f t="shared" si="29"/>
        <v>-1.5420022902909123</v>
      </c>
      <c r="T168" s="150">
        <v>-0.26695391532409141</v>
      </c>
      <c r="U168" s="150">
        <f t="shared" si="34"/>
        <v>1.1845172408136462</v>
      </c>
      <c r="V168" s="150">
        <f t="shared" si="26"/>
        <v>2.9635679835527191</v>
      </c>
      <c r="W168" s="150">
        <f t="shared" si="30"/>
        <v>1.5673351529701447</v>
      </c>
      <c r="X168" s="150">
        <v>0.87121635206076176</v>
      </c>
      <c r="Y168" s="150">
        <f t="shared" si="35"/>
        <v>3.4449155887650242</v>
      </c>
      <c r="Z168" s="150">
        <f t="shared" si="27"/>
        <v>2.9997491571991581</v>
      </c>
      <c r="AA168" s="150">
        <f t="shared" si="31"/>
        <v>1.584841865789413</v>
      </c>
    </row>
    <row r="169" spans="10:27" x14ac:dyDescent="0.35">
      <c r="J169" s="134" t="s">
        <v>184</v>
      </c>
      <c r="K169" s="127">
        <v>2006</v>
      </c>
      <c r="L169" s="150">
        <v>0.49231104872300541</v>
      </c>
      <c r="M169" s="150">
        <f t="shared" si="32"/>
        <v>0.5648038362926463</v>
      </c>
      <c r="N169" s="150">
        <f t="shared" si="24"/>
        <v>1.2183552990621407</v>
      </c>
      <c r="O169" s="150">
        <f t="shared" si="28"/>
        <v>0.28493491604124865</v>
      </c>
      <c r="P169" s="150">
        <v>1.4692865993981234</v>
      </c>
      <c r="Q169" s="150">
        <f t="shared" si="33"/>
        <v>0.69195166397576835</v>
      </c>
      <c r="R169" s="150">
        <f t="shared" si="25"/>
        <v>0.65045006312833886</v>
      </c>
      <c r="S169" s="150">
        <f t="shared" si="29"/>
        <v>-0.62048979342858013</v>
      </c>
      <c r="T169" s="150">
        <v>2.34796900680911E-2</v>
      </c>
      <c r="U169" s="150">
        <f t="shared" si="34"/>
        <v>0.82983227781764146</v>
      </c>
      <c r="V169" s="150">
        <f t="shared" si="26"/>
        <v>2.0761743987531291</v>
      </c>
      <c r="W169" s="150">
        <f t="shared" si="30"/>
        <v>1.0539276352413609</v>
      </c>
      <c r="X169" s="150">
        <v>9.9656737902779319E-2</v>
      </c>
      <c r="Y169" s="150">
        <f t="shared" si="35"/>
        <v>1.7366772860619313</v>
      </c>
      <c r="Z169" s="150">
        <f t="shared" si="27"/>
        <v>1.5122565679639191</v>
      </c>
      <c r="AA169" s="150">
        <f t="shared" si="31"/>
        <v>0.59670292654829471</v>
      </c>
    </row>
    <row r="170" spans="10:27" x14ac:dyDescent="0.35">
      <c r="J170" s="134" t="s">
        <v>185</v>
      </c>
      <c r="K170" s="127">
        <v>2006</v>
      </c>
      <c r="L170" s="150">
        <v>-0.33793048287209487</v>
      </c>
      <c r="M170" s="150">
        <f t="shared" si="32"/>
        <v>0.36869653277651726</v>
      </c>
      <c r="N170" s="150">
        <f t="shared" si="24"/>
        <v>0.79532635153943732</v>
      </c>
      <c r="O170" s="150">
        <f t="shared" si="28"/>
        <v>-0.33038112236987788</v>
      </c>
      <c r="P170" s="150">
        <v>-0.73854384740637358</v>
      </c>
      <c r="Q170" s="150">
        <f t="shared" si="33"/>
        <v>0.94234177331087987</v>
      </c>
      <c r="R170" s="150">
        <f t="shared" si="25"/>
        <v>0.88582237437902533</v>
      </c>
      <c r="S170" s="150">
        <f t="shared" si="29"/>
        <v>-0.174910657160636</v>
      </c>
      <c r="T170" s="150">
        <v>0.89436619718309862</v>
      </c>
      <c r="U170" s="150">
        <f t="shared" si="34"/>
        <v>0.49345261971471011</v>
      </c>
      <c r="V170" s="150">
        <f t="shared" si="26"/>
        <v>1.2345792317739668</v>
      </c>
      <c r="W170" s="150">
        <f t="shared" si="30"/>
        <v>0.30401942750487176</v>
      </c>
      <c r="X170" s="150">
        <v>-0.68584070796460173</v>
      </c>
      <c r="Y170" s="150">
        <f t="shared" si="35"/>
        <v>0.63567437190214005</v>
      </c>
      <c r="Z170" s="150">
        <f t="shared" si="27"/>
        <v>0.55352986516866864</v>
      </c>
      <c r="AA170" s="150">
        <f t="shared" si="31"/>
        <v>-0.85326693656459618</v>
      </c>
    </row>
    <row r="171" spans="10:27" x14ac:dyDescent="0.35">
      <c r="J171" s="134" t="s">
        <v>186</v>
      </c>
      <c r="K171" s="127">
        <v>2006</v>
      </c>
      <c r="L171" s="150">
        <v>0.54630555850141449</v>
      </c>
      <c r="M171" s="150">
        <f t="shared" si="32"/>
        <v>0.40470699754204659</v>
      </c>
      <c r="N171" s="150">
        <f t="shared" si="24"/>
        <v>0.87300560537871297</v>
      </c>
      <c r="O171" s="150">
        <f t="shared" si="28"/>
        <v>-0.19593717777249867</v>
      </c>
      <c r="P171" s="150">
        <v>1.2595934149627981</v>
      </c>
      <c r="Q171" s="150">
        <f t="shared" si="33"/>
        <v>0.99504545025752122</v>
      </c>
      <c r="R171" s="150">
        <f t="shared" si="25"/>
        <v>0.93536501121592286</v>
      </c>
      <c r="S171" s="150">
        <f t="shared" si="29"/>
        <v>-9.6398631374649879E-2</v>
      </c>
      <c r="T171" s="150">
        <v>0.40483004118098692</v>
      </c>
      <c r="U171" s="150">
        <f t="shared" si="34"/>
        <v>0.35645118827473427</v>
      </c>
      <c r="V171" s="150">
        <f t="shared" si="26"/>
        <v>0.89181254005615396</v>
      </c>
      <c r="W171" s="150">
        <f t="shared" si="30"/>
        <v>-0.16518760890494363</v>
      </c>
      <c r="X171" s="150">
        <v>-0.1225217197594119</v>
      </c>
      <c r="Y171" s="150">
        <f t="shared" si="35"/>
        <v>0.33060513321716389</v>
      </c>
      <c r="Z171" s="150">
        <f t="shared" si="27"/>
        <v>0.28788295218851245</v>
      </c>
      <c r="AA171" s="150">
        <f t="shared" si="31"/>
        <v>-1.7964457367651125</v>
      </c>
    </row>
    <row r="172" spans="10:27" x14ac:dyDescent="0.35">
      <c r="J172" s="134" t="s">
        <v>187</v>
      </c>
      <c r="K172" s="127">
        <v>2006</v>
      </c>
      <c r="L172" s="150">
        <v>0.31955985689647798</v>
      </c>
      <c r="M172" s="150">
        <f t="shared" si="32"/>
        <v>0.3749934128235089</v>
      </c>
      <c r="N172" s="150">
        <f t="shared" si="24"/>
        <v>0.80890954039163887</v>
      </c>
      <c r="O172" s="150">
        <f t="shared" si="28"/>
        <v>-0.30594971846854141</v>
      </c>
      <c r="P172" s="150">
        <v>0.20828511918537376</v>
      </c>
      <c r="Q172" s="150">
        <f t="shared" si="33"/>
        <v>0.81610775051227136</v>
      </c>
      <c r="R172" s="150">
        <f t="shared" si="25"/>
        <v>0.76715956543869668</v>
      </c>
      <c r="S172" s="150">
        <f t="shared" si="29"/>
        <v>-0.38240141243325543</v>
      </c>
      <c r="T172" s="150">
        <v>-9.5006372378635157E-2</v>
      </c>
      <c r="U172" s="150">
        <f t="shared" si="34"/>
        <v>0.40391695650284043</v>
      </c>
      <c r="V172" s="150">
        <f t="shared" si="26"/>
        <v>1.0105681192817668</v>
      </c>
      <c r="W172" s="150">
        <f t="shared" si="30"/>
        <v>1.5166572620864776E-2</v>
      </c>
      <c r="X172" s="150">
        <v>0.36801605888256944</v>
      </c>
      <c r="Y172" s="150">
        <f t="shared" si="35"/>
        <v>0.43057709075883799</v>
      </c>
      <c r="Z172" s="150">
        <f t="shared" si="27"/>
        <v>0.37493611434935814</v>
      </c>
      <c r="AA172" s="150">
        <f t="shared" si="31"/>
        <v>-1.4152833002472849</v>
      </c>
    </row>
    <row r="173" spans="10:27" x14ac:dyDescent="0.35">
      <c r="J173" s="134" t="s">
        <v>188</v>
      </c>
      <c r="K173" s="127">
        <v>2006</v>
      </c>
      <c r="L173" s="150">
        <v>0.3890132872617329</v>
      </c>
      <c r="M173" s="150">
        <f t="shared" si="32"/>
        <v>9.4855592453625015E-2</v>
      </c>
      <c r="N173" s="150">
        <f t="shared" si="24"/>
        <v>0.20461584409577693</v>
      </c>
      <c r="O173" s="150">
        <f t="shared" si="28"/>
        <v>-2.2890102327298876</v>
      </c>
      <c r="P173" s="150">
        <v>-0.81986143187066973</v>
      </c>
      <c r="Q173" s="150">
        <f t="shared" si="33"/>
        <v>0.84895143973401233</v>
      </c>
      <c r="R173" s="150">
        <f t="shared" si="25"/>
        <v>0.7980333689713045</v>
      </c>
      <c r="S173" s="150">
        <f t="shared" si="29"/>
        <v>-0.32547902232079723</v>
      </c>
      <c r="T173" s="150">
        <v>0.85123161849979123</v>
      </c>
      <c r="U173" s="150">
        <f t="shared" si="34"/>
        <v>0.38650530310211245</v>
      </c>
      <c r="V173" s="150">
        <f t="shared" si="26"/>
        <v>0.96700554646208392</v>
      </c>
      <c r="W173" s="150">
        <f t="shared" si="30"/>
        <v>-4.8403930283079613E-2</v>
      </c>
      <c r="X173" s="150">
        <v>-0.1111111111111111</v>
      </c>
      <c r="Y173" s="150">
        <f t="shared" si="35"/>
        <v>0.22859968875522882</v>
      </c>
      <c r="Z173" s="150">
        <f t="shared" si="27"/>
        <v>0.19905907881049725</v>
      </c>
      <c r="AA173" s="150">
        <f t="shared" si="31"/>
        <v>-2.3287314226231981</v>
      </c>
    </row>
    <row r="174" spans="10:27" x14ac:dyDescent="0.35">
      <c r="J174" s="134" t="s">
        <v>189</v>
      </c>
      <c r="K174" s="127">
        <v>2006</v>
      </c>
      <c r="L174" s="150">
        <v>-0.57885276759556736</v>
      </c>
      <c r="M174" s="150">
        <f t="shared" si="32"/>
        <v>0.44079898706543486</v>
      </c>
      <c r="N174" s="150">
        <f t="shared" si="24"/>
        <v>0.9508607187188628</v>
      </c>
      <c r="O174" s="150">
        <f t="shared" si="28"/>
        <v>-7.2694063086127692E-2</v>
      </c>
      <c r="P174" s="150">
        <v>3.9585516358132495</v>
      </c>
      <c r="Q174" s="150">
        <f t="shared" si="33"/>
        <v>2.0535826613128001</v>
      </c>
      <c r="R174" s="150">
        <f t="shared" si="25"/>
        <v>1.9304136997305494</v>
      </c>
      <c r="S174" s="150">
        <f t="shared" si="29"/>
        <v>0.9489100591988302</v>
      </c>
      <c r="T174" s="150">
        <v>-0.5266668199903406</v>
      </c>
      <c r="U174" s="150">
        <f t="shared" si="34"/>
        <v>0.57545162787419246</v>
      </c>
      <c r="V174" s="150">
        <f t="shared" si="26"/>
        <v>1.4397342323863651</v>
      </c>
      <c r="W174" s="150">
        <f t="shared" si="30"/>
        <v>0.52580252208086364</v>
      </c>
      <c r="X174" s="150">
        <v>0.13348164627363737</v>
      </c>
      <c r="Y174" s="150">
        <f t="shared" si="35"/>
        <v>0.19561721484375338</v>
      </c>
      <c r="Z174" s="150">
        <f t="shared" si="27"/>
        <v>0.17033873842219746</v>
      </c>
      <c r="AA174" s="150">
        <f t="shared" si="31"/>
        <v>-2.5535215249670733</v>
      </c>
    </row>
    <row r="175" spans="10:27" x14ac:dyDescent="0.35">
      <c r="J175" s="134" t="s">
        <v>190</v>
      </c>
      <c r="K175" s="127">
        <v>2006</v>
      </c>
      <c r="L175" s="150">
        <v>-5.8364650950916752E-2</v>
      </c>
      <c r="M175" s="150">
        <f t="shared" si="32"/>
        <v>0.39550524639205076</v>
      </c>
      <c r="N175" s="150">
        <f t="shared" si="24"/>
        <v>0.85315623192573287</v>
      </c>
      <c r="O175" s="150">
        <f t="shared" si="28"/>
        <v>-0.22911813952691926</v>
      </c>
      <c r="P175" s="150">
        <v>-1.0191510807481241</v>
      </c>
      <c r="Q175" s="150">
        <f t="shared" si="33"/>
        <v>2.3009773803520157</v>
      </c>
      <c r="R175" s="150">
        <f t="shared" si="25"/>
        <v>2.1629702770094945</v>
      </c>
      <c r="S175" s="150">
        <f t="shared" si="29"/>
        <v>1.1130138402857295</v>
      </c>
      <c r="T175" s="150">
        <v>1.3016739110330158</v>
      </c>
      <c r="U175" s="150">
        <f t="shared" si="34"/>
        <v>0.77776975987721553</v>
      </c>
      <c r="V175" s="150">
        <f t="shared" si="26"/>
        <v>1.9459181171261917</v>
      </c>
      <c r="W175" s="150">
        <f t="shared" si="30"/>
        <v>0.96045100379764814</v>
      </c>
      <c r="X175" s="150">
        <v>-2.0328815818706953</v>
      </c>
      <c r="Y175" s="150">
        <f t="shared" si="35"/>
        <v>0.96874242623588624</v>
      </c>
      <c r="Z175" s="150">
        <f t="shared" si="27"/>
        <v>0.84355746948387211</v>
      </c>
      <c r="AA175" s="150">
        <f t="shared" si="31"/>
        <v>-0.2454417357816796</v>
      </c>
    </row>
    <row r="176" spans="10:27" x14ac:dyDescent="0.35">
      <c r="J176" s="134" t="s">
        <v>191</v>
      </c>
      <c r="K176" s="127">
        <v>2006</v>
      </c>
      <c r="L176" s="150">
        <v>0.30794650106114774</v>
      </c>
      <c r="M176" s="150">
        <f t="shared" si="32"/>
        <v>0.36385355456813268</v>
      </c>
      <c r="N176" s="150">
        <f t="shared" si="24"/>
        <v>0.78487941795952698</v>
      </c>
      <c r="O176" s="150">
        <f t="shared" si="28"/>
        <v>-0.34945706696490075</v>
      </c>
      <c r="P176" s="150">
        <v>-0.96741344195519352</v>
      </c>
      <c r="Q176" s="150">
        <f t="shared" si="33"/>
        <v>2.3344124424960797</v>
      </c>
      <c r="R176" s="150">
        <f t="shared" si="25"/>
        <v>2.1943999843352189</v>
      </c>
      <c r="S176" s="150">
        <f t="shared" si="29"/>
        <v>1.1338265170001121</v>
      </c>
      <c r="T176" s="150">
        <v>9.1292936209060829E-2</v>
      </c>
      <c r="U176" s="150">
        <f t="shared" si="34"/>
        <v>0.759365685089048</v>
      </c>
      <c r="V176" s="150">
        <f t="shared" si="26"/>
        <v>1.899872584879098</v>
      </c>
      <c r="W176" s="150">
        <f t="shared" si="30"/>
        <v>0.92590266733153215</v>
      </c>
      <c r="X176" s="150">
        <v>2.0750652001360699</v>
      </c>
      <c r="Y176" s="150">
        <f t="shared" si="35"/>
        <v>1.6778989208294186</v>
      </c>
      <c r="Z176" s="150">
        <f t="shared" si="27"/>
        <v>1.4610737894532317</v>
      </c>
      <c r="AA176" s="150">
        <f t="shared" si="31"/>
        <v>0.54702904124203122</v>
      </c>
    </row>
    <row r="177" spans="10:27" x14ac:dyDescent="0.35">
      <c r="J177" s="134" t="s">
        <v>192</v>
      </c>
      <c r="K177" s="127">
        <v>2006</v>
      </c>
      <c r="L177" s="150">
        <v>1.2072726033466243</v>
      </c>
      <c r="M177" s="150">
        <f t="shared" si="32"/>
        <v>0.53174857862278946</v>
      </c>
      <c r="N177" s="150">
        <f t="shared" si="24"/>
        <v>1.1470508111034796</v>
      </c>
      <c r="O177" s="150">
        <f t="shared" si="28"/>
        <v>0.19792930007508738</v>
      </c>
      <c r="P177" s="150">
        <v>3.2676378177663525</v>
      </c>
      <c r="Q177" s="150">
        <f t="shared" si="33"/>
        <v>2.008728039115629</v>
      </c>
      <c r="R177" s="150">
        <f t="shared" si="25"/>
        <v>1.8882493501687434</v>
      </c>
      <c r="S177" s="150">
        <f t="shared" si="29"/>
        <v>0.91704929038757599</v>
      </c>
      <c r="T177" s="150">
        <v>0.4218447155398472</v>
      </c>
      <c r="U177" s="150">
        <f t="shared" si="34"/>
        <v>0.51081481709527277</v>
      </c>
      <c r="V177" s="150">
        <f t="shared" si="26"/>
        <v>1.2780180695622749</v>
      </c>
      <c r="W177" s="150">
        <f t="shared" si="30"/>
        <v>0.35390823431588841</v>
      </c>
      <c r="X177" s="150">
        <v>3.8880248833592534</v>
      </c>
      <c r="Y177" s="150">
        <f t="shared" si="35"/>
        <v>2.4769870350621597</v>
      </c>
      <c r="Z177" s="150">
        <f t="shared" si="27"/>
        <v>2.1569003882282858</v>
      </c>
      <c r="AA177" s="150">
        <f t="shared" si="31"/>
        <v>1.1089595502918446</v>
      </c>
    </row>
    <row r="178" spans="10:27" x14ac:dyDescent="0.35">
      <c r="J178" s="134" t="s">
        <v>193</v>
      </c>
      <c r="K178" s="127">
        <v>2007</v>
      </c>
      <c r="L178" s="150">
        <v>-0.16135051786500995</v>
      </c>
      <c r="M178" s="150">
        <f t="shared" si="32"/>
        <v>0.56785721778748033</v>
      </c>
      <c r="N178" s="150">
        <f t="shared" si="24"/>
        <v>1.224941839884363</v>
      </c>
      <c r="O178" s="150">
        <f t="shared" si="28"/>
        <v>0.29271325183818803</v>
      </c>
      <c r="P178" s="150">
        <v>-0.13276539248769154</v>
      </c>
      <c r="Q178" s="150">
        <f t="shared" si="33"/>
        <v>1.8316670770777512</v>
      </c>
      <c r="R178" s="150">
        <f t="shared" si="25"/>
        <v>1.7218080798734021</v>
      </c>
      <c r="S178" s="150">
        <f t="shared" si="29"/>
        <v>0.78392434270830125</v>
      </c>
      <c r="T178" s="150">
        <v>0.20435967302452315</v>
      </c>
      <c r="U178" s="150">
        <f t="shared" si="34"/>
        <v>0.13717317097204709</v>
      </c>
      <c r="V178" s="150">
        <f t="shared" si="26"/>
        <v>0.3431963703761049</v>
      </c>
      <c r="W178" s="150">
        <f t="shared" si="30"/>
        <v>-1.5428937998240406</v>
      </c>
      <c r="X178" s="150">
        <v>-3.0367835757057313</v>
      </c>
      <c r="Y178" s="150">
        <f t="shared" si="35"/>
        <v>2.9320223001047889</v>
      </c>
      <c r="Z178" s="150">
        <f t="shared" si="27"/>
        <v>2.5531340890653103</v>
      </c>
      <c r="AA178" s="150">
        <f t="shared" si="31"/>
        <v>1.3522693092097959</v>
      </c>
    </row>
    <row r="179" spans="10:27" x14ac:dyDescent="0.35">
      <c r="J179" s="134" t="s">
        <v>194</v>
      </c>
      <c r="K179" s="127">
        <v>2007</v>
      </c>
      <c r="L179" s="150">
        <v>0.21164050906147411</v>
      </c>
      <c r="M179" s="150">
        <f t="shared" si="32"/>
        <v>0.57769030738828897</v>
      </c>
      <c r="N179" s="150">
        <f t="shared" si="24"/>
        <v>1.2461530924493875</v>
      </c>
      <c r="O179" s="150">
        <f t="shared" si="28"/>
        <v>0.31748131727850498</v>
      </c>
      <c r="P179" s="150">
        <v>-1.9719714174929375</v>
      </c>
      <c r="Q179" s="150">
        <f t="shared" si="33"/>
        <v>2.170481916096977</v>
      </c>
      <c r="R179" s="150">
        <f t="shared" si="25"/>
        <v>2.0403016176483053</v>
      </c>
      <c r="S179" s="150">
        <f t="shared" si="29"/>
        <v>1.0287824414714486</v>
      </c>
      <c r="T179" s="150">
        <v>1.0061182868796736</v>
      </c>
      <c r="U179" s="150">
        <f t="shared" si="34"/>
        <v>0.33854135227062654</v>
      </c>
      <c r="V179" s="150">
        <f t="shared" si="26"/>
        <v>0.84700355396153637</v>
      </c>
      <c r="W179" s="150">
        <f t="shared" si="30"/>
        <v>-0.23956007188015149</v>
      </c>
      <c r="X179" s="150">
        <v>-0.94838994265549181</v>
      </c>
      <c r="Y179" s="150">
        <f t="shared" si="35"/>
        <v>2.9002924858365193</v>
      </c>
      <c r="Z179" s="150">
        <f t="shared" si="27"/>
        <v>2.525504534390663</v>
      </c>
      <c r="AA179" s="150">
        <f t="shared" si="31"/>
        <v>1.3365716320431407</v>
      </c>
    </row>
    <row r="180" spans="10:27" x14ac:dyDescent="0.35">
      <c r="J180" s="134" t="s">
        <v>195</v>
      </c>
      <c r="K180" s="127">
        <v>2007</v>
      </c>
      <c r="L180" s="150">
        <v>0.80494748208501032</v>
      </c>
      <c r="M180" s="150">
        <f t="shared" si="32"/>
        <v>0.39789268445893433</v>
      </c>
      <c r="N180" s="150">
        <f t="shared" si="24"/>
        <v>0.85830624620159757</v>
      </c>
      <c r="O180" s="150">
        <f t="shared" si="28"/>
        <v>-0.22043559745899624</v>
      </c>
      <c r="P180" s="150">
        <v>2.6953720969655874</v>
      </c>
      <c r="Q180" s="150">
        <f t="shared" si="33"/>
        <v>1.919639316342316</v>
      </c>
      <c r="R180" s="150">
        <f t="shared" si="25"/>
        <v>1.8045039552679316</v>
      </c>
      <c r="S180" s="150">
        <f t="shared" si="29"/>
        <v>0.8516023054624533</v>
      </c>
      <c r="T180" s="150">
        <v>9.1981872840669443E-2</v>
      </c>
      <c r="U180" s="150">
        <f t="shared" si="34"/>
        <v>0.40703412747133849</v>
      </c>
      <c r="V180" s="150">
        <f t="shared" si="26"/>
        <v>1.0183670332723773</v>
      </c>
      <c r="W180" s="150">
        <f t="shared" si="30"/>
        <v>2.6257621971437151E-2</v>
      </c>
      <c r="X180" s="150">
        <v>-1.2024048096192386</v>
      </c>
      <c r="Y180" s="150">
        <f t="shared" si="35"/>
        <v>0.93040355501568306</v>
      </c>
      <c r="Z180" s="150">
        <f t="shared" si="27"/>
        <v>0.81017290789814089</v>
      </c>
      <c r="AA180" s="150">
        <f t="shared" si="31"/>
        <v>-0.30369825263578748</v>
      </c>
    </row>
    <row r="181" spans="10:27" x14ac:dyDescent="0.35">
      <c r="J181" s="134" t="s">
        <v>196</v>
      </c>
      <c r="K181" s="127">
        <v>2007</v>
      </c>
      <c r="L181" s="150">
        <v>-0.23733010586647746</v>
      </c>
      <c r="M181" s="150">
        <f t="shared" si="32"/>
        <v>0.42686588417507348</v>
      </c>
      <c r="N181" s="150">
        <f t="shared" si="24"/>
        <v>0.92080520448886705</v>
      </c>
      <c r="O181" s="150">
        <f t="shared" si="28"/>
        <v>-0.11903210712849241</v>
      </c>
      <c r="P181" s="150">
        <v>-2.1184109166941787</v>
      </c>
      <c r="Q181" s="150">
        <f t="shared" si="33"/>
        <v>2.2355224820928616</v>
      </c>
      <c r="R181" s="150">
        <f t="shared" si="25"/>
        <v>2.1014412065248593</v>
      </c>
      <c r="S181" s="150">
        <f t="shared" si="29"/>
        <v>1.0713790937767966</v>
      </c>
      <c r="T181" s="150">
        <v>-0.7284545556427211</v>
      </c>
      <c r="U181" s="150">
        <f t="shared" si="34"/>
        <v>0.70848071115207045</v>
      </c>
      <c r="V181" s="150">
        <f t="shared" si="26"/>
        <v>1.7725624247501024</v>
      </c>
      <c r="W181" s="150">
        <f t="shared" si="30"/>
        <v>0.8258364360919016</v>
      </c>
      <c r="X181" s="150">
        <v>-0.10141987829614604</v>
      </c>
      <c r="Y181" s="150">
        <f t="shared" si="35"/>
        <v>0.47070274431605619</v>
      </c>
      <c r="Z181" s="150">
        <f t="shared" si="27"/>
        <v>0.4098765627693095</v>
      </c>
      <c r="AA181" s="150">
        <f t="shared" si="31"/>
        <v>-1.2867385975792189</v>
      </c>
    </row>
    <row r="182" spans="10:27" x14ac:dyDescent="0.35">
      <c r="J182" s="134" t="s">
        <v>197</v>
      </c>
      <c r="K182" s="127">
        <v>2007</v>
      </c>
      <c r="L182" s="150">
        <v>1.2614275913231185</v>
      </c>
      <c r="M182" s="150">
        <f t="shared" si="32"/>
        <v>0.62725072918438352</v>
      </c>
      <c r="N182" s="150">
        <f t="shared" si="24"/>
        <v>1.3530613650903338</v>
      </c>
      <c r="O182" s="150">
        <f t="shared" si="28"/>
        <v>0.43622727102465858</v>
      </c>
      <c r="P182" s="150">
        <v>1.39411996177413</v>
      </c>
      <c r="Q182" s="150">
        <f t="shared" si="33"/>
        <v>2.033159478746017</v>
      </c>
      <c r="R182" s="150">
        <f t="shared" si="25"/>
        <v>1.9112154506599166</v>
      </c>
      <c r="S182" s="150">
        <f t="shared" si="29"/>
        <v>0.93449042199831189</v>
      </c>
      <c r="T182" s="150">
        <v>1.0182885527207044</v>
      </c>
      <c r="U182" s="150">
        <f t="shared" si="34"/>
        <v>0.71354136257808221</v>
      </c>
      <c r="V182" s="150">
        <f t="shared" si="26"/>
        <v>1.7852237723652262</v>
      </c>
      <c r="W182" s="150">
        <f t="shared" si="30"/>
        <v>0.83610492302050632</v>
      </c>
      <c r="X182" s="150">
        <v>0.66553863508178224</v>
      </c>
      <c r="Y182" s="150">
        <f t="shared" si="35"/>
        <v>0.76663810764524298</v>
      </c>
      <c r="Z182" s="150">
        <f t="shared" si="27"/>
        <v>0.66756991805131793</v>
      </c>
      <c r="AA182" s="150">
        <f t="shared" si="31"/>
        <v>-0.5830091492581374</v>
      </c>
    </row>
    <row r="183" spans="10:27" x14ac:dyDescent="0.35">
      <c r="J183" s="134" t="s">
        <v>198</v>
      </c>
      <c r="K183" s="127">
        <v>2007</v>
      </c>
      <c r="L183" s="150">
        <v>-0.78521558312791773</v>
      </c>
      <c r="M183" s="150">
        <f t="shared" si="32"/>
        <v>0.86507555319405938</v>
      </c>
      <c r="N183" s="150">
        <f t="shared" si="24"/>
        <v>1.8660804275716596</v>
      </c>
      <c r="O183" s="150">
        <f t="shared" si="28"/>
        <v>0.90001116730342512</v>
      </c>
      <c r="P183" s="150">
        <v>-0.37145866829295338</v>
      </c>
      <c r="Q183" s="150">
        <f t="shared" si="33"/>
        <v>1.4339914469502018</v>
      </c>
      <c r="R183" s="150">
        <f t="shared" si="25"/>
        <v>1.3479840800367244</v>
      </c>
      <c r="S183" s="150">
        <f t="shared" si="29"/>
        <v>0.43080345810160037</v>
      </c>
      <c r="T183" s="150">
        <v>0.44031201805949799</v>
      </c>
      <c r="U183" s="150">
        <f t="shared" si="34"/>
        <v>0.726573668746193</v>
      </c>
      <c r="V183" s="150">
        <f t="shared" si="26"/>
        <v>1.8178295665072686</v>
      </c>
      <c r="W183" s="150">
        <f t="shared" si="30"/>
        <v>0.86221694371188473</v>
      </c>
      <c r="X183" s="150">
        <v>-0.53787539220080682</v>
      </c>
      <c r="Y183" s="150">
        <f t="shared" si="35"/>
        <v>0.49742940291073384</v>
      </c>
      <c r="Z183" s="150">
        <f t="shared" si="27"/>
        <v>0.43314949051697471</v>
      </c>
      <c r="AA183" s="150">
        <f t="shared" si="31"/>
        <v>-1.2070630745384889</v>
      </c>
    </row>
    <row r="184" spans="10:27" x14ac:dyDescent="0.35">
      <c r="J184" s="134" t="s">
        <v>199</v>
      </c>
      <c r="K184" s="127">
        <v>2007</v>
      </c>
      <c r="L184" s="150">
        <v>0.42638951348290277</v>
      </c>
      <c r="M184" s="150">
        <f t="shared" si="32"/>
        <v>0.84023963414568115</v>
      </c>
      <c r="N184" s="150">
        <f t="shared" si="24"/>
        <v>1.8125061215288945</v>
      </c>
      <c r="O184" s="150">
        <f t="shared" si="28"/>
        <v>0.85798586767072516</v>
      </c>
      <c r="P184" s="150">
        <v>5.5648302726766831E-2</v>
      </c>
      <c r="Q184" s="150">
        <f t="shared" si="33"/>
        <v>0.75212252590150941</v>
      </c>
      <c r="R184" s="150">
        <f t="shared" si="25"/>
        <v>0.70701202110269734</v>
      </c>
      <c r="S184" s="150">
        <f t="shared" si="29"/>
        <v>-0.50019334995479614</v>
      </c>
      <c r="T184" s="150">
        <v>0.11571498509056923</v>
      </c>
      <c r="U184" s="150">
        <f t="shared" si="34"/>
        <v>0.37328260866947549</v>
      </c>
      <c r="V184" s="150">
        <f t="shared" si="26"/>
        <v>0.93392341601546713</v>
      </c>
      <c r="W184" s="150">
        <f t="shared" si="30"/>
        <v>-9.8623844593418636E-2</v>
      </c>
      <c r="X184" s="150">
        <v>0.74357818837314105</v>
      </c>
      <c r="Y184" s="150">
        <f t="shared" si="35"/>
        <v>0.58655479729842863</v>
      </c>
      <c r="Z184" s="150">
        <f t="shared" si="27"/>
        <v>0.51075772787740725</v>
      </c>
      <c r="AA184" s="150">
        <f t="shared" si="31"/>
        <v>-0.96928896746861803</v>
      </c>
    </row>
    <row r="185" spans="10:27" x14ac:dyDescent="0.35">
      <c r="J185" s="134" t="s">
        <v>200</v>
      </c>
      <c r="K185" s="127">
        <v>2007</v>
      </c>
      <c r="L185" s="150">
        <v>0.52685407855819999</v>
      </c>
      <c r="M185" s="150">
        <f t="shared" si="32"/>
        <v>0.59624816198982555</v>
      </c>
      <c r="N185" s="150">
        <f t="shared" si="24"/>
        <v>1.2861847973354918</v>
      </c>
      <c r="O185" s="150">
        <f t="shared" si="28"/>
        <v>0.36309794207935375</v>
      </c>
      <c r="P185" s="150">
        <v>0.43937708565072303</v>
      </c>
      <c r="Q185" s="150">
        <f t="shared" si="33"/>
        <v>0.33118017308665332</v>
      </c>
      <c r="R185" s="150">
        <f t="shared" si="25"/>
        <v>0.31131678078978009</v>
      </c>
      <c r="S185" s="150">
        <f t="shared" si="29"/>
        <v>-1.6835447509434025</v>
      </c>
      <c r="T185" s="150">
        <v>-4.2231607023783063E-2</v>
      </c>
      <c r="U185" s="150">
        <f t="shared" si="34"/>
        <v>0.20087550314706629</v>
      </c>
      <c r="V185" s="150">
        <f t="shared" si="26"/>
        <v>0.50257454201153817</v>
      </c>
      <c r="W185" s="150">
        <f t="shared" si="30"/>
        <v>-0.99259050175061492</v>
      </c>
      <c r="X185" s="150">
        <v>1.8452247819279803</v>
      </c>
      <c r="Y185" s="150">
        <f t="shared" si="35"/>
        <v>0.97381922439374002</v>
      </c>
      <c r="Z185" s="150">
        <f t="shared" si="27"/>
        <v>0.84797822250463095</v>
      </c>
      <c r="AA185" s="150">
        <f t="shared" si="31"/>
        <v>-0.2379008804385169</v>
      </c>
    </row>
    <row r="186" spans="10:27" x14ac:dyDescent="0.35">
      <c r="J186" s="134" t="s">
        <v>201</v>
      </c>
      <c r="K186" s="127">
        <v>2007</v>
      </c>
      <c r="L186" s="150">
        <v>0.4130049824569122</v>
      </c>
      <c r="M186" s="150">
        <f t="shared" si="32"/>
        <v>5.0808891598960612E-2</v>
      </c>
      <c r="N186" s="150">
        <f t="shared" si="24"/>
        <v>0.1096013843060958</v>
      </c>
      <c r="O186" s="150">
        <f t="shared" si="28"/>
        <v>-3.1896620747009012</v>
      </c>
      <c r="P186" s="150">
        <v>-0.52605349133396095</v>
      </c>
      <c r="Q186" s="150">
        <f t="shared" si="33"/>
        <v>0.39688802717513694</v>
      </c>
      <c r="R186" s="150">
        <f t="shared" si="25"/>
        <v>0.37308363541993034</v>
      </c>
      <c r="S186" s="150">
        <f t="shared" si="29"/>
        <v>-1.4224290143260452</v>
      </c>
      <c r="T186" s="150">
        <v>0.41137622023081544</v>
      </c>
      <c r="U186" s="150">
        <f t="shared" si="34"/>
        <v>0.18800790552876911</v>
      </c>
      <c r="V186" s="150">
        <f t="shared" si="26"/>
        <v>0.47038083556904647</v>
      </c>
      <c r="W186" s="150">
        <f t="shared" si="30"/>
        <v>-1.088098812333667</v>
      </c>
      <c r="X186" s="150">
        <v>-0.52706709124849016</v>
      </c>
      <c r="Y186" s="150">
        <f t="shared" si="35"/>
        <v>0.96930292107580762</v>
      </c>
      <c r="Z186" s="150">
        <f t="shared" si="27"/>
        <v>0.84404553483129374</v>
      </c>
      <c r="AA186" s="150">
        <f t="shared" si="31"/>
        <v>-0.24460726289417506</v>
      </c>
    </row>
    <row r="187" spans="10:27" x14ac:dyDescent="0.35">
      <c r="J187" s="134" t="s">
        <v>202</v>
      </c>
      <c r="K187" s="127">
        <v>2007</v>
      </c>
      <c r="L187" s="150">
        <v>0.58711094315648804</v>
      </c>
      <c r="M187" s="150">
        <f t="shared" si="32"/>
        <v>7.2192175603591827E-2</v>
      </c>
      <c r="N187" s="150">
        <f t="shared" si="24"/>
        <v>0.15572790771889783</v>
      </c>
      <c r="O187" s="150">
        <f t="shared" si="28"/>
        <v>-2.6829005845117027</v>
      </c>
      <c r="P187" s="150">
        <v>0</v>
      </c>
      <c r="Q187" s="150">
        <f t="shared" si="33"/>
        <v>0.39466451267944758</v>
      </c>
      <c r="R187" s="150">
        <f t="shared" si="25"/>
        <v>0.37099348198959103</v>
      </c>
      <c r="S187" s="150">
        <f t="shared" si="29"/>
        <v>-1.4305342546286111</v>
      </c>
      <c r="T187" s="150">
        <v>0.47391265833997698</v>
      </c>
      <c r="U187" s="150">
        <f t="shared" si="34"/>
        <v>0.22999414719749189</v>
      </c>
      <c r="V187" s="150">
        <f t="shared" si="26"/>
        <v>0.57542707489069911</v>
      </c>
      <c r="W187" s="150">
        <f t="shared" si="30"/>
        <v>-0.79729499078689392</v>
      </c>
      <c r="X187" s="150">
        <v>0.82790594988409316</v>
      </c>
      <c r="Y187" s="150">
        <f t="shared" si="35"/>
        <v>0.97174861173993088</v>
      </c>
      <c r="Z187" s="150">
        <f t="shared" si="27"/>
        <v>0.84617518309681294</v>
      </c>
      <c r="AA187" s="150">
        <f t="shared" si="31"/>
        <v>-0.24097172040578796</v>
      </c>
    </row>
    <row r="188" spans="10:27" x14ac:dyDescent="0.35">
      <c r="J188" s="134" t="s">
        <v>203</v>
      </c>
      <c r="K188" s="127">
        <v>2007</v>
      </c>
      <c r="L188" s="150">
        <v>0.94031939279433308</v>
      </c>
      <c r="M188" s="150">
        <f t="shared" si="32"/>
        <v>0.21937527000203555</v>
      </c>
      <c r="N188" s="150">
        <f t="shared" si="24"/>
        <v>0.47322097605527152</v>
      </c>
      <c r="O188" s="150">
        <f t="shared" si="28"/>
        <v>-1.0794140707020365</v>
      </c>
      <c r="P188" s="150">
        <v>1.6254731685593409</v>
      </c>
      <c r="Q188" s="150">
        <f t="shared" si="33"/>
        <v>0.91578516801962662</v>
      </c>
      <c r="R188" s="150">
        <f t="shared" si="25"/>
        <v>0.86085857056515813</v>
      </c>
      <c r="S188" s="150">
        <f t="shared" si="29"/>
        <v>-0.21615185645696411</v>
      </c>
      <c r="T188" s="150">
        <v>1.1130703107780471</v>
      </c>
      <c r="U188" s="150">
        <f t="shared" si="34"/>
        <v>0.31707130419064922</v>
      </c>
      <c r="V188" s="150">
        <f t="shared" si="26"/>
        <v>0.79328720024138943</v>
      </c>
      <c r="W188" s="150">
        <f t="shared" si="30"/>
        <v>-0.33408482372347148</v>
      </c>
      <c r="X188" s="150">
        <v>2.2115174074885044</v>
      </c>
      <c r="Y188" s="150">
        <f t="shared" si="35"/>
        <v>1.1180428169366545</v>
      </c>
      <c r="Z188" s="150">
        <f t="shared" si="27"/>
        <v>0.97356463791341563</v>
      </c>
      <c r="AA188" s="150">
        <f t="shared" si="31"/>
        <v>-3.8651327856120639E-2</v>
      </c>
    </row>
    <row r="189" spans="10:27" x14ac:dyDescent="0.35">
      <c r="J189" s="134" t="s">
        <v>204</v>
      </c>
      <c r="K189" s="127">
        <v>2007</v>
      </c>
      <c r="L189" s="150">
        <v>-1.1346473342395409</v>
      </c>
      <c r="M189" s="150">
        <f t="shared" si="32"/>
        <v>0.90643959736095292</v>
      </c>
      <c r="N189" s="150">
        <f t="shared" si="24"/>
        <v>1.9553080481419685</v>
      </c>
      <c r="O189" s="150">
        <f t="shared" si="28"/>
        <v>0.96739591419093729</v>
      </c>
      <c r="P189" s="150">
        <v>-0.74496056091148111</v>
      </c>
      <c r="Q189" s="150">
        <f t="shared" si="33"/>
        <v>0.98972977932996342</v>
      </c>
      <c r="R189" s="150">
        <f t="shared" si="25"/>
        <v>0.93036816147856816</v>
      </c>
      <c r="S189" s="150">
        <f t="shared" si="29"/>
        <v>-0.10412636830722954</v>
      </c>
      <c r="T189" s="150">
        <v>0.40326975476839239</v>
      </c>
      <c r="U189" s="150">
        <f t="shared" si="34"/>
        <v>0.31925777704036262</v>
      </c>
      <c r="V189" s="150">
        <f t="shared" si="26"/>
        <v>0.79875758151660581</v>
      </c>
      <c r="W189" s="150">
        <f t="shared" si="30"/>
        <v>-0.32417037522585168</v>
      </c>
      <c r="X189" s="150">
        <v>-1.0282776349614395</v>
      </c>
      <c r="Y189" s="150">
        <f t="shared" si="35"/>
        <v>1.3273227056056802</v>
      </c>
      <c r="Z189" s="150">
        <f t="shared" si="27"/>
        <v>1.1558005021827926</v>
      </c>
      <c r="AA189" s="150">
        <f t="shared" si="31"/>
        <v>0.20889240186165006</v>
      </c>
    </row>
    <row r="190" spans="10:27" x14ac:dyDescent="0.35">
      <c r="J190" s="134" t="s">
        <v>205</v>
      </c>
      <c r="K190" s="127">
        <v>2008</v>
      </c>
      <c r="L190" s="150">
        <v>0.21796714943162132</v>
      </c>
      <c r="M190" s="150">
        <f t="shared" si="32"/>
        <v>0.86002878654830928</v>
      </c>
      <c r="N190" s="150">
        <f t="shared" si="24"/>
        <v>1.8551938958399703</v>
      </c>
      <c r="O190" s="150">
        <f t="shared" si="28"/>
        <v>0.89156997819277484</v>
      </c>
      <c r="P190" s="150">
        <v>-0.30353200883002207</v>
      </c>
      <c r="Q190" s="150">
        <f t="shared" si="33"/>
        <v>1.0292864954154002</v>
      </c>
      <c r="R190" s="150">
        <f t="shared" si="25"/>
        <v>0.96755236062780692</v>
      </c>
      <c r="S190" s="150">
        <f t="shared" si="29"/>
        <v>-4.7588357791509904E-2</v>
      </c>
      <c r="T190" s="150">
        <v>0.2214502822405558</v>
      </c>
      <c r="U190" s="150">
        <f t="shared" si="34"/>
        <v>0.38468766915383767</v>
      </c>
      <c r="V190" s="150">
        <f t="shared" si="26"/>
        <v>0.96245797080060558</v>
      </c>
      <c r="W190" s="150">
        <f t="shared" si="30"/>
        <v>-5.5204553300460507E-2</v>
      </c>
      <c r="X190" s="150">
        <v>-2.1969696969696968</v>
      </c>
      <c r="Y190" s="150">
        <f t="shared" si="35"/>
        <v>1.8647868988486653</v>
      </c>
      <c r="Z190" s="150">
        <f t="shared" si="27"/>
        <v>1.6238113196215305</v>
      </c>
      <c r="AA190" s="150">
        <f t="shared" si="31"/>
        <v>0.6993840068700885</v>
      </c>
    </row>
    <row r="191" spans="10:27" x14ac:dyDescent="0.35">
      <c r="J191" s="134" t="s">
        <v>206</v>
      </c>
      <c r="K191" s="127">
        <v>2008</v>
      </c>
      <c r="L191" s="150">
        <v>-0.88249384813048493</v>
      </c>
      <c r="M191" s="150">
        <f t="shared" si="32"/>
        <v>0.58728771381186851</v>
      </c>
      <c r="N191" s="150">
        <f t="shared" si="24"/>
        <v>1.2668559457624491</v>
      </c>
      <c r="O191" s="150">
        <f t="shared" si="28"/>
        <v>0.34125248489730486</v>
      </c>
      <c r="P191" s="150">
        <v>-1.2787157486853031</v>
      </c>
      <c r="Q191" s="150">
        <f t="shared" si="33"/>
        <v>0.39871140963335222</v>
      </c>
      <c r="R191" s="150">
        <f t="shared" si="25"/>
        <v>0.37479765577250623</v>
      </c>
      <c r="S191" s="150">
        <f t="shared" si="29"/>
        <v>-1.4158161654120252</v>
      </c>
      <c r="T191" s="150">
        <v>-0.32710887743165373</v>
      </c>
      <c r="U191" s="150">
        <f t="shared" si="34"/>
        <v>0.31045279094055006</v>
      </c>
      <c r="V191" s="150">
        <f t="shared" si="26"/>
        <v>0.77672820617116367</v>
      </c>
      <c r="W191" s="150">
        <f t="shared" si="30"/>
        <v>-0.36451823783202053</v>
      </c>
      <c r="X191" s="150">
        <v>1.1065619121389841E-2</v>
      </c>
      <c r="Y191" s="150">
        <f t="shared" si="35"/>
        <v>0.90194207086178835</v>
      </c>
      <c r="Z191" s="150">
        <f t="shared" si="27"/>
        <v>0.78538933602145233</v>
      </c>
      <c r="AA191" s="150">
        <f t="shared" si="31"/>
        <v>-0.34852008559379077</v>
      </c>
    </row>
    <row r="192" spans="10:27" x14ac:dyDescent="0.35">
      <c r="J192" s="134" t="s">
        <v>207</v>
      </c>
      <c r="K192" s="127">
        <v>2008</v>
      </c>
      <c r="L192" s="150">
        <v>0.28506615841769056</v>
      </c>
      <c r="M192" s="150">
        <f t="shared" si="32"/>
        <v>0.53527906045487406</v>
      </c>
      <c r="N192" s="150">
        <f t="shared" si="24"/>
        <v>1.1546665193759251</v>
      </c>
      <c r="O192" s="150">
        <f t="shared" si="28"/>
        <v>0.20747624531146439</v>
      </c>
      <c r="P192" s="150">
        <v>0.57754850285970616</v>
      </c>
      <c r="Q192" s="150">
        <f t="shared" si="33"/>
        <v>0.75814123326004212</v>
      </c>
      <c r="R192" s="150">
        <f t="shared" si="25"/>
        <v>0.71266974083244672</v>
      </c>
      <c r="S192" s="150">
        <f t="shared" si="29"/>
        <v>-0.48869442445298628</v>
      </c>
      <c r="T192" s="150">
        <v>0.36947686422811937</v>
      </c>
      <c r="U192" s="150">
        <f t="shared" si="34"/>
        <v>0.29964065814440277</v>
      </c>
      <c r="V192" s="150">
        <f t="shared" si="26"/>
        <v>0.7496771093322756</v>
      </c>
      <c r="W192" s="150">
        <f t="shared" si="30"/>
        <v>-0.41565874337115505</v>
      </c>
      <c r="X192" s="150">
        <v>0.17703031644169065</v>
      </c>
      <c r="Y192" s="150">
        <f t="shared" si="35"/>
        <v>1.0821193352521681</v>
      </c>
      <c r="Z192" s="150">
        <f t="shared" si="27"/>
        <v>0.94228333910361539</v>
      </c>
      <c r="AA192" s="150">
        <f t="shared" si="31"/>
        <v>-8.5767159830780482E-2</v>
      </c>
    </row>
    <row r="193" spans="10:27" x14ac:dyDescent="0.35">
      <c r="J193" s="134" t="s">
        <v>208</v>
      </c>
      <c r="K193" s="127">
        <v>2008</v>
      </c>
      <c r="L193" s="150">
        <v>-9.5299646186371059E-2</v>
      </c>
      <c r="M193" s="150">
        <f t="shared" si="32"/>
        <v>0.48620402962100195</v>
      </c>
      <c r="N193" s="150">
        <f t="shared" si="24"/>
        <v>1.048805298141043</v>
      </c>
      <c r="O193" s="150">
        <f t="shared" si="28"/>
        <v>6.8746878603752878E-2</v>
      </c>
      <c r="P193" s="150">
        <v>-0.4014049172102358</v>
      </c>
      <c r="Q193" s="150">
        <f t="shared" si="33"/>
        <v>0.75819530357392928</v>
      </c>
      <c r="R193" s="150">
        <f t="shared" si="25"/>
        <v>0.71272056813861895</v>
      </c>
      <c r="S193" s="150">
        <f t="shared" si="29"/>
        <v>-0.48859153571840463</v>
      </c>
      <c r="T193" s="150">
        <v>0.92895346571100668</v>
      </c>
      <c r="U193" s="150">
        <f t="shared" si="34"/>
        <v>0.51380263968782236</v>
      </c>
      <c r="V193" s="150">
        <f t="shared" si="26"/>
        <v>1.2854933641976938</v>
      </c>
      <c r="W193" s="150">
        <f t="shared" si="30"/>
        <v>0.3623221629029662</v>
      </c>
      <c r="X193" s="150">
        <v>1.0382151535233046</v>
      </c>
      <c r="Y193" s="150">
        <f t="shared" si="35"/>
        <v>0.45021226726931268</v>
      </c>
      <c r="Z193" s="150">
        <f t="shared" si="27"/>
        <v>0.39203395105132177</v>
      </c>
      <c r="AA193" s="150">
        <f t="shared" si="31"/>
        <v>-1.3509494943928513</v>
      </c>
    </row>
    <row r="194" spans="10:27" x14ac:dyDescent="0.35">
      <c r="J194" s="134" t="s">
        <v>209</v>
      </c>
      <c r="K194" s="127">
        <v>2008</v>
      </c>
      <c r="L194" s="150">
        <v>0.9426669882899873</v>
      </c>
      <c r="M194" s="150">
        <f t="shared" si="32"/>
        <v>0.4287568245063611</v>
      </c>
      <c r="N194" s="150">
        <f t="shared" si="24"/>
        <v>0.92488420860462672</v>
      </c>
      <c r="O194" s="150">
        <f t="shared" si="28"/>
        <v>-0.11265533696490984</v>
      </c>
      <c r="P194" s="150">
        <v>1.875174923033865</v>
      </c>
      <c r="Q194" s="150">
        <f t="shared" si="33"/>
        <v>0.93244004239810963</v>
      </c>
      <c r="R194" s="150">
        <f t="shared" si="25"/>
        <v>0.87651452553264009</v>
      </c>
      <c r="S194" s="150">
        <f t="shared" si="29"/>
        <v>-0.19015009547098566</v>
      </c>
      <c r="T194" s="150">
        <v>0.28320102982192663</v>
      </c>
      <c r="U194" s="150">
        <f t="shared" si="34"/>
        <v>0.28625043341374407</v>
      </c>
      <c r="V194" s="150">
        <f t="shared" si="26"/>
        <v>0.71617583139638186</v>
      </c>
      <c r="W194" s="150">
        <f t="shared" si="30"/>
        <v>-0.48161426167002791</v>
      </c>
      <c r="X194" s="150">
        <v>2.2955837341495409</v>
      </c>
      <c r="Y194" s="150">
        <f t="shared" si="35"/>
        <v>0.86992232442819195</v>
      </c>
      <c r="Z194" s="150">
        <f t="shared" si="27"/>
        <v>0.7575073154311176</v>
      </c>
      <c r="AA194" s="150">
        <f t="shared" si="31"/>
        <v>-0.40066827378001246</v>
      </c>
    </row>
    <row r="195" spans="10:27" x14ac:dyDescent="0.35">
      <c r="J195" s="134" t="s">
        <v>210</v>
      </c>
      <c r="K195" s="127">
        <v>2008</v>
      </c>
      <c r="L195" s="150">
        <v>0.18221069639244544</v>
      </c>
      <c r="M195" s="150">
        <f t="shared" si="32"/>
        <v>0.43877107374663182</v>
      </c>
      <c r="N195" s="150">
        <f t="shared" si="24"/>
        <v>0.94648624606262144</v>
      </c>
      <c r="O195" s="150">
        <f t="shared" si="28"/>
        <v>-7.9346553439545275E-2</v>
      </c>
      <c r="P195" s="150">
        <v>0.42857142857142855</v>
      </c>
      <c r="Q195" s="150">
        <f t="shared" si="33"/>
        <v>0.94070530122373097</v>
      </c>
      <c r="R195" s="150">
        <f t="shared" si="25"/>
        <v>0.88428405396184795</v>
      </c>
      <c r="S195" s="150">
        <f t="shared" si="29"/>
        <v>-0.17741822140688465</v>
      </c>
      <c r="T195" s="150">
        <v>0.15831586153780325</v>
      </c>
      <c r="U195" s="150">
        <f t="shared" si="34"/>
        <v>0.33771698056868216</v>
      </c>
      <c r="V195" s="150">
        <f t="shared" si="26"/>
        <v>0.84494104148957683</v>
      </c>
      <c r="W195" s="150">
        <f t="shared" si="30"/>
        <v>-0.24307741872115124</v>
      </c>
      <c r="X195" s="150">
        <v>-1.837999572558239</v>
      </c>
      <c r="Y195" s="150">
        <f t="shared" si="35"/>
        <v>1.7301283783955839</v>
      </c>
      <c r="Z195" s="150">
        <f t="shared" si="27"/>
        <v>1.5065539375956252</v>
      </c>
      <c r="AA195" s="150">
        <f t="shared" si="31"/>
        <v>0.5912523251784666</v>
      </c>
    </row>
    <row r="196" spans="10:27" x14ac:dyDescent="0.35">
      <c r="J196" s="134" t="s">
        <v>211</v>
      </c>
      <c r="K196" s="127">
        <v>2008</v>
      </c>
      <c r="L196" s="150">
        <v>-0.36104801504908846</v>
      </c>
      <c r="M196" s="150">
        <f t="shared" si="32"/>
        <v>0.53469582312179875</v>
      </c>
      <c r="N196" s="150">
        <f t="shared" si="24"/>
        <v>1.1534084006279588</v>
      </c>
      <c r="O196" s="150">
        <f t="shared" si="28"/>
        <v>0.20590343513742734</v>
      </c>
      <c r="P196" s="150">
        <v>-0.81518765729292042</v>
      </c>
      <c r="Q196" s="150">
        <f t="shared" si="33"/>
        <v>1.0993760426049584</v>
      </c>
      <c r="R196" s="150">
        <f t="shared" si="25"/>
        <v>1.0334381049182944</v>
      </c>
      <c r="S196" s="150">
        <f t="shared" si="29"/>
        <v>4.7451984891617664E-2</v>
      </c>
      <c r="T196" s="150">
        <v>0.68993506493506496</v>
      </c>
      <c r="U196" s="150">
        <f t="shared" si="34"/>
        <v>0.22697230814879121</v>
      </c>
      <c r="V196" s="150">
        <f t="shared" si="26"/>
        <v>0.56786667378583444</v>
      </c>
      <c r="W196" s="150">
        <f t="shared" si="30"/>
        <v>-0.81637584763364923</v>
      </c>
      <c r="X196" s="150">
        <v>0.16329196603527107</v>
      </c>
      <c r="Y196" s="150">
        <f t="shared" si="35"/>
        <v>1.6878107766606711</v>
      </c>
      <c r="Z196" s="150">
        <f t="shared" si="27"/>
        <v>1.4697047937289385</v>
      </c>
      <c r="AA196" s="150">
        <f t="shared" si="31"/>
        <v>0.5555264030935918</v>
      </c>
    </row>
    <row r="197" spans="10:27" x14ac:dyDescent="0.35">
      <c r="J197" s="134" t="s">
        <v>212</v>
      </c>
      <c r="K197" s="127">
        <v>2008</v>
      </c>
      <c r="L197" s="150">
        <v>-0.81149311468631158</v>
      </c>
      <c r="M197" s="150">
        <f t="shared" si="32"/>
        <v>0.40626730110123721</v>
      </c>
      <c r="N197" s="150">
        <f t="shared" si="24"/>
        <v>0.87637138299446637</v>
      </c>
      <c r="O197" s="150">
        <f t="shared" si="28"/>
        <v>-0.19038571951179509</v>
      </c>
      <c r="P197" s="150">
        <v>-4.412819239891886E-2</v>
      </c>
      <c r="Q197" s="150">
        <f t="shared" si="33"/>
        <v>0.51260926138707852</v>
      </c>
      <c r="R197" s="150">
        <f t="shared" si="25"/>
        <v>0.48186418761336014</v>
      </c>
      <c r="S197" s="150">
        <f t="shared" si="29"/>
        <v>-1.053301511639912</v>
      </c>
      <c r="T197" s="150">
        <v>0.29911538216763189</v>
      </c>
      <c r="U197" s="150">
        <f t="shared" si="34"/>
        <v>0.22489096293012895</v>
      </c>
      <c r="V197" s="150">
        <f t="shared" si="26"/>
        <v>0.56265931348729536</v>
      </c>
      <c r="W197" s="150">
        <f t="shared" si="30"/>
        <v>-0.82966645058257238</v>
      </c>
      <c r="X197" s="150">
        <v>-1.4781002064992936</v>
      </c>
      <c r="Y197" s="150">
        <f t="shared" si="35"/>
        <v>0.87106981734425259</v>
      </c>
      <c r="Z197" s="150">
        <f t="shared" si="27"/>
        <v>0.75850652450290756</v>
      </c>
      <c r="AA197" s="150">
        <f t="shared" si="31"/>
        <v>-0.39876650462269336</v>
      </c>
    </row>
    <row r="198" spans="10:27" x14ac:dyDescent="0.35">
      <c r="J198" s="134" t="s">
        <v>213</v>
      </c>
      <c r="K198" s="127">
        <v>2008</v>
      </c>
      <c r="L198" s="150">
        <v>-1.5413687464174146</v>
      </c>
      <c r="M198" s="150">
        <f t="shared" si="32"/>
        <v>0.48634421446359782</v>
      </c>
      <c r="N198" s="150">
        <f t="shared" si="24"/>
        <v>1.0491076950704725</v>
      </c>
      <c r="O198" s="150">
        <f t="shared" si="28"/>
        <v>6.916278389143754E-2</v>
      </c>
      <c r="P198" s="150">
        <v>-5.5294961646708236</v>
      </c>
      <c r="Q198" s="150">
        <f t="shared" si="33"/>
        <v>2.4246076244384298</v>
      </c>
      <c r="R198" s="150">
        <f t="shared" si="25"/>
        <v>2.27918547563845</v>
      </c>
      <c r="S198" s="150">
        <f t="shared" si="29"/>
        <v>1.1885183330699676</v>
      </c>
      <c r="T198" s="150">
        <v>-0.43993231810490696</v>
      </c>
      <c r="U198" s="150">
        <f t="shared" si="34"/>
        <v>0.46851204549606479</v>
      </c>
      <c r="V198" s="150">
        <f t="shared" si="26"/>
        <v>1.1721798975143602</v>
      </c>
      <c r="W198" s="150">
        <f t="shared" si="30"/>
        <v>0.22919400093327214</v>
      </c>
      <c r="X198" s="150">
        <v>-4.4236072807501383</v>
      </c>
      <c r="Y198" s="150">
        <f t="shared" si="35"/>
        <v>1.8976542504623399</v>
      </c>
      <c r="Z198" s="150">
        <f t="shared" si="27"/>
        <v>1.6524314142978804</v>
      </c>
      <c r="AA198" s="150">
        <f t="shared" si="31"/>
        <v>0.72459039257667968</v>
      </c>
    </row>
    <row r="199" spans="10:27" x14ac:dyDescent="0.35">
      <c r="J199" s="134" t="s">
        <v>214</v>
      </c>
      <c r="K199" s="127">
        <v>2008</v>
      </c>
      <c r="L199" s="150">
        <v>-3.5805911568813702</v>
      </c>
      <c r="M199" s="150">
        <f t="shared" si="32"/>
        <v>1.1718480392772685</v>
      </c>
      <c r="N199" s="150">
        <f t="shared" si="24"/>
        <v>2.5278285603026251</v>
      </c>
      <c r="O199" s="150">
        <f t="shared" si="28"/>
        <v>1.3378986219057292</v>
      </c>
      <c r="P199" s="150">
        <v>-1.1098779134295227</v>
      </c>
      <c r="Q199" s="150">
        <f t="shared" si="33"/>
        <v>2.3748241980737208</v>
      </c>
      <c r="R199" s="150">
        <f t="shared" si="25"/>
        <v>2.2323879397591173</v>
      </c>
      <c r="S199" s="150">
        <f t="shared" si="29"/>
        <v>1.158587757513837</v>
      </c>
      <c r="T199" s="150">
        <v>-9.3473827328348066E-2</v>
      </c>
      <c r="U199" s="150">
        <f t="shared" si="34"/>
        <v>0.30191081768591088</v>
      </c>
      <c r="V199" s="150">
        <f t="shared" si="26"/>
        <v>0.75535686805841196</v>
      </c>
      <c r="W199" s="150">
        <f t="shared" si="30"/>
        <v>-0.40476968867719054</v>
      </c>
      <c r="X199" s="150">
        <v>-1.1657433056325024</v>
      </c>
      <c r="Y199" s="150">
        <f t="shared" si="35"/>
        <v>1.4676987443822143</v>
      </c>
      <c r="Z199" s="150">
        <f t="shared" si="27"/>
        <v>1.2780365608497113</v>
      </c>
      <c r="AA199" s="150">
        <f t="shared" si="31"/>
        <v>0.3539291081175413</v>
      </c>
    </row>
    <row r="200" spans="10:27" x14ac:dyDescent="0.35">
      <c r="J200" s="134" t="s">
        <v>215</v>
      </c>
      <c r="K200" s="127">
        <v>2008</v>
      </c>
      <c r="L200" s="150">
        <v>-3.9403473191250864</v>
      </c>
      <c r="M200" s="150">
        <f t="shared" si="32"/>
        <v>1.0563538300273607</v>
      </c>
      <c r="N200" s="150">
        <f t="shared" si="24"/>
        <v>2.2786925367687689</v>
      </c>
      <c r="O200" s="150">
        <f t="shared" si="28"/>
        <v>1.1882062753696134</v>
      </c>
      <c r="P200" s="150">
        <v>-0.96875184594482844</v>
      </c>
      <c r="Q200" s="150">
        <f t="shared" si="33"/>
        <v>2.1174757192473925</v>
      </c>
      <c r="R200" s="150">
        <f t="shared" si="25"/>
        <v>1.9904746053265128</v>
      </c>
      <c r="S200" s="150">
        <f t="shared" si="29"/>
        <v>0.99311246549949028</v>
      </c>
      <c r="T200" s="150">
        <v>-0.57837883813898106</v>
      </c>
      <c r="U200" s="150">
        <f t="shared" si="34"/>
        <v>0.20394274639112051</v>
      </c>
      <c r="V200" s="150">
        <f t="shared" si="26"/>
        <v>0.51024854080416315</v>
      </c>
      <c r="W200" s="150">
        <f t="shared" si="30"/>
        <v>-0.97072794340615898</v>
      </c>
      <c r="X200" s="150">
        <v>0.26859745416326053</v>
      </c>
      <c r="Y200" s="150">
        <f t="shared" si="35"/>
        <v>1.9632115516821604</v>
      </c>
      <c r="Z200" s="150">
        <f t="shared" si="27"/>
        <v>1.7095171262740356</v>
      </c>
      <c r="AA200" s="150">
        <f t="shared" si="31"/>
        <v>0.7735888760423546</v>
      </c>
    </row>
    <row r="201" spans="10:27" x14ac:dyDescent="0.35">
      <c r="J201" s="134" t="s">
        <v>216</v>
      </c>
      <c r="K201" s="127">
        <v>2008</v>
      </c>
      <c r="L201" s="150">
        <v>-2.3251267676798055</v>
      </c>
      <c r="M201" s="150">
        <f t="shared" si="32"/>
        <v>0.69238338437576885</v>
      </c>
      <c r="N201" s="150">
        <f t="shared" si="24"/>
        <v>1.493560969546446</v>
      </c>
      <c r="O201" s="150">
        <f t="shared" si="28"/>
        <v>0.57875613196871356</v>
      </c>
      <c r="P201" s="150">
        <v>-2.0161049806143754</v>
      </c>
      <c r="Q201" s="150">
        <f t="shared" si="33"/>
        <v>0.4640537149133917</v>
      </c>
      <c r="R201" s="150">
        <f t="shared" si="25"/>
        <v>0.43622088633480927</v>
      </c>
      <c r="S201" s="150">
        <f t="shared" si="29"/>
        <v>-1.1968692467558728</v>
      </c>
      <c r="T201" s="150">
        <v>-1.4329711694755753</v>
      </c>
      <c r="U201" s="150">
        <f t="shared" si="34"/>
        <v>0.55374623669732614</v>
      </c>
      <c r="V201" s="150">
        <f t="shared" si="26"/>
        <v>1.3854290689443678</v>
      </c>
      <c r="W201" s="150">
        <f t="shared" si="30"/>
        <v>0.4703328497570784</v>
      </c>
      <c r="X201" s="150">
        <v>-4.3675751222921031</v>
      </c>
      <c r="Y201" s="150">
        <f t="shared" si="35"/>
        <v>1.9380160690786044</v>
      </c>
      <c r="Z201" s="150">
        <f t="shared" si="27"/>
        <v>1.6875775095380743</v>
      </c>
      <c r="AA201" s="150">
        <f t="shared" si="31"/>
        <v>0.75495376590165231</v>
      </c>
    </row>
    <row r="202" spans="10:27" x14ac:dyDescent="0.35">
      <c r="J202" s="134" t="s">
        <v>217</v>
      </c>
      <c r="K202" s="127">
        <v>2009</v>
      </c>
      <c r="L202" s="150">
        <v>1.5457235494985635</v>
      </c>
      <c r="M202" s="150">
        <f t="shared" si="32"/>
        <v>2.3019169109286124</v>
      </c>
      <c r="N202" s="150">
        <f t="shared" ref="N202:N265" si="36">M202 / $M$7</f>
        <v>4.9655340247679964</v>
      </c>
      <c r="O202" s="150">
        <f t="shared" si="28"/>
        <v>2.3119488825984242</v>
      </c>
      <c r="P202" s="150">
        <v>2.1123759663967858</v>
      </c>
      <c r="Q202" s="150">
        <f t="shared" si="33"/>
        <v>1.7522890462516394</v>
      </c>
      <c r="R202" s="150">
        <f t="shared" ref="R202:R265" si="37">Q202 / $Q$7</f>
        <v>1.6471909529122684</v>
      </c>
      <c r="S202" s="150">
        <f t="shared" si="29"/>
        <v>0.72000781119715096</v>
      </c>
      <c r="T202" s="150">
        <v>2.0331554051121814</v>
      </c>
      <c r="U202" s="150">
        <f t="shared" si="34"/>
        <v>1.4743914973648617</v>
      </c>
      <c r="V202" s="150">
        <f t="shared" ref="V202:V265" si="38">U202 / $U$7</f>
        <v>3.6888103323945463</v>
      </c>
      <c r="W202" s="150">
        <f t="shared" si="30"/>
        <v>1.8831556118713417</v>
      </c>
      <c r="X202" s="150">
        <v>6.4791133844842284</v>
      </c>
      <c r="Y202" s="150">
        <f t="shared" si="35"/>
        <v>4.4436628515283934</v>
      </c>
      <c r="Z202" s="150">
        <f t="shared" ref="Z202:Z265" si="39">Y202 / $Y$7</f>
        <v>3.8694341124707101</v>
      </c>
      <c r="AA202" s="150">
        <f t="shared" si="31"/>
        <v>1.9521225940629772</v>
      </c>
    </row>
    <row r="203" spans="10:27" x14ac:dyDescent="0.35">
      <c r="J203" s="134" t="s">
        <v>218</v>
      </c>
      <c r="K203" s="127">
        <v>2009</v>
      </c>
      <c r="L203" s="150">
        <v>-0.42785191654006982</v>
      </c>
      <c r="M203" s="150">
        <f t="shared" si="32"/>
        <v>1.5803703559931344</v>
      </c>
      <c r="N203" s="150">
        <f t="shared" si="36"/>
        <v>3.4090643051285983</v>
      </c>
      <c r="O203" s="150">
        <f t="shared" ref="O203:O266" si="40">IF(N203&gt;0, LOG(N203,2), NA())</f>
        <v>1.7693758132693354</v>
      </c>
      <c r="P203" s="150">
        <v>1.3234768093478002</v>
      </c>
      <c r="Q203" s="150">
        <f t="shared" si="33"/>
        <v>1.7894606059329645</v>
      </c>
      <c r="R203" s="150">
        <f t="shared" si="37"/>
        <v>1.6821330516166417</v>
      </c>
      <c r="S203" s="150">
        <f t="shared" ref="S203:S266" si="41">IF(R203&gt;0, LOG(R203,2), NA())</f>
        <v>0.75029182290332175</v>
      </c>
      <c r="T203" s="150">
        <v>-1.6672692086851115</v>
      </c>
      <c r="U203" s="150">
        <f t="shared" si="34"/>
        <v>1.6918783553802539</v>
      </c>
      <c r="V203" s="150">
        <f t="shared" si="38"/>
        <v>4.2329451639105145</v>
      </c>
      <c r="W203" s="150">
        <f t="shared" ref="W203:W266" si="42">IF(V203&gt;0, LOG(V203,2), NA())</f>
        <v>2.0816617992476889</v>
      </c>
      <c r="X203" s="150">
        <v>-0.21731671051126616</v>
      </c>
      <c r="Y203" s="150">
        <f t="shared" si="35"/>
        <v>4.4686248501792134</v>
      </c>
      <c r="Z203" s="150">
        <f t="shared" si="39"/>
        <v>3.8911704170289441</v>
      </c>
      <c r="AA203" s="150">
        <f t="shared" ref="AA203:AA266" si="43">IF(Z203&gt;0, LOG(Z203,2), NA())</f>
        <v>1.9602041657177709</v>
      </c>
    </row>
    <row r="204" spans="10:27" x14ac:dyDescent="0.35">
      <c r="J204" s="134" t="s">
        <v>219</v>
      </c>
      <c r="K204" s="127">
        <v>2009</v>
      </c>
      <c r="L204" s="150">
        <v>-1.7486052573878725</v>
      </c>
      <c r="M204" s="150">
        <f t="shared" si="32"/>
        <v>1.3536777802790954</v>
      </c>
      <c r="N204" s="150">
        <f t="shared" si="36"/>
        <v>2.9200589494069362</v>
      </c>
      <c r="O204" s="150">
        <f t="shared" si="40"/>
        <v>1.5459974941596077</v>
      </c>
      <c r="P204" s="150">
        <v>-5.6072016945163572</v>
      </c>
      <c r="Q204" s="150">
        <f t="shared" si="33"/>
        <v>3.4680853774378892</v>
      </c>
      <c r="R204" s="150">
        <f t="shared" si="37"/>
        <v>3.2600779362645498</v>
      </c>
      <c r="S204" s="150">
        <f t="shared" si="41"/>
        <v>1.7049064543086143</v>
      </c>
      <c r="T204" s="150">
        <v>-0.12327256212288328</v>
      </c>
      <c r="U204" s="150">
        <f t="shared" si="34"/>
        <v>1.5175729726136111</v>
      </c>
      <c r="V204" s="150">
        <f t="shared" si="38"/>
        <v>3.7968469511286598</v>
      </c>
      <c r="W204" s="150">
        <f t="shared" si="42"/>
        <v>1.9248018458630178</v>
      </c>
      <c r="X204" s="150">
        <v>-8.5052728106373223</v>
      </c>
      <c r="Y204" s="150">
        <f t="shared" si="35"/>
        <v>6.1288409451572798</v>
      </c>
      <c r="Z204" s="150">
        <f t="shared" si="39"/>
        <v>5.3368464295039857</v>
      </c>
      <c r="AA204" s="150">
        <f t="shared" si="43"/>
        <v>2.4159874976330156</v>
      </c>
    </row>
    <row r="205" spans="10:27" x14ac:dyDescent="0.35">
      <c r="J205" s="134" t="s">
        <v>220</v>
      </c>
      <c r="K205" s="127">
        <v>2009</v>
      </c>
      <c r="L205" s="150">
        <v>0.52350341253556665</v>
      </c>
      <c r="M205" s="150">
        <f t="shared" ref="M205:M268" si="44">_xlfn.STDEV.P(L203:L205)</f>
        <v>0.93166184599006296</v>
      </c>
      <c r="N205" s="150">
        <f t="shared" si="36"/>
        <v>2.0097157173129987</v>
      </c>
      <c r="O205" s="150">
        <f t="shared" si="40"/>
        <v>1.0069914405938016</v>
      </c>
      <c r="P205" s="150">
        <v>3.0168921024745994</v>
      </c>
      <c r="Q205" s="150">
        <f t="shared" ref="Q205:Q268" si="45">_xlfn.STDEV.P(P203:P205)</f>
        <v>3.7309062601497054</v>
      </c>
      <c r="R205" s="150">
        <f t="shared" si="37"/>
        <v>3.5071354529256169</v>
      </c>
      <c r="S205" s="150">
        <f t="shared" si="41"/>
        <v>1.8102931515745579</v>
      </c>
      <c r="T205" s="150">
        <v>0.57814733012862152</v>
      </c>
      <c r="U205" s="150">
        <f t="shared" ref="U205:U268" si="46">_xlfn.STDEV.P(T203:T205)</f>
        <v>0.93795350172713565</v>
      </c>
      <c r="V205" s="150">
        <f t="shared" si="38"/>
        <v>2.3466851068122296</v>
      </c>
      <c r="W205" s="150">
        <f t="shared" si="42"/>
        <v>1.2306242648184187</v>
      </c>
      <c r="X205" s="150">
        <v>-0.66399398646955654</v>
      </c>
      <c r="Y205" s="150">
        <f t="shared" ref="Y205:Y268" si="47">_xlfn.STDEV.P(X203:X205)</f>
        <v>3.8060681155931935</v>
      </c>
      <c r="Z205" s="150">
        <f t="shared" si="39"/>
        <v>3.3142320407584402</v>
      </c>
      <c r="AA205" s="150">
        <f t="shared" si="43"/>
        <v>1.7286746141261187</v>
      </c>
    </row>
    <row r="206" spans="10:27" x14ac:dyDescent="0.35">
      <c r="J206" s="134" t="s">
        <v>221</v>
      </c>
      <c r="K206" s="127">
        <v>2009</v>
      </c>
      <c r="L206" s="150">
        <v>0.82880338428048583</v>
      </c>
      <c r="M206" s="150">
        <f t="shared" si="44"/>
        <v>1.1498174341479626</v>
      </c>
      <c r="N206" s="150">
        <f t="shared" si="36"/>
        <v>2.4803056810725201</v>
      </c>
      <c r="O206" s="150">
        <f t="shared" si="40"/>
        <v>1.3105179340762116</v>
      </c>
      <c r="P206" s="150">
        <v>0.63532401524777637</v>
      </c>
      <c r="Q206" s="150">
        <f t="shared" si="45"/>
        <v>3.6364816269829543</v>
      </c>
      <c r="R206" s="150">
        <f t="shared" si="37"/>
        <v>3.41837418273618</v>
      </c>
      <c r="S206" s="150">
        <f t="shared" si="41"/>
        <v>1.7733103262215482</v>
      </c>
      <c r="T206" s="150">
        <v>0.23466597773902559</v>
      </c>
      <c r="U206" s="150">
        <f t="shared" si="46"/>
        <v>0.28637374627573159</v>
      </c>
      <c r="V206" s="150">
        <f t="shared" si="38"/>
        <v>0.71648435037538416</v>
      </c>
      <c r="W206" s="150">
        <f t="shared" si="42"/>
        <v>-0.48099290175011072</v>
      </c>
      <c r="X206" s="150">
        <v>-0.74410392231050571</v>
      </c>
      <c r="Y206" s="150">
        <f t="shared" si="47"/>
        <v>3.6776776143118481</v>
      </c>
      <c r="Z206" s="150">
        <f t="shared" si="39"/>
        <v>3.202432698194821</v>
      </c>
      <c r="AA206" s="150">
        <f t="shared" si="43"/>
        <v>1.6791682514409754</v>
      </c>
    </row>
    <row r="207" spans="10:27" x14ac:dyDescent="0.35">
      <c r="J207" s="134" t="s">
        <v>222</v>
      </c>
      <c r="K207" s="127">
        <v>2009</v>
      </c>
      <c r="L207" s="150">
        <v>1.5950533774093225</v>
      </c>
      <c r="M207" s="150">
        <f t="shared" si="44"/>
        <v>0.45074832247649116</v>
      </c>
      <c r="N207" s="150">
        <f t="shared" si="36"/>
        <v>0.9723227286084809</v>
      </c>
      <c r="O207" s="150">
        <f t="shared" si="40"/>
        <v>-4.0492849281829037E-2</v>
      </c>
      <c r="P207" s="150">
        <v>-1.5031265031265031</v>
      </c>
      <c r="Q207" s="150">
        <f t="shared" si="45"/>
        <v>1.8461793992703655</v>
      </c>
      <c r="R207" s="150">
        <f t="shared" si="37"/>
        <v>1.735449987795247</v>
      </c>
      <c r="S207" s="150">
        <f t="shared" si="41"/>
        <v>0.79530979017409897</v>
      </c>
      <c r="T207" s="150">
        <v>0.17182868679926114</v>
      </c>
      <c r="U207" s="150">
        <f t="shared" si="46"/>
        <v>0.1785816976092599</v>
      </c>
      <c r="V207" s="150">
        <f t="shared" si="38"/>
        <v>0.44679721260938415</v>
      </c>
      <c r="W207" s="150">
        <f t="shared" si="42"/>
        <v>-1.1623079094402669</v>
      </c>
      <c r="X207" s="150">
        <v>0.38119440914866581</v>
      </c>
      <c r="Y207" s="150">
        <f t="shared" si="47"/>
        <v>0.51263293332236493</v>
      </c>
      <c r="Z207" s="150">
        <f t="shared" si="39"/>
        <v>0.44638835700400287</v>
      </c>
      <c r="AA207" s="150">
        <f t="shared" si="43"/>
        <v>-1.1636286965545883</v>
      </c>
    </row>
    <row r="208" spans="10:27" x14ac:dyDescent="0.35">
      <c r="J208" s="134" t="s">
        <v>223</v>
      </c>
      <c r="K208" s="127">
        <v>2009</v>
      </c>
      <c r="L208" s="150">
        <v>0.43434157970303439</v>
      </c>
      <c r="M208" s="150">
        <f t="shared" si="44"/>
        <v>0.48189337739275967</v>
      </c>
      <c r="N208" s="150">
        <f t="shared" si="36"/>
        <v>1.0395066609023755</v>
      </c>
      <c r="O208" s="150">
        <f t="shared" si="40"/>
        <v>5.589900266000275E-2</v>
      </c>
      <c r="P208" s="150">
        <v>1.4345012818947624</v>
      </c>
      <c r="Q208" s="150">
        <f t="shared" si="45"/>
        <v>1.2401304557894759</v>
      </c>
      <c r="R208" s="150">
        <f t="shared" si="37"/>
        <v>1.165750406062884</v>
      </c>
      <c r="S208" s="150">
        <f t="shared" si="41"/>
        <v>0.2212589322082017</v>
      </c>
      <c r="T208" s="150">
        <v>1.2865045670912132E-2</v>
      </c>
      <c r="U208" s="150">
        <f t="shared" si="46"/>
        <v>9.3341438814539032E-2</v>
      </c>
      <c r="V208" s="150">
        <f t="shared" si="38"/>
        <v>0.23353286054283162</v>
      </c>
      <c r="W208" s="150">
        <f t="shared" si="42"/>
        <v>-2.0983025282216228</v>
      </c>
      <c r="X208" s="150">
        <v>-0.94936708860759489</v>
      </c>
      <c r="Y208" s="150">
        <f t="shared" si="47"/>
        <v>0.58488585795620418</v>
      </c>
      <c r="Z208" s="150">
        <f t="shared" si="39"/>
        <v>0.50930445587225803</v>
      </c>
      <c r="AA208" s="150">
        <f t="shared" si="43"/>
        <v>-0.97339975554964153</v>
      </c>
    </row>
    <row r="209" spans="10:27" x14ac:dyDescent="0.35">
      <c r="J209" s="134" t="s">
        <v>224</v>
      </c>
      <c r="K209" s="127">
        <v>2009</v>
      </c>
      <c r="L209" s="150">
        <v>1.7730092606467467</v>
      </c>
      <c r="M209" s="150">
        <f t="shared" si="44"/>
        <v>0.59357217418651853</v>
      </c>
      <c r="N209" s="150">
        <f t="shared" si="36"/>
        <v>1.2804123437668595</v>
      </c>
      <c r="O209" s="150">
        <f t="shared" si="40"/>
        <v>0.35660849031024744</v>
      </c>
      <c r="P209" s="150">
        <v>1.4804116266474092</v>
      </c>
      <c r="Q209" s="150">
        <f t="shared" si="45"/>
        <v>1.3957580391592499</v>
      </c>
      <c r="R209" s="150">
        <f t="shared" si="37"/>
        <v>1.3120438203250184</v>
      </c>
      <c r="S209" s="150">
        <f t="shared" si="41"/>
        <v>0.39181590464339433</v>
      </c>
      <c r="T209" s="150">
        <v>-9.433153245862276E-2</v>
      </c>
      <c r="U209" s="150">
        <f t="shared" si="46"/>
        <v>0.10934238167785366</v>
      </c>
      <c r="V209" s="150">
        <f t="shared" si="38"/>
        <v>0.27356594773015092</v>
      </c>
      <c r="W209" s="150">
        <f t="shared" si="42"/>
        <v>-1.8700394337361868</v>
      </c>
      <c r="X209" s="150">
        <v>0.76677316293929709</v>
      </c>
      <c r="Y209" s="150">
        <f t="shared" si="47"/>
        <v>0.73516454980920565</v>
      </c>
      <c r="Z209" s="150">
        <f t="shared" si="39"/>
        <v>0.64016350527864441</v>
      </c>
      <c r="AA209" s="150">
        <f t="shared" si="43"/>
        <v>-0.64348766145007008</v>
      </c>
    </row>
    <row r="210" spans="10:27" x14ac:dyDescent="0.35">
      <c r="J210" s="134" t="s">
        <v>225</v>
      </c>
      <c r="K210" s="127">
        <v>2009</v>
      </c>
      <c r="L210" s="150">
        <v>-2.5289617357606025</v>
      </c>
      <c r="M210" s="150">
        <f t="shared" si="44"/>
        <v>1.7975338709023614</v>
      </c>
      <c r="N210" s="150">
        <f t="shared" si="36"/>
        <v>3.8775142379217722</v>
      </c>
      <c r="O210" s="150">
        <f t="shared" si="40"/>
        <v>1.9551320787317519</v>
      </c>
      <c r="P210" s="150">
        <v>-0.79463915080353431</v>
      </c>
      <c r="Q210" s="150">
        <f t="shared" si="45"/>
        <v>1.0618134837482207</v>
      </c>
      <c r="R210" s="150">
        <f t="shared" si="37"/>
        <v>0.998128458231062</v>
      </c>
      <c r="S210" s="150">
        <f t="shared" si="41"/>
        <v>-2.7025938270759447E-3</v>
      </c>
      <c r="T210" s="150">
        <v>0.55579399141630903</v>
      </c>
      <c r="U210" s="150">
        <f t="shared" si="46"/>
        <v>0.2845905720474286</v>
      </c>
      <c r="V210" s="150">
        <f t="shared" si="38"/>
        <v>0.71202299019419757</v>
      </c>
      <c r="W210" s="150">
        <f t="shared" si="42"/>
        <v>-0.49000427040400207</v>
      </c>
      <c r="X210" s="150">
        <v>-0.63411540900443886</v>
      </c>
      <c r="Y210" s="150">
        <f t="shared" si="47"/>
        <v>0.74587828732118067</v>
      </c>
      <c r="Z210" s="150">
        <f t="shared" si="39"/>
        <v>0.64949276872324502</v>
      </c>
      <c r="AA210" s="150">
        <f t="shared" si="43"/>
        <v>-0.6226146317010266</v>
      </c>
    </row>
    <row r="211" spans="10:27" x14ac:dyDescent="0.35">
      <c r="J211" s="134" t="s">
        <v>226</v>
      </c>
      <c r="K211" s="127">
        <v>2009</v>
      </c>
      <c r="L211" s="150">
        <v>1.0867135148852862</v>
      </c>
      <c r="M211" s="150">
        <f t="shared" si="44"/>
        <v>1.8871219657549525</v>
      </c>
      <c r="N211" s="150">
        <f t="shared" si="36"/>
        <v>4.0707674049204137</v>
      </c>
      <c r="O211" s="150">
        <f t="shared" si="40"/>
        <v>2.0253007912754235</v>
      </c>
      <c r="P211" s="150">
        <v>1.0161994141909259</v>
      </c>
      <c r="Q211" s="150">
        <f t="shared" si="45"/>
        <v>0.98152292816628595</v>
      </c>
      <c r="R211" s="150">
        <f t="shared" si="37"/>
        <v>0.92265353755985779</v>
      </c>
      <c r="S211" s="150">
        <f t="shared" si="41"/>
        <v>-0.11613908675524175</v>
      </c>
      <c r="T211" s="150">
        <v>0.20060180541624875</v>
      </c>
      <c r="U211" s="150">
        <f t="shared" si="46"/>
        <v>0.26579239174362485</v>
      </c>
      <c r="V211" s="150">
        <f t="shared" si="38"/>
        <v>0.66499143727299481</v>
      </c>
      <c r="W211" s="150">
        <f t="shared" si="42"/>
        <v>-0.58859233094018248</v>
      </c>
      <c r="X211" s="150">
        <v>-1.0338225909380983</v>
      </c>
      <c r="Y211" s="150">
        <f t="shared" si="47"/>
        <v>0.77203912474068115</v>
      </c>
      <c r="Z211" s="150">
        <f t="shared" si="39"/>
        <v>0.67227299307959965</v>
      </c>
      <c r="AA211" s="150">
        <f t="shared" si="43"/>
        <v>-0.5728809008924014</v>
      </c>
    </row>
    <row r="212" spans="10:27" x14ac:dyDescent="0.35">
      <c r="J212" s="134" t="s">
        <v>227</v>
      </c>
      <c r="K212" s="127">
        <v>2009</v>
      </c>
      <c r="L212" s="150">
        <v>0.81471629880900787</v>
      </c>
      <c r="M212" s="150">
        <f t="shared" si="44"/>
        <v>1.6440895083280644</v>
      </c>
      <c r="N212" s="150">
        <f t="shared" si="36"/>
        <v>3.5465148001687656</v>
      </c>
      <c r="O212" s="150">
        <f t="shared" si="40"/>
        <v>1.8264019682005119</v>
      </c>
      <c r="P212" s="150">
        <v>-1.4024498491034973</v>
      </c>
      <c r="Q212" s="150">
        <f t="shared" si="45"/>
        <v>1.0273176730514029</v>
      </c>
      <c r="R212" s="150">
        <f t="shared" si="37"/>
        <v>0.96570162350609468</v>
      </c>
      <c r="S212" s="150">
        <f t="shared" si="41"/>
        <v>-5.0350591936694854E-2</v>
      </c>
      <c r="T212" s="150">
        <v>0.20445977892786404</v>
      </c>
      <c r="U212" s="150">
        <f t="shared" si="46"/>
        <v>0.16653731707938396</v>
      </c>
      <c r="V212" s="150">
        <f t="shared" si="38"/>
        <v>0.41666312988759313</v>
      </c>
      <c r="W212" s="150">
        <f t="shared" si="42"/>
        <v>-1.2630466518704802</v>
      </c>
      <c r="X212" s="150">
        <v>3.662625741552747</v>
      </c>
      <c r="Y212" s="150">
        <f t="shared" si="47"/>
        <v>2.1259867587634291</v>
      </c>
      <c r="Z212" s="150">
        <f t="shared" si="39"/>
        <v>1.851257838832395</v>
      </c>
      <c r="AA212" s="150">
        <f t="shared" si="43"/>
        <v>0.88850584437066837</v>
      </c>
    </row>
    <row r="213" spans="10:27" x14ac:dyDescent="0.35">
      <c r="J213" s="134" t="s">
        <v>228</v>
      </c>
      <c r="K213" s="127">
        <v>2009</v>
      </c>
      <c r="L213" s="150">
        <v>0.41948173994503751</v>
      </c>
      <c r="M213" s="150">
        <f t="shared" si="44"/>
        <v>0.2739406025569856</v>
      </c>
      <c r="N213" s="150">
        <f t="shared" si="36"/>
        <v>0.59092549183863374</v>
      </c>
      <c r="O213" s="150">
        <f t="shared" si="40"/>
        <v>-0.75895185844621882</v>
      </c>
      <c r="P213" s="150">
        <v>-0.28207898211499222</v>
      </c>
      <c r="Q213" s="150">
        <f t="shared" si="45"/>
        <v>0.98829943352462735</v>
      </c>
      <c r="R213" s="150">
        <f t="shared" si="37"/>
        <v>0.92902360438330733</v>
      </c>
      <c r="S213" s="150">
        <f t="shared" si="41"/>
        <v>-0.10621284220395455</v>
      </c>
      <c r="T213" s="150">
        <v>0.53561180896512151</v>
      </c>
      <c r="U213" s="150">
        <f t="shared" si="46"/>
        <v>0.15702379629825</v>
      </c>
      <c r="V213" s="150">
        <f t="shared" si="38"/>
        <v>0.39286105708832719</v>
      </c>
      <c r="W213" s="150">
        <f t="shared" si="42"/>
        <v>-1.3479089292033957</v>
      </c>
      <c r="X213" s="150">
        <v>-1.1321224185120677</v>
      </c>
      <c r="Y213" s="150">
        <f t="shared" si="47"/>
        <v>2.2374563860256345</v>
      </c>
      <c r="Z213" s="150">
        <f t="shared" si="39"/>
        <v>1.9483228936405965</v>
      </c>
      <c r="AA213" s="150">
        <f t="shared" si="43"/>
        <v>0.96223279366796133</v>
      </c>
    </row>
    <row r="214" spans="10:27" x14ac:dyDescent="0.35">
      <c r="J214" s="134" t="s">
        <v>229</v>
      </c>
      <c r="K214" s="127">
        <v>2010</v>
      </c>
      <c r="L214" s="150">
        <v>0.10539180955080062</v>
      </c>
      <c r="M214" s="150">
        <f t="shared" si="44"/>
        <v>0.29021143096348639</v>
      </c>
      <c r="N214" s="150">
        <f t="shared" si="36"/>
        <v>0.62602378390993563</v>
      </c>
      <c r="O214" s="150">
        <f t="shared" si="40"/>
        <v>-0.67571062578521945</v>
      </c>
      <c r="P214" s="150">
        <v>1.8176346674691544</v>
      </c>
      <c r="Q214" s="150">
        <f t="shared" si="45"/>
        <v>1.3347064839097886</v>
      </c>
      <c r="R214" s="150">
        <f t="shared" si="37"/>
        <v>1.2546539908997567</v>
      </c>
      <c r="S214" s="150">
        <f t="shared" si="41"/>
        <v>0.32728955187363712</v>
      </c>
      <c r="T214" s="150">
        <v>-0.21986850172300798</v>
      </c>
      <c r="U214" s="150">
        <f t="shared" si="46"/>
        <v>0.30920447326708056</v>
      </c>
      <c r="V214" s="150">
        <f t="shared" si="38"/>
        <v>0.77360501457637021</v>
      </c>
      <c r="W214" s="150">
        <f t="shared" si="42"/>
        <v>-0.3703309483649892</v>
      </c>
      <c r="X214" s="150">
        <v>1.9000880835535423</v>
      </c>
      <c r="Y214" s="150">
        <f t="shared" si="47"/>
        <v>1.9801921748251057</v>
      </c>
      <c r="Z214" s="150">
        <f t="shared" si="39"/>
        <v>1.7243034421210452</v>
      </c>
      <c r="AA214" s="150">
        <f t="shared" si="43"/>
        <v>0.78601368157393525</v>
      </c>
    </row>
    <row r="215" spans="10:27" x14ac:dyDescent="0.35">
      <c r="J215" s="134" t="s">
        <v>230</v>
      </c>
      <c r="K215" s="127">
        <v>2010</v>
      </c>
      <c r="L215" s="150">
        <v>0.14361841736632724</v>
      </c>
      <c r="M215" s="150">
        <f t="shared" si="44"/>
        <v>0.13992630229449921</v>
      </c>
      <c r="N215" s="150">
        <f t="shared" si="36"/>
        <v>0.301839224389301</v>
      </c>
      <c r="O215" s="150">
        <f t="shared" si="40"/>
        <v>-1.7281477967932366</v>
      </c>
      <c r="P215" s="150">
        <v>0.2305373293137081</v>
      </c>
      <c r="Q215" s="150">
        <f t="shared" si="45"/>
        <v>0.89383386809436716</v>
      </c>
      <c r="R215" s="150">
        <f t="shared" si="37"/>
        <v>0.84022385694933233</v>
      </c>
      <c r="S215" s="150">
        <f t="shared" si="41"/>
        <v>-0.25115434522829888</v>
      </c>
      <c r="T215" s="150">
        <v>1.7204483335805241</v>
      </c>
      <c r="U215" s="150">
        <f t="shared" si="46"/>
        <v>0.79856938133573541</v>
      </c>
      <c r="V215" s="150">
        <f t="shared" si="38"/>
        <v>1.9979571167292234</v>
      </c>
      <c r="W215" s="150">
        <f t="shared" si="42"/>
        <v>0.99852561809227824</v>
      </c>
      <c r="X215" s="150">
        <v>3.2971103976290443</v>
      </c>
      <c r="Y215" s="150">
        <f t="shared" si="47"/>
        <v>1.8488457424519156</v>
      </c>
      <c r="Z215" s="150">
        <f t="shared" si="39"/>
        <v>1.6099301462709019</v>
      </c>
      <c r="AA215" s="150">
        <f t="shared" si="43"/>
        <v>0.68699809218159369</v>
      </c>
    </row>
    <row r="216" spans="10:27" x14ac:dyDescent="0.35">
      <c r="J216" s="134" t="s">
        <v>231</v>
      </c>
      <c r="K216" s="127">
        <v>2010</v>
      </c>
      <c r="L216" s="150">
        <v>2.1773956063372402</v>
      </c>
      <c r="M216" s="150">
        <f t="shared" si="44"/>
        <v>0.96786768275081736</v>
      </c>
      <c r="N216" s="150">
        <f t="shared" si="36"/>
        <v>2.0878164139442235</v>
      </c>
      <c r="O216" s="150">
        <f t="shared" si="40"/>
        <v>1.0619948582982703</v>
      </c>
      <c r="P216" s="150">
        <v>2.8898325076669025</v>
      </c>
      <c r="Q216" s="150">
        <f t="shared" si="45"/>
        <v>1.0924151131485058</v>
      </c>
      <c r="R216" s="150">
        <f t="shared" si="37"/>
        <v>1.0268946753117143</v>
      </c>
      <c r="S216" s="150">
        <f t="shared" si="41"/>
        <v>3.8288217490824748E-2</v>
      </c>
      <c r="T216" s="150">
        <v>-0.89774833885313166</v>
      </c>
      <c r="U216" s="150">
        <f t="shared" si="46"/>
        <v>1.1095196313166114</v>
      </c>
      <c r="V216" s="150">
        <f t="shared" si="38"/>
        <v>2.7759299258780743</v>
      </c>
      <c r="W216" s="150">
        <f t="shared" si="42"/>
        <v>1.4729711497374318</v>
      </c>
      <c r="X216" s="150">
        <v>-4.2916915720263002</v>
      </c>
      <c r="Y216" s="150">
        <f t="shared" si="47"/>
        <v>3.2978060380926344</v>
      </c>
      <c r="Z216" s="150">
        <f t="shared" si="39"/>
        <v>2.871649719266733</v>
      </c>
      <c r="AA216" s="150">
        <f t="shared" si="43"/>
        <v>1.5218797815089904</v>
      </c>
    </row>
    <row r="217" spans="10:27" x14ac:dyDescent="0.35">
      <c r="J217" s="134" t="s">
        <v>232</v>
      </c>
      <c r="K217" s="127">
        <v>2010</v>
      </c>
      <c r="L217" s="150">
        <v>0.83435646474952019</v>
      </c>
      <c r="M217" s="150">
        <f t="shared" si="44"/>
        <v>0.84440135535431582</v>
      </c>
      <c r="N217" s="150">
        <f t="shared" si="36"/>
        <v>1.82148349519732</v>
      </c>
      <c r="O217" s="150">
        <f t="shared" si="40"/>
        <v>0.8651139226102823</v>
      </c>
      <c r="P217" s="150">
        <v>-0.91711567121403192</v>
      </c>
      <c r="Q217" s="150">
        <f t="shared" si="45"/>
        <v>1.5944979248764495</v>
      </c>
      <c r="R217" s="150">
        <f t="shared" si="37"/>
        <v>1.4988637644640621</v>
      </c>
      <c r="S217" s="150">
        <f t="shared" si="41"/>
        <v>0.58386925902685494</v>
      </c>
      <c r="T217" s="150">
        <v>-0.11770145865736265</v>
      </c>
      <c r="U217" s="150">
        <f t="shared" si="46"/>
        <v>1.0975842974232095</v>
      </c>
      <c r="V217" s="150">
        <f t="shared" si="38"/>
        <v>2.7460686691730216</v>
      </c>
      <c r="W217" s="150">
        <f t="shared" si="42"/>
        <v>1.4573677024830822</v>
      </c>
      <c r="X217" s="150">
        <v>1.6737446914813889</v>
      </c>
      <c r="Y217" s="150">
        <f t="shared" si="47"/>
        <v>3.2627810456131794</v>
      </c>
      <c r="Z217" s="150">
        <f t="shared" si="39"/>
        <v>2.8411508031209189</v>
      </c>
      <c r="AA217" s="150">
        <f t="shared" si="43"/>
        <v>1.5064754091904871</v>
      </c>
    </row>
    <row r="218" spans="10:27" x14ac:dyDescent="0.35">
      <c r="J218" s="134" t="s">
        <v>233</v>
      </c>
      <c r="K218" s="127">
        <v>2010</v>
      </c>
      <c r="L218" s="150">
        <v>-0.86060782750115039</v>
      </c>
      <c r="M218" s="150">
        <f t="shared" si="44"/>
        <v>1.243030479283743</v>
      </c>
      <c r="N218" s="150">
        <f t="shared" si="36"/>
        <v>2.6813783370734847</v>
      </c>
      <c r="O218" s="150">
        <f t="shared" si="40"/>
        <v>1.4229747950424008</v>
      </c>
      <c r="P218" s="150">
        <v>-0.32974661575841724</v>
      </c>
      <c r="Q218" s="150">
        <f t="shared" si="45"/>
        <v>1.6734377980667965</v>
      </c>
      <c r="R218" s="150">
        <f t="shared" si="37"/>
        <v>1.5730690134333056</v>
      </c>
      <c r="S218" s="150">
        <f t="shared" si="41"/>
        <v>0.65358196582918482</v>
      </c>
      <c r="T218" s="150">
        <v>-2.314717394049072E-2</v>
      </c>
      <c r="U218" s="150">
        <f t="shared" si="46"/>
        <v>0.3919099734672663</v>
      </c>
      <c r="V218" s="150">
        <f t="shared" si="38"/>
        <v>0.98052760211812828</v>
      </c>
      <c r="W218" s="150">
        <f t="shared" si="42"/>
        <v>-2.8369851641336059E-2</v>
      </c>
      <c r="X218" s="150">
        <v>1.2530712530712531</v>
      </c>
      <c r="Y218" s="150">
        <f t="shared" si="47"/>
        <v>2.7184102940738524</v>
      </c>
      <c r="Z218" s="150">
        <f t="shared" si="39"/>
        <v>2.3671259217973746</v>
      </c>
      <c r="AA218" s="150">
        <f t="shared" si="43"/>
        <v>1.2431364538209637</v>
      </c>
    </row>
    <row r="219" spans="10:27" x14ac:dyDescent="0.35">
      <c r="J219" s="134" t="s">
        <v>234</v>
      </c>
      <c r="K219" s="127">
        <v>2010</v>
      </c>
      <c r="L219" s="150">
        <v>-9.8599426854793601E-2</v>
      </c>
      <c r="M219" s="150">
        <f t="shared" si="44"/>
        <v>0.69313839008924838</v>
      </c>
      <c r="N219" s="150">
        <f t="shared" si="36"/>
        <v>1.4951896150207364</v>
      </c>
      <c r="O219" s="150">
        <f t="shared" si="40"/>
        <v>0.58032845385721632</v>
      </c>
      <c r="P219" s="150">
        <v>-0.92286261535782688</v>
      </c>
      <c r="Q219" s="150">
        <f t="shared" si="45"/>
        <v>0.27825288730749576</v>
      </c>
      <c r="R219" s="150">
        <f t="shared" si="37"/>
        <v>0.26156394664171412</v>
      </c>
      <c r="S219" s="150">
        <f t="shared" si="41"/>
        <v>-1.9347643980337272</v>
      </c>
      <c r="T219" s="150">
        <v>-0.69457599292795358</v>
      </c>
      <c r="U219" s="150">
        <f t="shared" si="46"/>
        <v>0.29674931433322072</v>
      </c>
      <c r="V219" s="150">
        <f t="shared" si="38"/>
        <v>0.74244319693909122</v>
      </c>
      <c r="W219" s="150">
        <f t="shared" si="42"/>
        <v>-0.429647442885216</v>
      </c>
      <c r="X219" s="150">
        <v>1.4195583596214512</v>
      </c>
      <c r="Y219" s="150">
        <f t="shared" si="47"/>
        <v>0.17297873656598442</v>
      </c>
      <c r="Z219" s="150">
        <f t="shared" si="39"/>
        <v>0.15062569919549351</v>
      </c>
      <c r="AA219" s="150">
        <f t="shared" si="43"/>
        <v>-2.7309601566250628</v>
      </c>
    </row>
    <row r="220" spans="10:27" x14ac:dyDescent="0.35">
      <c r="J220" s="134" t="s">
        <v>235</v>
      </c>
      <c r="K220" s="127">
        <v>2010</v>
      </c>
      <c r="L220" s="150">
        <v>0.31629131122372417</v>
      </c>
      <c r="M220" s="150">
        <f t="shared" si="44"/>
        <v>0.48738334329928601</v>
      </c>
      <c r="N220" s="150">
        <f t="shared" si="36"/>
        <v>1.0513492310552122</v>
      </c>
      <c r="O220" s="150">
        <f t="shared" si="40"/>
        <v>7.2241974934636591E-2</v>
      </c>
      <c r="P220" s="150">
        <v>0.49209138840070299</v>
      </c>
      <c r="Q220" s="150">
        <f t="shared" si="45"/>
        <v>0.58016272878232167</v>
      </c>
      <c r="R220" s="150">
        <f t="shared" si="37"/>
        <v>0.5453659600916656</v>
      </c>
      <c r="S220" s="150">
        <f t="shared" si="41"/>
        <v>-0.8747034399945276</v>
      </c>
      <c r="T220" s="150">
        <v>0.22890570356711387</v>
      </c>
      <c r="U220" s="150">
        <f t="shared" si="46"/>
        <v>0.38975287837126443</v>
      </c>
      <c r="V220" s="150">
        <f t="shared" si="38"/>
        <v>0.97513072164756742</v>
      </c>
      <c r="W220" s="150">
        <f t="shared" si="42"/>
        <v>-3.6332461839212161E-2</v>
      </c>
      <c r="X220" s="150">
        <v>-1.6269888742672569</v>
      </c>
      <c r="Y220" s="150">
        <f t="shared" si="47"/>
        <v>1.3985672963607163</v>
      </c>
      <c r="Z220" s="150">
        <f t="shared" si="39"/>
        <v>1.2178385683024429</v>
      </c>
      <c r="AA220" s="150">
        <f t="shared" si="43"/>
        <v>0.28432290816645933</v>
      </c>
    </row>
    <row r="221" spans="10:27" x14ac:dyDescent="0.35">
      <c r="J221" s="134" t="s">
        <v>236</v>
      </c>
      <c r="K221" s="127">
        <v>2010</v>
      </c>
      <c r="L221" s="150">
        <v>0.45337905480823448</v>
      </c>
      <c r="M221" s="150">
        <f t="shared" si="44"/>
        <v>0.23466468233144255</v>
      </c>
      <c r="N221" s="150">
        <f t="shared" si="36"/>
        <v>0.50620222606474774</v>
      </c>
      <c r="O221" s="150">
        <f t="shared" si="40"/>
        <v>-0.98221424305806437</v>
      </c>
      <c r="P221" s="150">
        <v>0.37309082429753992</v>
      </c>
      <c r="Q221" s="150">
        <f t="shared" si="45"/>
        <v>0.64081122933389334</v>
      </c>
      <c r="R221" s="150">
        <f t="shared" si="37"/>
        <v>0.60237690907290875</v>
      </c>
      <c r="S221" s="150">
        <f t="shared" si="41"/>
        <v>-0.73126162667780858</v>
      </c>
      <c r="T221" s="150">
        <v>0.58153058850895556</v>
      </c>
      <c r="U221" s="150">
        <f t="shared" si="46"/>
        <v>0.53806347833155332</v>
      </c>
      <c r="V221" s="150">
        <f t="shared" si="38"/>
        <v>1.3461920540785708</v>
      </c>
      <c r="W221" s="150">
        <f t="shared" si="42"/>
        <v>0.4288842462791016</v>
      </c>
      <c r="X221" s="150">
        <v>-0.2553812477198103</v>
      </c>
      <c r="Y221" s="150">
        <f t="shared" si="47"/>
        <v>1.2458009568929522</v>
      </c>
      <c r="Z221" s="150">
        <f t="shared" si="39"/>
        <v>1.0848133355329197</v>
      </c>
      <c r="AA221" s="150">
        <f t="shared" si="43"/>
        <v>0.11744681864308726</v>
      </c>
    </row>
    <row r="222" spans="10:27" x14ac:dyDescent="0.35">
      <c r="J222" s="134" t="s">
        <v>237</v>
      </c>
      <c r="K222" s="127">
        <v>2010</v>
      </c>
      <c r="L222" s="150">
        <v>0.85655864462696307</v>
      </c>
      <c r="M222" s="150">
        <f t="shared" si="44"/>
        <v>0.22930707762254757</v>
      </c>
      <c r="N222" s="150">
        <f t="shared" si="36"/>
        <v>0.49464517622208282</v>
      </c>
      <c r="O222" s="150">
        <f t="shared" si="40"/>
        <v>-1.0155340869928793</v>
      </c>
      <c r="P222" s="150">
        <v>0.41235915901963061</v>
      </c>
      <c r="Q222" s="150">
        <f t="shared" si="45"/>
        <v>4.9509106649173226E-2</v>
      </c>
      <c r="R222" s="150">
        <f t="shared" si="37"/>
        <v>4.6539669202255315E-2</v>
      </c>
      <c r="S222" s="150">
        <f t="shared" si="41"/>
        <v>-4.4253952334784312</v>
      </c>
      <c r="T222" s="150">
        <v>0.89353292406021356</v>
      </c>
      <c r="U222" s="150">
        <f t="shared" si="46"/>
        <v>0.27150181278094854</v>
      </c>
      <c r="V222" s="150">
        <f t="shared" si="38"/>
        <v>0.67927595488728654</v>
      </c>
      <c r="W222" s="150">
        <f t="shared" si="42"/>
        <v>-0.55793030853391212</v>
      </c>
      <c r="X222" s="150">
        <v>0.87783467446964158</v>
      </c>
      <c r="Y222" s="150">
        <f t="shared" si="47"/>
        <v>1.024132522773066</v>
      </c>
      <c r="Z222" s="150">
        <f t="shared" si="39"/>
        <v>0.89178982558179054</v>
      </c>
      <c r="AA222" s="150">
        <f t="shared" si="43"/>
        <v>-0.16522435483010453</v>
      </c>
    </row>
    <row r="223" spans="10:27" x14ac:dyDescent="0.35">
      <c r="J223" s="134" t="s">
        <v>238</v>
      </c>
      <c r="K223" s="127">
        <v>2010</v>
      </c>
      <c r="L223" s="150">
        <v>1.1460081379071438</v>
      </c>
      <c r="M223" s="150">
        <f t="shared" si="44"/>
        <v>0.28403243898481978</v>
      </c>
      <c r="N223" s="150">
        <f t="shared" si="36"/>
        <v>0.61269489494649332</v>
      </c>
      <c r="O223" s="150">
        <f t="shared" si="40"/>
        <v>-0.70675926424465296</v>
      </c>
      <c r="P223" s="150">
        <v>1.7930476025218347</v>
      </c>
      <c r="Q223" s="150">
        <f t="shared" si="45"/>
        <v>0.66031304294566762</v>
      </c>
      <c r="R223" s="150">
        <f t="shared" si="37"/>
        <v>0.62070905068813564</v>
      </c>
      <c r="S223" s="150">
        <f t="shared" si="41"/>
        <v>-0.68801091257760671</v>
      </c>
      <c r="T223" s="150">
        <v>-0.21671633082581426</v>
      </c>
      <c r="U223" s="150">
        <f t="shared" si="46"/>
        <v>0.46752266844529344</v>
      </c>
      <c r="V223" s="150">
        <f t="shared" si="38"/>
        <v>1.16970455477531</v>
      </c>
      <c r="W223" s="150">
        <f t="shared" si="42"/>
        <v>0.22614417836788775</v>
      </c>
      <c r="X223" s="150">
        <v>-2.0908871162678269</v>
      </c>
      <c r="Y223" s="150">
        <f t="shared" si="47"/>
        <v>1.2232274790976978</v>
      </c>
      <c r="Z223" s="150">
        <f t="shared" si="39"/>
        <v>1.0651568971539336</v>
      </c>
      <c r="AA223" s="150">
        <f t="shared" si="43"/>
        <v>9.1065954464364718E-2</v>
      </c>
    </row>
    <row r="224" spans="10:27" x14ac:dyDescent="0.35">
      <c r="J224" s="134" t="s">
        <v>239</v>
      </c>
      <c r="K224" s="127">
        <v>2010</v>
      </c>
      <c r="L224" s="150">
        <v>0.90815939811630619</v>
      </c>
      <c r="M224" s="150">
        <f t="shared" si="44"/>
        <v>0.12605804216088173</v>
      </c>
      <c r="N224" s="150">
        <f t="shared" si="36"/>
        <v>0.27192358441512349</v>
      </c>
      <c r="O224" s="150">
        <f t="shared" si="40"/>
        <v>-1.8787268105965218</v>
      </c>
      <c r="P224" s="150">
        <v>2.2046707199272686</v>
      </c>
      <c r="Q224" s="150">
        <f t="shared" si="45"/>
        <v>0.76653005305773703</v>
      </c>
      <c r="R224" s="150">
        <f t="shared" si="37"/>
        <v>0.7205554193430399</v>
      </c>
      <c r="S224" s="150">
        <f t="shared" si="41"/>
        <v>-0.47281869968981793</v>
      </c>
      <c r="T224" s="150">
        <v>1.1945285580035501</v>
      </c>
      <c r="U224" s="150">
        <f t="shared" si="46"/>
        <v>0.60689225804502811</v>
      </c>
      <c r="V224" s="150">
        <f t="shared" si="38"/>
        <v>1.5183961899725689</v>
      </c>
      <c r="W224" s="150">
        <f t="shared" si="42"/>
        <v>0.60254827740146988</v>
      </c>
      <c r="X224" s="150">
        <v>-2.1602271324527837</v>
      </c>
      <c r="Y224" s="150">
        <f t="shared" si="47"/>
        <v>1.416095439789155</v>
      </c>
      <c r="Z224" s="150">
        <f t="shared" si="39"/>
        <v>1.2331016515687514</v>
      </c>
      <c r="AA224" s="150">
        <f t="shared" si="43"/>
        <v>0.30229173418461491</v>
      </c>
    </row>
    <row r="225" spans="10:27" x14ac:dyDescent="0.35">
      <c r="J225" s="134" t="s">
        <v>240</v>
      </c>
      <c r="K225" s="127">
        <v>2010</v>
      </c>
      <c r="L225" s="150">
        <v>0.70357490610655171</v>
      </c>
      <c r="M225" s="150">
        <f t="shared" si="44"/>
        <v>0.18079269957990127</v>
      </c>
      <c r="N225" s="150">
        <f t="shared" si="36"/>
        <v>0.38999335594242007</v>
      </c>
      <c r="O225" s="150">
        <f t="shared" si="40"/>
        <v>-1.3584785489395816</v>
      </c>
      <c r="P225" s="150">
        <v>-1.2620225718574527</v>
      </c>
      <c r="Q225" s="150">
        <f t="shared" si="45"/>
        <v>1.5463523294252344</v>
      </c>
      <c r="R225" s="150">
        <f t="shared" si="37"/>
        <v>1.4536058263291074</v>
      </c>
      <c r="S225" s="150">
        <f t="shared" si="41"/>
        <v>0.53963610729285583</v>
      </c>
      <c r="T225" s="150">
        <v>5.7783189219307841E-2</v>
      </c>
      <c r="U225" s="150">
        <f t="shared" si="46"/>
        <v>0.61093299834528403</v>
      </c>
      <c r="V225" s="150">
        <f t="shared" si="38"/>
        <v>1.5285058010200738</v>
      </c>
      <c r="W225" s="150">
        <f t="shared" si="42"/>
        <v>0.61212202758439316</v>
      </c>
      <c r="X225" s="150">
        <v>2.6999747665909664</v>
      </c>
      <c r="Y225" s="150">
        <f t="shared" si="47"/>
        <v>2.274953677622233</v>
      </c>
      <c r="Z225" s="150">
        <f t="shared" si="39"/>
        <v>1.9809746280491227</v>
      </c>
      <c r="AA225" s="150">
        <f t="shared" si="43"/>
        <v>0.98621040257867876</v>
      </c>
    </row>
    <row r="226" spans="10:27" x14ac:dyDescent="0.35">
      <c r="J226" s="134" t="s">
        <v>241</v>
      </c>
      <c r="K226" s="127">
        <v>2011</v>
      </c>
      <c r="L226" s="150">
        <v>0.66716577481014094</v>
      </c>
      <c r="M226" s="150">
        <f t="shared" si="44"/>
        <v>0.10607039889038122</v>
      </c>
      <c r="N226" s="150">
        <f t="shared" si="36"/>
        <v>0.22880763949834657</v>
      </c>
      <c r="O226" s="150">
        <f t="shared" si="40"/>
        <v>-2.1277928728305731</v>
      </c>
      <c r="P226" s="150">
        <v>0.94594594594594594</v>
      </c>
      <c r="Q226" s="150">
        <f t="shared" si="45"/>
        <v>1.4328478019334805</v>
      </c>
      <c r="R226" s="150">
        <f t="shared" si="37"/>
        <v>1.3469090281045581</v>
      </c>
      <c r="S226" s="150">
        <f t="shared" si="41"/>
        <v>0.42965241268994964</v>
      </c>
      <c r="T226" s="150">
        <v>1.006496854697329</v>
      </c>
      <c r="U226" s="150">
        <f t="shared" si="46"/>
        <v>0.49750528461351873</v>
      </c>
      <c r="V226" s="150">
        <f t="shared" si="38"/>
        <v>1.2447186772192076</v>
      </c>
      <c r="W226" s="150">
        <f t="shared" si="42"/>
        <v>0.31581971109458729</v>
      </c>
      <c r="X226" s="150">
        <v>-0.3931203931203931</v>
      </c>
      <c r="Y226" s="150">
        <f t="shared" si="47"/>
        <v>2.0086332112130449</v>
      </c>
      <c r="Z226" s="150">
        <f t="shared" si="39"/>
        <v>1.7490692085778008</v>
      </c>
      <c r="AA226" s="150">
        <f t="shared" si="43"/>
        <v>0.80658737610721765</v>
      </c>
    </row>
    <row r="227" spans="10:27" x14ac:dyDescent="0.35">
      <c r="J227" s="134" t="s">
        <v>242</v>
      </c>
      <c r="K227" s="127">
        <v>2011</v>
      </c>
      <c r="L227" s="150">
        <v>0.84551337288758865</v>
      </c>
      <c r="M227" s="150">
        <f t="shared" si="44"/>
        <v>7.6941549917891774E-2</v>
      </c>
      <c r="N227" s="150">
        <f t="shared" si="36"/>
        <v>0.16597292553081439</v>
      </c>
      <c r="O227" s="150">
        <f t="shared" si="40"/>
        <v>-2.5909801749303387</v>
      </c>
      <c r="P227" s="150">
        <v>1.2215528781793843</v>
      </c>
      <c r="Q227" s="150">
        <f t="shared" si="45"/>
        <v>1.111517040041909</v>
      </c>
      <c r="R227" s="150">
        <f t="shared" si="37"/>
        <v>1.0448509144546294</v>
      </c>
      <c r="S227" s="150">
        <f t="shared" si="41"/>
        <v>6.3297104678362137E-2</v>
      </c>
      <c r="T227" s="150">
        <v>0.86374124517591322</v>
      </c>
      <c r="U227" s="150">
        <f t="shared" si="46"/>
        <v>0.41766615736546814</v>
      </c>
      <c r="V227" s="150">
        <f t="shared" si="38"/>
        <v>1.0449675269661411</v>
      </c>
      <c r="W227" s="150">
        <f t="shared" si="42"/>
        <v>6.3458110332158382E-2</v>
      </c>
      <c r="X227" s="150">
        <v>1.4553527380365072</v>
      </c>
      <c r="Y227" s="150">
        <f t="shared" si="47"/>
        <v>1.270746699893057</v>
      </c>
      <c r="Z227" s="150">
        <f t="shared" si="39"/>
        <v>1.1065354850637585</v>
      </c>
      <c r="AA227" s="150">
        <f t="shared" si="43"/>
        <v>0.14604971711690817</v>
      </c>
    </row>
    <row r="228" spans="10:27" x14ac:dyDescent="0.35">
      <c r="J228" s="134" t="s">
        <v>243</v>
      </c>
      <c r="K228" s="127">
        <v>2011</v>
      </c>
      <c r="L228" s="150">
        <v>0.8980202734879924</v>
      </c>
      <c r="M228" s="150">
        <f t="shared" si="44"/>
        <v>9.8803193780170745E-2</v>
      </c>
      <c r="N228" s="150">
        <f t="shared" si="36"/>
        <v>0.21313133334307324</v>
      </c>
      <c r="O228" s="150">
        <f t="shared" si="40"/>
        <v>-2.2301853894455186</v>
      </c>
      <c r="P228" s="150">
        <v>0.30859095167245276</v>
      </c>
      <c r="Q228" s="150">
        <f t="shared" si="45"/>
        <v>0.3823436570927809</v>
      </c>
      <c r="R228" s="150">
        <f t="shared" si="37"/>
        <v>0.35941160176388914</v>
      </c>
      <c r="S228" s="150">
        <f t="shared" si="41"/>
        <v>-1.4762911152629958</v>
      </c>
      <c r="T228" s="150">
        <v>3.4415742165357519E-2</v>
      </c>
      <c r="U228" s="150">
        <f t="shared" si="46"/>
        <v>0.4285766680193272</v>
      </c>
      <c r="V228" s="150">
        <f t="shared" si="38"/>
        <v>1.0722647573853263</v>
      </c>
      <c r="W228" s="150">
        <f t="shared" si="42"/>
        <v>0.10066117166021965</v>
      </c>
      <c r="X228" s="150">
        <v>1.3007537077558959</v>
      </c>
      <c r="Y228" s="150">
        <f t="shared" si="47"/>
        <v>0.83732134057177021</v>
      </c>
      <c r="Z228" s="150">
        <f t="shared" si="39"/>
        <v>0.72911916735396165</v>
      </c>
      <c r="AA228" s="150">
        <f t="shared" si="43"/>
        <v>-0.45577346675443825</v>
      </c>
    </row>
    <row r="229" spans="10:27" x14ac:dyDescent="0.35">
      <c r="J229" s="134" t="s">
        <v>244</v>
      </c>
      <c r="K229" s="127">
        <v>2011</v>
      </c>
      <c r="L229" s="150">
        <v>0.55154743442788756</v>
      </c>
      <c r="M229" s="150">
        <f t="shared" si="44"/>
        <v>0.15246725542501208</v>
      </c>
      <c r="N229" s="150">
        <f t="shared" si="36"/>
        <v>0.328891690608623</v>
      </c>
      <c r="O229" s="150">
        <f t="shared" si="40"/>
        <v>-1.6043155356929693</v>
      </c>
      <c r="P229" s="150">
        <v>1.812887985496896</v>
      </c>
      <c r="Q229" s="150">
        <f t="shared" si="45"/>
        <v>0.61878790607754353</v>
      </c>
      <c r="R229" s="150">
        <f t="shared" si="37"/>
        <v>0.581674491912611</v>
      </c>
      <c r="S229" s="150">
        <f t="shared" si="41"/>
        <v>-0.78171605563136493</v>
      </c>
      <c r="T229" s="150">
        <v>1.5117479205876996</v>
      </c>
      <c r="U229" s="150">
        <f t="shared" si="46"/>
        <v>0.6046306316645863</v>
      </c>
      <c r="V229" s="150">
        <f t="shared" si="38"/>
        <v>1.5127377805371507</v>
      </c>
      <c r="W229" s="150">
        <f t="shared" si="42"/>
        <v>0.59716193104145343</v>
      </c>
      <c r="X229" s="150">
        <v>0.61202448097923912</v>
      </c>
      <c r="Y229" s="150">
        <f t="shared" si="47"/>
        <v>0.36658352953413381</v>
      </c>
      <c r="Z229" s="150">
        <f t="shared" si="39"/>
        <v>0.31921206933181479</v>
      </c>
      <c r="AA229" s="150">
        <f t="shared" si="43"/>
        <v>-1.647412894342225</v>
      </c>
    </row>
    <row r="230" spans="10:27" x14ac:dyDescent="0.35">
      <c r="J230" s="134" t="s">
        <v>245</v>
      </c>
      <c r="K230" s="127">
        <v>2011</v>
      </c>
      <c r="L230" s="150">
        <v>-8.4491175366128421E-2</v>
      </c>
      <c r="M230" s="150">
        <f t="shared" si="44"/>
        <v>0.40687389371544391</v>
      </c>
      <c r="N230" s="150">
        <f t="shared" si="36"/>
        <v>0.87767988212000658</v>
      </c>
      <c r="O230" s="150">
        <f t="shared" si="40"/>
        <v>-0.18823325614068664</v>
      </c>
      <c r="P230" s="150">
        <v>-0.86872066044353313</v>
      </c>
      <c r="Q230" s="150">
        <f t="shared" si="45"/>
        <v>1.0974716968245504</v>
      </c>
      <c r="R230" s="150">
        <f t="shared" si="37"/>
        <v>1.0316479772293639</v>
      </c>
      <c r="S230" s="150">
        <f t="shared" si="41"/>
        <v>4.4950772948355408E-2</v>
      </c>
      <c r="T230" s="150">
        <v>-0.83133971291866027</v>
      </c>
      <c r="U230" s="150">
        <f t="shared" si="46"/>
        <v>0.96736196441090172</v>
      </c>
      <c r="V230" s="150">
        <f t="shared" si="38"/>
        <v>2.4202627428753805</v>
      </c>
      <c r="W230" s="150">
        <f t="shared" si="42"/>
        <v>1.2751636744698709</v>
      </c>
      <c r="X230" s="150">
        <v>-1.4312977099236641</v>
      </c>
      <c r="Y230" s="150">
        <f t="shared" si="47"/>
        <v>1.160154131163303</v>
      </c>
      <c r="Z230" s="150">
        <f t="shared" si="39"/>
        <v>1.0102341516082995</v>
      </c>
      <c r="AA230" s="150">
        <f t="shared" si="43"/>
        <v>1.4689718929976206E-2</v>
      </c>
    </row>
    <row r="231" spans="10:27" x14ac:dyDescent="0.35">
      <c r="J231" s="134" t="s">
        <v>246</v>
      </c>
      <c r="K231" s="127">
        <v>2011</v>
      </c>
      <c r="L231" s="150">
        <v>0.82737144467859491</v>
      </c>
      <c r="M231" s="150">
        <f t="shared" si="44"/>
        <v>0.38182564892810472</v>
      </c>
      <c r="N231" s="150">
        <f t="shared" si="36"/>
        <v>0.8236475618560769</v>
      </c>
      <c r="O231" s="150">
        <f t="shared" si="40"/>
        <v>-0.2799009535127584</v>
      </c>
      <c r="P231" s="150">
        <v>1.9758327890267799</v>
      </c>
      <c r="Q231" s="150">
        <f t="shared" si="45"/>
        <v>1.3042264742782006</v>
      </c>
      <c r="R231" s="150">
        <f t="shared" si="37"/>
        <v>1.2260020991258349</v>
      </c>
      <c r="S231" s="150">
        <f t="shared" si="41"/>
        <v>0.29396144917211997</v>
      </c>
      <c r="T231" s="150">
        <v>1.0272802203325091</v>
      </c>
      <c r="U231" s="150">
        <f t="shared" si="46"/>
        <v>1.0099085034001605</v>
      </c>
      <c r="V231" s="150">
        <f t="shared" si="38"/>
        <v>2.5267108015570203</v>
      </c>
      <c r="W231" s="150">
        <f t="shared" si="42"/>
        <v>1.3372605479250814</v>
      </c>
      <c r="X231" s="150">
        <v>0.41142303969022265</v>
      </c>
      <c r="Y231" s="150">
        <f t="shared" si="47"/>
        <v>0.91960295025993799</v>
      </c>
      <c r="Z231" s="150">
        <f t="shared" si="39"/>
        <v>0.80076800255910985</v>
      </c>
      <c r="AA231" s="150">
        <f t="shared" si="43"/>
        <v>-0.32054376740622914</v>
      </c>
    </row>
    <row r="232" spans="10:27" x14ac:dyDescent="0.35">
      <c r="J232" s="134" t="s">
        <v>247</v>
      </c>
      <c r="K232" s="127">
        <v>2011</v>
      </c>
      <c r="L232" s="150">
        <v>-3.8606235040083925E-2</v>
      </c>
      <c r="M232" s="150">
        <f t="shared" si="44"/>
        <v>0.41945946796038713</v>
      </c>
      <c r="N232" s="150">
        <f t="shared" si="36"/>
        <v>0.90482860188387448</v>
      </c>
      <c r="O232" s="150">
        <f t="shared" si="40"/>
        <v>-0.14428356084716332</v>
      </c>
      <c r="P232" s="150">
        <v>-0.91273018414731788</v>
      </c>
      <c r="Q232" s="150">
        <f t="shared" si="45"/>
        <v>1.3514279367914055</v>
      </c>
      <c r="R232" s="150">
        <f t="shared" si="37"/>
        <v>1.2703725311514731</v>
      </c>
      <c r="S232" s="150">
        <f t="shared" si="41"/>
        <v>0.34525162300913348</v>
      </c>
      <c r="T232" s="150">
        <v>9.1535002188880485E-2</v>
      </c>
      <c r="U232" s="150">
        <f t="shared" si="46"/>
        <v>0.75878447454846221</v>
      </c>
      <c r="V232" s="150">
        <f t="shared" si="38"/>
        <v>1.8984184423048622</v>
      </c>
      <c r="W232" s="150">
        <f t="shared" si="42"/>
        <v>0.92479802086391028</v>
      </c>
      <c r="X232" s="150">
        <v>1.5425403711737768</v>
      </c>
      <c r="Y232" s="150">
        <f t="shared" si="47"/>
        <v>1.2255955065565907</v>
      </c>
      <c r="Z232" s="150">
        <f t="shared" si="39"/>
        <v>1.0672189181791236</v>
      </c>
      <c r="AA232" s="150">
        <f t="shared" si="43"/>
        <v>9.3856145961686538E-2</v>
      </c>
    </row>
    <row r="233" spans="10:27" x14ac:dyDescent="0.35">
      <c r="J233" s="134" t="s">
        <v>248</v>
      </c>
      <c r="K233" s="127">
        <v>2011</v>
      </c>
      <c r="L233" s="150">
        <v>0.11133543929555031</v>
      </c>
      <c r="M233" s="150">
        <f t="shared" si="44"/>
        <v>0.37787525991146687</v>
      </c>
      <c r="N233" s="150">
        <f t="shared" si="36"/>
        <v>0.81512605919885384</v>
      </c>
      <c r="O233" s="150">
        <f t="shared" si="40"/>
        <v>-0.29490490558338289</v>
      </c>
      <c r="P233" s="150">
        <v>-0.62486533074768369</v>
      </c>
      <c r="Q233" s="150">
        <f t="shared" si="45"/>
        <v>1.2991575447194661</v>
      </c>
      <c r="R233" s="150">
        <f t="shared" si="37"/>
        <v>1.221237191801922</v>
      </c>
      <c r="S233" s="150">
        <f t="shared" si="41"/>
        <v>0.28834343144995633</v>
      </c>
      <c r="T233" s="150">
        <v>0.37176938369781309</v>
      </c>
      <c r="U233" s="150">
        <f t="shared" si="46"/>
        <v>0.39212312108484493</v>
      </c>
      <c r="V233" s="150">
        <f t="shared" si="38"/>
        <v>0.98106088051498186</v>
      </c>
      <c r="W233" s="150">
        <f t="shared" si="42"/>
        <v>-2.7585428074090111E-2</v>
      </c>
      <c r="X233" s="150">
        <v>0.61713743175884173</v>
      </c>
      <c r="Y233" s="150">
        <f t="shared" si="47"/>
        <v>0.49194799058487221</v>
      </c>
      <c r="Z233" s="150">
        <f t="shared" si="39"/>
        <v>0.42837640926691739</v>
      </c>
      <c r="AA233" s="150">
        <f t="shared" si="43"/>
        <v>-1.2230490619764729</v>
      </c>
    </row>
    <row r="234" spans="10:27" x14ac:dyDescent="0.35">
      <c r="J234" s="134" t="s">
        <v>249</v>
      </c>
      <c r="K234" s="127">
        <v>2011</v>
      </c>
      <c r="L234" s="150">
        <v>1.1126483265045495</v>
      </c>
      <c r="M234" s="150">
        <f t="shared" si="44"/>
        <v>0.51104436307436185</v>
      </c>
      <c r="N234" s="150">
        <f t="shared" si="36"/>
        <v>1.1023891266292236</v>
      </c>
      <c r="O234" s="150">
        <f t="shared" si="40"/>
        <v>0.14063356326055637</v>
      </c>
      <c r="P234" s="150">
        <v>3.2035993061578489</v>
      </c>
      <c r="Q234" s="150">
        <f t="shared" si="45"/>
        <v>1.8762899599006249</v>
      </c>
      <c r="R234" s="150">
        <f t="shared" si="37"/>
        <v>1.7637545892326498</v>
      </c>
      <c r="S234" s="150">
        <f t="shared" si="41"/>
        <v>0.81864983667346614</v>
      </c>
      <c r="T234" s="150">
        <v>-4.7536989720125974E-2</v>
      </c>
      <c r="U234" s="150">
        <f t="shared" si="46"/>
        <v>0.17438468405674498</v>
      </c>
      <c r="V234" s="150">
        <f t="shared" si="38"/>
        <v>0.43629661830631916</v>
      </c>
      <c r="W234" s="150">
        <f t="shared" si="42"/>
        <v>-1.1966188033219538</v>
      </c>
      <c r="X234" s="150">
        <v>-1.6277423920736023</v>
      </c>
      <c r="Y234" s="150">
        <f t="shared" si="47"/>
        <v>1.3311043377867045</v>
      </c>
      <c r="Z234" s="150">
        <f t="shared" si="39"/>
        <v>1.1590934560028689</v>
      </c>
      <c r="AA234" s="150">
        <f t="shared" si="43"/>
        <v>0.21299689341618958</v>
      </c>
    </row>
    <row r="235" spans="10:27" x14ac:dyDescent="0.35">
      <c r="J235" s="134" t="s">
        <v>250</v>
      </c>
      <c r="K235" s="127">
        <v>2011</v>
      </c>
      <c r="L235" s="150">
        <v>0.56967387815030968</v>
      </c>
      <c r="M235" s="150">
        <f t="shared" si="44"/>
        <v>0.4092707436116953</v>
      </c>
      <c r="N235" s="150">
        <f t="shared" si="36"/>
        <v>0.88285019893535011</v>
      </c>
      <c r="O235" s="150">
        <f t="shared" si="40"/>
        <v>-0.17975943117820084</v>
      </c>
      <c r="P235" s="150">
        <v>-1.7963128315562793</v>
      </c>
      <c r="Q235" s="150">
        <f t="shared" si="45"/>
        <v>2.1351177981566569</v>
      </c>
      <c r="R235" s="150">
        <f t="shared" si="37"/>
        <v>2.0070585546652744</v>
      </c>
      <c r="S235" s="150">
        <f t="shared" si="41"/>
        <v>1.005082707030837</v>
      </c>
      <c r="T235" s="150">
        <v>0.24968789013732834</v>
      </c>
      <c r="U235" s="150">
        <f t="shared" si="46"/>
        <v>0.17608847367954961</v>
      </c>
      <c r="V235" s="150">
        <f t="shared" si="38"/>
        <v>0.44055936451454214</v>
      </c>
      <c r="W235" s="150">
        <f t="shared" si="42"/>
        <v>-1.1825916623018673</v>
      </c>
      <c r="X235" s="150">
        <v>3.8848920863309351</v>
      </c>
      <c r="Y235" s="150">
        <f t="shared" si="47"/>
        <v>2.2634007058804735</v>
      </c>
      <c r="Z235" s="150">
        <f t="shared" si="39"/>
        <v>1.9709145797395173</v>
      </c>
      <c r="AA235" s="150">
        <f t="shared" si="43"/>
        <v>0.97886525073112596</v>
      </c>
    </row>
    <row r="236" spans="10:27" x14ac:dyDescent="0.35">
      <c r="J236" s="134" t="s">
        <v>251</v>
      </c>
      <c r="K236" s="127">
        <v>2011</v>
      </c>
      <c r="L236" s="150">
        <v>0.31789056715340119</v>
      </c>
      <c r="M236" s="150">
        <f t="shared" si="44"/>
        <v>0.33163835445507256</v>
      </c>
      <c r="N236" s="150">
        <f t="shared" si="36"/>
        <v>0.71538704335788328</v>
      </c>
      <c r="O236" s="150">
        <f t="shared" si="40"/>
        <v>-0.48320410550669896</v>
      </c>
      <c r="P236" s="150">
        <v>0.72204096913943416</v>
      </c>
      <c r="Q236" s="150">
        <f t="shared" si="45"/>
        <v>2.0412240072609271</v>
      </c>
      <c r="R236" s="150">
        <f t="shared" si="37"/>
        <v>1.9187962881009077</v>
      </c>
      <c r="S236" s="150">
        <f t="shared" si="41"/>
        <v>0.94020155377045012</v>
      </c>
      <c r="T236" s="150">
        <v>0.19174128763169859</v>
      </c>
      <c r="U236" s="150">
        <f t="shared" si="46"/>
        <v>0.12864876039506445</v>
      </c>
      <c r="V236" s="150">
        <f t="shared" si="38"/>
        <v>0.32186897268685644</v>
      </c>
      <c r="W236" s="150">
        <f t="shared" si="42"/>
        <v>-1.6354545833350511</v>
      </c>
      <c r="X236" s="150">
        <v>-1.9852262234533702</v>
      </c>
      <c r="Y236" s="150">
        <f t="shared" si="47"/>
        <v>2.6869069899350682</v>
      </c>
      <c r="Z236" s="150">
        <f t="shared" si="39"/>
        <v>2.3396936066638756</v>
      </c>
      <c r="AA236" s="150">
        <f t="shared" si="43"/>
        <v>1.226319614813651</v>
      </c>
    </row>
    <row r="237" spans="10:27" x14ac:dyDescent="0.35">
      <c r="J237" s="134" t="s">
        <v>252</v>
      </c>
      <c r="K237" s="127">
        <v>2011</v>
      </c>
      <c r="L237" s="150">
        <v>0.14683560150434768</v>
      </c>
      <c r="M237" s="150">
        <f t="shared" si="44"/>
        <v>0.17366853651158834</v>
      </c>
      <c r="N237" s="150">
        <f t="shared" si="36"/>
        <v>0.3746256100669042</v>
      </c>
      <c r="O237" s="150">
        <f t="shared" si="40"/>
        <v>-1.4164785667597088</v>
      </c>
      <c r="P237" s="150">
        <v>1.1098130841121496</v>
      </c>
      <c r="Q237" s="150">
        <f t="shared" si="45"/>
        <v>1.2883253952471541</v>
      </c>
      <c r="R237" s="150">
        <f t="shared" si="37"/>
        <v>1.211054728669168</v>
      </c>
      <c r="S237" s="150">
        <f t="shared" si="41"/>
        <v>0.27626406321185504</v>
      </c>
      <c r="T237" s="150">
        <v>-0.17164503018585014</v>
      </c>
      <c r="U237" s="150">
        <f t="shared" si="46"/>
        <v>0.1864668139872496</v>
      </c>
      <c r="V237" s="150">
        <f t="shared" si="38"/>
        <v>0.46652514702792069</v>
      </c>
      <c r="W237" s="150">
        <f t="shared" si="42"/>
        <v>-1.0999732463619403</v>
      </c>
      <c r="X237" s="150">
        <v>-1.7781441356570891</v>
      </c>
      <c r="Y237" s="150">
        <f t="shared" si="47"/>
        <v>2.7197048698852808</v>
      </c>
      <c r="Z237" s="150">
        <f t="shared" si="39"/>
        <v>2.3682532070963029</v>
      </c>
      <c r="AA237" s="150">
        <f t="shared" si="43"/>
        <v>1.2438233381851866</v>
      </c>
    </row>
    <row r="238" spans="10:27" x14ac:dyDescent="0.35">
      <c r="J238" s="134" t="s">
        <v>253</v>
      </c>
      <c r="K238" s="127">
        <v>2012</v>
      </c>
      <c r="L238" s="150">
        <v>0.92347357318645262</v>
      </c>
      <c r="M238" s="150">
        <f t="shared" si="44"/>
        <v>0.33319282330668532</v>
      </c>
      <c r="N238" s="150">
        <f t="shared" si="36"/>
        <v>0.71874023475088245</v>
      </c>
      <c r="O238" s="150">
        <f t="shared" si="40"/>
        <v>-0.47645764515645567</v>
      </c>
      <c r="P238" s="150">
        <v>0.4096423507168741</v>
      </c>
      <c r="Q238" s="150">
        <f t="shared" si="45"/>
        <v>0.28639505850912689</v>
      </c>
      <c r="R238" s="150">
        <f t="shared" si="37"/>
        <v>0.26921776994733765</v>
      </c>
      <c r="S238" s="150">
        <f t="shared" si="41"/>
        <v>-1.8931544554859412</v>
      </c>
      <c r="T238" s="150">
        <v>0.50396252890373328</v>
      </c>
      <c r="U238" s="150">
        <f t="shared" si="46"/>
        <v>0.27607915398334421</v>
      </c>
      <c r="V238" s="150">
        <f t="shared" si="38"/>
        <v>0.69072809873949292</v>
      </c>
      <c r="W238" s="150">
        <f t="shared" si="42"/>
        <v>-0.53381018137597369</v>
      </c>
      <c r="X238" s="150">
        <v>0.8152499700275746</v>
      </c>
      <c r="Y238" s="150">
        <f t="shared" si="47"/>
        <v>1.2741551836735476</v>
      </c>
      <c r="Z238" s="150">
        <f t="shared" si="39"/>
        <v>1.1095035102836506</v>
      </c>
      <c r="AA238" s="150">
        <f t="shared" si="43"/>
        <v>0.14991423198810463</v>
      </c>
    </row>
    <row r="239" spans="10:27" x14ac:dyDescent="0.35">
      <c r="J239" s="134" t="s">
        <v>254</v>
      </c>
      <c r="K239" s="127">
        <v>2012</v>
      </c>
      <c r="L239" s="150">
        <v>1.2331916672472654</v>
      </c>
      <c r="M239" s="150">
        <f t="shared" si="44"/>
        <v>0.45695384381838688</v>
      </c>
      <c r="N239" s="150">
        <f t="shared" si="36"/>
        <v>0.98570884485721055</v>
      </c>
      <c r="O239" s="150">
        <f t="shared" si="40"/>
        <v>-2.0766523447129072E-2</v>
      </c>
      <c r="P239" s="150">
        <v>3.650818557455934</v>
      </c>
      <c r="Q239" s="150">
        <f t="shared" si="45"/>
        <v>1.3925265237688469</v>
      </c>
      <c r="R239" s="150">
        <f t="shared" si="37"/>
        <v>1.3090061234754862</v>
      </c>
      <c r="S239" s="150">
        <f t="shared" si="41"/>
        <v>0.38847184616554764</v>
      </c>
      <c r="T239" s="150">
        <v>0.13174971487002005</v>
      </c>
      <c r="U239" s="150">
        <f t="shared" si="46"/>
        <v>0.27629218112502191</v>
      </c>
      <c r="V239" s="150">
        <f t="shared" si="38"/>
        <v>0.69126107571521866</v>
      </c>
      <c r="W239" s="150">
        <f t="shared" si="42"/>
        <v>-0.53269740380561059</v>
      </c>
      <c r="X239" s="150">
        <v>0.42811273635390651</v>
      </c>
      <c r="Y239" s="150">
        <f t="shared" si="47"/>
        <v>1.1422753905347676</v>
      </c>
      <c r="Z239" s="150">
        <f t="shared" si="39"/>
        <v>0.99466577678160073</v>
      </c>
      <c r="AA239" s="150">
        <f t="shared" si="43"/>
        <v>-7.7162558451762423E-3</v>
      </c>
    </row>
    <row r="240" spans="10:27" x14ac:dyDescent="0.35">
      <c r="J240" s="134" t="s">
        <v>255</v>
      </c>
      <c r="K240" s="127">
        <v>2012</v>
      </c>
      <c r="L240" s="150">
        <v>0.35380184038133111</v>
      </c>
      <c r="M240" s="150">
        <f t="shared" si="44"/>
        <v>0.36420044062166745</v>
      </c>
      <c r="N240" s="150">
        <f t="shared" si="36"/>
        <v>0.78562769627199203</v>
      </c>
      <c r="O240" s="150">
        <f t="shared" si="40"/>
        <v>-0.34808230402049317</v>
      </c>
      <c r="P240" s="150">
        <v>-1.1303426351112682</v>
      </c>
      <c r="Q240" s="150">
        <f t="shared" si="45"/>
        <v>1.9926609598730072</v>
      </c>
      <c r="R240" s="150">
        <f t="shared" si="37"/>
        <v>1.8731459357949651</v>
      </c>
      <c r="S240" s="150">
        <f t="shared" si="41"/>
        <v>0.90546330355635041</v>
      </c>
      <c r="T240" s="150">
        <v>1.0486832544529763</v>
      </c>
      <c r="U240" s="150">
        <f t="shared" si="46"/>
        <v>0.37653835038352523</v>
      </c>
      <c r="V240" s="150">
        <f t="shared" si="38"/>
        <v>0.94206902299696382</v>
      </c>
      <c r="W240" s="150">
        <f t="shared" si="42"/>
        <v>-8.609532858711369E-2</v>
      </c>
      <c r="X240" s="150">
        <v>1.9064535227945529</v>
      </c>
      <c r="Y240" s="150">
        <f t="shared" si="47"/>
        <v>0.62592970071386389</v>
      </c>
      <c r="Z240" s="150">
        <f t="shared" si="39"/>
        <v>0.54504444123562723</v>
      </c>
      <c r="AA240" s="150">
        <f t="shared" si="43"/>
        <v>-0.87555422731650667</v>
      </c>
    </row>
    <row r="241" spans="10:27" x14ac:dyDescent="0.35">
      <c r="J241" s="134" t="s">
        <v>256</v>
      </c>
      <c r="K241" s="127">
        <v>2012</v>
      </c>
      <c r="L241" s="150">
        <v>-0.41275292229068983</v>
      </c>
      <c r="M241" s="150">
        <f t="shared" si="44"/>
        <v>0.67248017431327567</v>
      </c>
      <c r="N241" s="150">
        <f t="shared" si="36"/>
        <v>1.45062715803561</v>
      </c>
      <c r="O241" s="150">
        <f t="shared" si="40"/>
        <v>0.53667676380669482</v>
      </c>
      <c r="P241" s="150">
        <v>-2.4702699943857498</v>
      </c>
      <c r="Q241" s="150">
        <f t="shared" si="45"/>
        <v>2.6272637379120893</v>
      </c>
      <c r="R241" s="150">
        <f t="shared" si="37"/>
        <v>2.4696867615879579</v>
      </c>
      <c r="S241" s="150">
        <f t="shared" si="41"/>
        <v>1.3043280717043224</v>
      </c>
      <c r="T241" s="150">
        <v>0.18657079001068896</v>
      </c>
      <c r="U241" s="150">
        <f t="shared" si="46"/>
        <v>0.41992199905835181</v>
      </c>
      <c r="V241" s="150">
        <f t="shared" si="38"/>
        <v>1.0506114635730928</v>
      </c>
      <c r="W241" s="150">
        <f t="shared" si="42"/>
        <v>7.1229231419297753E-2</v>
      </c>
      <c r="X241" s="150">
        <v>-1.4408552172902627</v>
      </c>
      <c r="Y241" s="150">
        <f t="shared" si="47"/>
        <v>1.3696312761733851</v>
      </c>
      <c r="Z241" s="150">
        <f t="shared" si="39"/>
        <v>1.1926417819275517</v>
      </c>
      <c r="AA241" s="150">
        <f t="shared" si="43"/>
        <v>0.25416078482608151</v>
      </c>
    </row>
    <row r="242" spans="10:27" x14ac:dyDescent="0.35">
      <c r="J242" s="134" t="s">
        <v>257</v>
      </c>
      <c r="K242" s="127">
        <v>2012</v>
      </c>
      <c r="L242" s="150">
        <v>-0.17777301675963406</v>
      </c>
      <c r="M242" s="150">
        <f t="shared" si="44"/>
        <v>0.32065793281989935</v>
      </c>
      <c r="N242" s="150">
        <f t="shared" si="36"/>
        <v>0.69170084644221963</v>
      </c>
      <c r="O242" s="150">
        <f t="shared" si="40"/>
        <v>-0.53177987302158458</v>
      </c>
      <c r="P242" s="150">
        <v>0.26688994714532421</v>
      </c>
      <c r="Q242" s="150">
        <f t="shared" si="45"/>
        <v>1.1175224960486925</v>
      </c>
      <c r="R242" s="150">
        <f t="shared" si="37"/>
        <v>1.0504961776169182</v>
      </c>
      <c r="S242" s="150">
        <f t="shared" si="41"/>
        <v>7.1070912564838717E-2</v>
      </c>
      <c r="T242" s="150">
        <v>5.0435491067098603E-2</v>
      </c>
      <c r="U242" s="150">
        <f t="shared" si="46"/>
        <v>0.44199916013873475</v>
      </c>
      <c r="V242" s="150">
        <f t="shared" si="38"/>
        <v>1.1058467657630524</v>
      </c>
      <c r="W242" s="150">
        <f t="shared" si="42"/>
        <v>0.14515148901783664</v>
      </c>
      <c r="X242" s="150">
        <v>1.556236736618722</v>
      </c>
      <c r="Y242" s="150">
        <f t="shared" si="47"/>
        <v>1.5022090318724881</v>
      </c>
      <c r="Z242" s="150">
        <f t="shared" si="39"/>
        <v>1.3080872843424054</v>
      </c>
      <c r="AA242" s="150">
        <f t="shared" si="43"/>
        <v>0.38745881032114299</v>
      </c>
    </row>
    <row r="243" spans="10:27" x14ac:dyDescent="0.35">
      <c r="J243" s="134" t="s">
        <v>258</v>
      </c>
      <c r="K243" s="127">
        <v>2012</v>
      </c>
      <c r="L243" s="150">
        <v>-0.88789297248681576</v>
      </c>
      <c r="M243" s="150">
        <f t="shared" si="44"/>
        <v>0.29537997653225045</v>
      </c>
      <c r="N243" s="150">
        <f t="shared" si="36"/>
        <v>0.63717300860975701</v>
      </c>
      <c r="O243" s="150">
        <f t="shared" si="40"/>
        <v>-0.65024294097080904</v>
      </c>
      <c r="P243" s="150">
        <v>1.4196242171189979</v>
      </c>
      <c r="Q243" s="150">
        <f t="shared" si="45"/>
        <v>1.6313633636860059</v>
      </c>
      <c r="R243" s="150">
        <f t="shared" si="37"/>
        <v>1.5335181026921867</v>
      </c>
      <c r="S243" s="150">
        <f t="shared" si="41"/>
        <v>0.61684519726035769</v>
      </c>
      <c r="T243" s="150">
        <v>-4.4593520367605714E-2</v>
      </c>
      <c r="U243" s="150">
        <f t="shared" si="46"/>
        <v>9.48684885192774E-2</v>
      </c>
      <c r="V243" s="150">
        <f t="shared" si="38"/>
        <v>0.23735341752446548</v>
      </c>
      <c r="W243" s="150">
        <f t="shared" si="42"/>
        <v>-2.0748912723789057</v>
      </c>
      <c r="X243" s="150">
        <v>-0.83584861852797776</v>
      </c>
      <c r="Y243" s="150">
        <f t="shared" si="47"/>
        <v>1.2940318350471391</v>
      </c>
      <c r="Z243" s="150">
        <f t="shared" si="39"/>
        <v>1.1268116174547895</v>
      </c>
      <c r="AA243" s="150">
        <f t="shared" si="43"/>
        <v>0.17224634312261658</v>
      </c>
    </row>
    <row r="244" spans="10:27" x14ac:dyDescent="0.35">
      <c r="J244" s="134" t="s">
        <v>259</v>
      </c>
      <c r="K244" s="127">
        <v>2012</v>
      </c>
      <c r="L244" s="150">
        <v>0.46016896063686352</v>
      </c>
      <c r="M244" s="150">
        <f t="shared" si="44"/>
        <v>0.55060686656569924</v>
      </c>
      <c r="N244" s="150">
        <f t="shared" si="36"/>
        <v>1.1877305897630903</v>
      </c>
      <c r="O244" s="150">
        <f t="shared" si="40"/>
        <v>0.24820763000167384</v>
      </c>
      <c r="P244" s="150">
        <v>-0.99835323178262658</v>
      </c>
      <c r="Q244" s="150">
        <f t="shared" si="45"/>
        <v>0.98749129629876031</v>
      </c>
      <c r="R244" s="150">
        <f t="shared" si="37"/>
        <v>0.92826393728956647</v>
      </c>
      <c r="S244" s="150">
        <f t="shared" si="41"/>
        <v>-0.1073930235010269</v>
      </c>
      <c r="T244" s="150">
        <v>6.5950265740776656E-2</v>
      </c>
      <c r="U244" s="150">
        <f t="shared" si="46"/>
        <v>4.8866200423660196E-2</v>
      </c>
      <c r="V244" s="150">
        <f t="shared" si="38"/>
        <v>0.12225934926363234</v>
      </c>
      <c r="W244" s="150">
        <f t="shared" si="42"/>
        <v>-3.0319833015254667</v>
      </c>
      <c r="X244" s="150">
        <v>1.25263404354952</v>
      </c>
      <c r="Y244" s="150">
        <f t="shared" si="47"/>
        <v>1.0633284624415344</v>
      </c>
      <c r="Z244" s="150">
        <f t="shared" si="39"/>
        <v>0.92592070163854412</v>
      </c>
      <c r="AA244" s="150">
        <f t="shared" si="43"/>
        <v>-0.11103945242948561</v>
      </c>
    </row>
    <row r="245" spans="10:27" x14ac:dyDescent="0.35">
      <c r="J245" s="134" t="s">
        <v>260</v>
      </c>
      <c r="K245" s="127">
        <v>2012</v>
      </c>
      <c r="L245" s="150">
        <v>1.2415123971607911</v>
      </c>
      <c r="M245" s="150">
        <f t="shared" si="44"/>
        <v>0.8795286470996353</v>
      </c>
      <c r="N245" s="150">
        <f t="shared" si="36"/>
        <v>1.8972576300200106</v>
      </c>
      <c r="O245" s="150">
        <f t="shared" si="40"/>
        <v>0.92391559668067713</v>
      </c>
      <c r="P245" s="150">
        <v>1.3255016113941158</v>
      </c>
      <c r="Q245" s="150">
        <f t="shared" si="45"/>
        <v>1.118320930902974</v>
      </c>
      <c r="R245" s="150">
        <f t="shared" si="37"/>
        <v>1.0512467242640458</v>
      </c>
      <c r="S245" s="150">
        <f t="shared" si="41"/>
        <v>7.2101304979464015E-2</v>
      </c>
      <c r="T245" s="150">
        <v>0.17445917655268667</v>
      </c>
      <c r="U245" s="150">
        <f t="shared" si="46"/>
        <v>8.9429175205122405E-2</v>
      </c>
      <c r="V245" s="150">
        <f t="shared" si="38"/>
        <v>0.22374468796366223</v>
      </c>
      <c r="W245" s="150">
        <f t="shared" si="42"/>
        <v>-2.1600746638599837</v>
      </c>
      <c r="X245" s="150">
        <v>-1.3180714533472078</v>
      </c>
      <c r="Y245" s="150">
        <f t="shared" si="47"/>
        <v>1.1156874036512425</v>
      </c>
      <c r="Z245" s="150">
        <f t="shared" si="39"/>
        <v>0.97151360100533768</v>
      </c>
      <c r="AA245" s="150">
        <f t="shared" si="43"/>
        <v>-4.16939014796264E-2</v>
      </c>
    </row>
    <row r="246" spans="10:27" x14ac:dyDescent="0.35">
      <c r="J246" s="134" t="s">
        <v>261</v>
      </c>
      <c r="K246" s="127">
        <v>2012</v>
      </c>
      <c r="L246" s="150">
        <v>0.80020480376352265</v>
      </c>
      <c r="M246" s="150">
        <f t="shared" si="44"/>
        <v>0.31987399123195881</v>
      </c>
      <c r="N246" s="150">
        <f t="shared" si="36"/>
        <v>0.69000978252506928</v>
      </c>
      <c r="O246" s="150">
        <f t="shared" si="40"/>
        <v>-0.53531127922791755</v>
      </c>
      <c r="P246" s="150">
        <v>0.73359667572974918</v>
      </c>
      <c r="Q246" s="150">
        <f t="shared" si="45"/>
        <v>0.986030384203469</v>
      </c>
      <c r="R246" s="150">
        <f t="shared" si="37"/>
        <v>0.92689064719709491</v>
      </c>
      <c r="S246" s="150">
        <f t="shared" si="41"/>
        <v>-0.10952895242530228</v>
      </c>
      <c r="T246" s="150">
        <v>0.2612330198537095</v>
      </c>
      <c r="U246" s="150">
        <f t="shared" si="46"/>
        <v>7.9888281480208767E-2</v>
      </c>
      <c r="V246" s="150">
        <f t="shared" si="38"/>
        <v>0.19987413023483516</v>
      </c>
      <c r="W246" s="150">
        <f t="shared" si="42"/>
        <v>-2.3228363391485853</v>
      </c>
      <c r="X246" s="150">
        <v>4.6865846514352667E-2</v>
      </c>
      <c r="Y246" s="150">
        <f t="shared" si="47"/>
        <v>1.0501564713735576</v>
      </c>
      <c r="Z246" s="150">
        <f t="shared" si="39"/>
        <v>0.91445085046609109</v>
      </c>
      <c r="AA246" s="150">
        <f t="shared" si="43"/>
        <v>-0.12902246421830202</v>
      </c>
    </row>
    <row r="247" spans="10:27" x14ac:dyDescent="0.35">
      <c r="J247" s="134" t="s">
        <v>262</v>
      </c>
      <c r="K247" s="127">
        <v>2012</v>
      </c>
      <c r="L247" s="150">
        <v>-4.7022613602359681E-2</v>
      </c>
      <c r="M247" s="150">
        <f t="shared" si="44"/>
        <v>0.53467219060830407</v>
      </c>
      <c r="N247" s="150">
        <f t="shared" si="36"/>
        <v>1.1533574222241374</v>
      </c>
      <c r="O247" s="150">
        <f t="shared" si="40"/>
        <v>0.20583966941862833</v>
      </c>
      <c r="P247" s="150">
        <v>-1.0643715624363415</v>
      </c>
      <c r="Q247" s="150">
        <f t="shared" si="45"/>
        <v>1.016231328942184</v>
      </c>
      <c r="R247" s="150">
        <f t="shared" si="37"/>
        <v>0.95528021172095534</v>
      </c>
      <c r="S247" s="150">
        <f t="shared" si="41"/>
        <v>-6.6004114865935853E-2</v>
      </c>
      <c r="T247" s="150">
        <v>0.61181556752166444</v>
      </c>
      <c r="U247" s="150">
        <f t="shared" si="46"/>
        <v>0.1890674292803125</v>
      </c>
      <c r="V247" s="150">
        <f t="shared" si="38"/>
        <v>0.47303167977772242</v>
      </c>
      <c r="W247" s="150">
        <f t="shared" si="42"/>
        <v>-1.0799912882196592</v>
      </c>
      <c r="X247" s="150">
        <v>-3.8177772572900808</v>
      </c>
      <c r="Y247" s="150">
        <f t="shared" si="47"/>
        <v>1.6002447472045651</v>
      </c>
      <c r="Z247" s="150">
        <f t="shared" si="39"/>
        <v>1.3934544136276374</v>
      </c>
      <c r="AA247" s="150">
        <f t="shared" si="43"/>
        <v>0.47866580595151481</v>
      </c>
    </row>
    <row r="248" spans="10:27" x14ac:dyDescent="0.35">
      <c r="J248" s="134" t="s">
        <v>263</v>
      </c>
      <c r="K248" s="127">
        <v>2012</v>
      </c>
      <c r="L248" s="150">
        <v>0.55698953946474661</v>
      </c>
      <c r="M248" s="150">
        <f t="shared" si="44"/>
        <v>0.35618014209060445</v>
      </c>
      <c r="N248" s="150">
        <f t="shared" si="36"/>
        <v>0.76832686970622155</v>
      </c>
      <c r="O248" s="150">
        <f t="shared" si="40"/>
        <v>-0.38020788683270884</v>
      </c>
      <c r="P248" s="150">
        <v>0.36547073660369589</v>
      </c>
      <c r="Q248" s="150">
        <f t="shared" si="45"/>
        <v>0.77550381420622394</v>
      </c>
      <c r="R248" s="150">
        <f t="shared" si="37"/>
        <v>0.72899095582544993</v>
      </c>
      <c r="S248" s="150">
        <f t="shared" si="41"/>
        <v>-0.45602717891774452</v>
      </c>
      <c r="T248" s="150">
        <v>-0.19182812200268559</v>
      </c>
      <c r="U248" s="150">
        <f t="shared" si="46"/>
        <v>0.32897411257522047</v>
      </c>
      <c r="V248" s="150">
        <f t="shared" si="38"/>
        <v>0.82306708070868251</v>
      </c>
      <c r="W248" s="150">
        <f t="shared" si="42"/>
        <v>-0.28091807850298645</v>
      </c>
      <c r="X248" s="150">
        <v>3.9206136612687201</v>
      </c>
      <c r="Y248" s="150">
        <f t="shared" si="47"/>
        <v>3.159185592320533</v>
      </c>
      <c r="Z248" s="150">
        <f t="shared" si="39"/>
        <v>2.7509423885177369</v>
      </c>
      <c r="AA248" s="150">
        <f t="shared" si="43"/>
        <v>1.4599259263970978</v>
      </c>
    </row>
    <row r="249" spans="10:27" x14ac:dyDescent="0.35">
      <c r="J249" s="134" t="s">
        <v>264</v>
      </c>
      <c r="K249" s="127">
        <v>2012</v>
      </c>
      <c r="L249" s="150">
        <v>0.34650294715142055</v>
      </c>
      <c r="M249" s="150">
        <f t="shared" si="44"/>
        <v>0.25033259066978497</v>
      </c>
      <c r="N249" s="150">
        <f t="shared" si="36"/>
        <v>0.53999994116976446</v>
      </c>
      <c r="O249" s="150">
        <f t="shared" si="40"/>
        <v>-0.88896884478550364</v>
      </c>
      <c r="P249" s="150">
        <v>1.0719048107498206</v>
      </c>
      <c r="Q249" s="150">
        <f t="shared" si="45"/>
        <v>0.8886428381321595</v>
      </c>
      <c r="R249" s="150">
        <f t="shared" si="37"/>
        <v>0.83534417251123361</v>
      </c>
      <c r="S249" s="150">
        <f t="shared" si="41"/>
        <v>-0.25955736595753315</v>
      </c>
      <c r="T249" s="150">
        <v>5.5737074764558907E-2</v>
      </c>
      <c r="U249" s="150">
        <f t="shared" si="46"/>
        <v>0.33604811105120197</v>
      </c>
      <c r="V249" s="150">
        <f t="shared" si="38"/>
        <v>0.8407656626092036</v>
      </c>
      <c r="W249" s="150">
        <f t="shared" si="42"/>
        <v>-0.2502243449438295</v>
      </c>
      <c r="X249" s="150">
        <v>1.8394844756883422</v>
      </c>
      <c r="Y249" s="150">
        <f t="shared" si="47"/>
        <v>3.2696993237729202</v>
      </c>
      <c r="Z249" s="150">
        <f t="shared" si="39"/>
        <v>2.8471750723792528</v>
      </c>
      <c r="AA249" s="150">
        <f t="shared" si="43"/>
        <v>1.5095312069150058</v>
      </c>
    </row>
    <row r="250" spans="10:27" x14ac:dyDescent="0.35">
      <c r="J250" s="134" t="s">
        <v>265</v>
      </c>
      <c r="K250" s="127">
        <v>2013</v>
      </c>
      <c r="L250" s="150">
        <v>0.83297389882147033</v>
      </c>
      <c r="M250" s="150">
        <f t="shared" si="44"/>
        <v>0.19920005549195505</v>
      </c>
      <c r="N250" s="150">
        <f t="shared" si="36"/>
        <v>0.4297004155905656</v>
      </c>
      <c r="O250" s="150">
        <f t="shared" si="40"/>
        <v>-1.2185969224528252</v>
      </c>
      <c r="P250" s="150">
        <v>1.3396255137768305</v>
      </c>
      <c r="Q250" s="150">
        <f t="shared" si="45"/>
        <v>0.41092051216117298</v>
      </c>
      <c r="R250" s="150">
        <f t="shared" si="37"/>
        <v>0.38627448561974176</v>
      </c>
      <c r="S250" s="150">
        <f t="shared" si="41"/>
        <v>-1.3723017077278759</v>
      </c>
      <c r="T250" s="150">
        <v>-7.2994102844849112E-2</v>
      </c>
      <c r="U250" s="150">
        <f t="shared" si="46"/>
        <v>0.10109498660408135</v>
      </c>
      <c r="V250" s="150">
        <f t="shared" si="38"/>
        <v>0.25293162081098092</v>
      </c>
      <c r="W250" s="150">
        <f t="shared" si="42"/>
        <v>-1.9831806848712643</v>
      </c>
      <c r="X250" s="150">
        <v>-0.10354348826507133</v>
      </c>
      <c r="Y250" s="150">
        <f t="shared" si="47"/>
        <v>1.6431777181196241</v>
      </c>
      <c r="Z250" s="150">
        <f t="shared" si="39"/>
        <v>1.4308394060897236</v>
      </c>
      <c r="AA250" s="150">
        <f t="shared" si="43"/>
        <v>0.51686175659322131</v>
      </c>
    </row>
    <row r="251" spans="10:27" x14ac:dyDescent="0.35">
      <c r="J251" s="134" t="s">
        <v>266</v>
      </c>
      <c r="K251" s="127">
        <v>2013</v>
      </c>
      <c r="L251" s="150">
        <v>1.1581617767052226</v>
      </c>
      <c r="M251" s="150">
        <f t="shared" si="44"/>
        <v>0.33353180730111781</v>
      </c>
      <c r="N251" s="150">
        <f t="shared" si="36"/>
        <v>0.71947146729460065</v>
      </c>
      <c r="O251" s="150">
        <f t="shared" si="40"/>
        <v>-0.47499062099866218</v>
      </c>
      <c r="P251" s="150">
        <v>-0.64092934755395325</v>
      </c>
      <c r="Q251" s="150">
        <f t="shared" si="45"/>
        <v>0.8773744156682276</v>
      </c>
      <c r="R251" s="150">
        <f t="shared" si="37"/>
        <v>0.82475160299429984</v>
      </c>
      <c r="S251" s="150">
        <f t="shared" si="41"/>
        <v>-0.2779684180599577</v>
      </c>
      <c r="T251" s="150">
        <v>1.161069568059053</v>
      </c>
      <c r="U251" s="150">
        <f t="shared" si="46"/>
        <v>0.55389978843611354</v>
      </c>
      <c r="V251" s="150">
        <f t="shared" si="38"/>
        <v>1.3858132431895454</v>
      </c>
      <c r="W251" s="150">
        <f t="shared" si="42"/>
        <v>0.47073284818340055</v>
      </c>
      <c r="X251" s="150">
        <v>0.73707244040078312</v>
      </c>
      <c r="Y251" s="150">
        <f t="shared" si="47"/>
        <v>0.79563427554363209</v>
      </c>
      <c r="Z251" s="150">
        <f t="shared" si="39"/>
        <v>0.69281907959793809</v>
      </c>
      <c r="AA251" s="150">
        <f t="shared" si="43"/>
        <v>-0.52944943378591292</v>
      </c>
    </row>
    <row r="252" spans="10:27" x14ac:dyDescent="0.35">
      <c r="J252" s="134" t="s">
        <v>267</v>
      </c>
      <c r="K252" s="127">
        <v>2013</v>
      </c>
      <c r="L252" s="150">
        <v>-0.70761980651059109</v>
      </c>
      <c r="M252" s="150">
        <f t="shared" si="44"/>
        <v>0.81379201800368683</v>
      </c>
      <c r="N252" s="150">
        <f t="shared" si="36"/>
        <v>1.7554551753354901</v>
      </c>
      <c r="O252" s="150">
        <f t="shared" si="40"/>
        <v>0.81184515819712011</v>
      </c>
      <c r="P252" s="150">
        <v>0.17638461926120041</v>
      </c>
      <c r="Q252" s="150">
        <f t="shared" si="45"/>
        <v>0.81265880894243581</v>
      </c>
      <c r="R252" s="150">
        <f t="shared" si="37"/>
        <v>0.76391748311037955</v>
      </c>
      <c r="S252" s="150">
        <f t="shared" si="41"/>
        <v>-0.3885112853394419</v>
      </c>
      <c r="T252" s="150">
        <v>-0.24893111638954871</v>
      </c>
      <c r="U252" s="150">
        <f t="shared" si="46"/>
        <v>0.62733731018269823</v>
      </c>
      <c r="V252" s="150">
        <f t="shared" si="38"/>
        <v>1.5695480853182591</v>
      </c>
      <c r="W252" s="150">
        <f t="shared" si="42"/>
        <v>0.65034922859350364</v>
      </c>
      <c r="X252" s="150">
        <v>-2.6980679089973707</v>
      </c>
      <c r="Y252" s="150">
        <f t="shared" si="47"/>
        <v>1.4620526411470771</v>
      </c>
      <c r="Z252" s="150">
        <f t="shared" si="39"/>
        <v>1.2731200707399684</v>
      </c>
      <c r="AA252" s="150">
        <f t="shared" si="43"/>
        <v>0.34836848938240933</v>
      </c>
    </row>
    <row r="253" spans="10:27" x14ac:dyDescent="0.35">
      <c r="J253" s="134" t="s">
        <v>268</v>
      </c>
      <c r="K253" s="127">
        <v>2013</v>
      </c>
      <c r="L253" s="150">
        <v>-0.49037105235301792</v>
      </c>
      <c r="M253" s="150">
        <f t="shared" si="44"/>
        <v>0.83306651901494444</v>
      </c>
      <c r="N253" s="150">
        <f t="shared" si="36"/>
        <v>1.7970327796909902</v>
      </c>
      <c r="O253" s="150">
        <f t="shared" si="40"/>
        <v>0.84561672530100562</v>
      </c>
      <c r="P253" s="150">
        <v>0.50809940637891138</v>
      </c>
      <c r="Q253" s="150">
        <f t="shared" si="45"/>
        <v>0.48285078183961899</v>
      </c>
      <c r="R253" s="150">
        <f t="shared" si="37"/>
        <v>0.45389055028003583</v>
      </c>
      <c r="S253" s="150">
        <f t="shared" si="41"/>
        <v>-1.139583642315555</v>
      </c>
      <c r="T253" s="150">
        <v>-0.89915037909094375</v>
      </c>
      <c r="U253" s="150">
        <f t="shared" si="46"/>
        <v>0.85993496203480457</v>
      </c>
      <c r="V253" s="150">
        <f t="shared" si="38"/>
        <v>2.1514889219116973</v>
      </c>
      <c r="W253" s="150">
        <f t="shared" si="42"/>
        <v>1.1053354118204066</v>
      </c>
      <c r="X253" s="150">
        <v>0.29373751615556337</v>
      </c>
      <c r="Y253" s="150">
        <f t="shared" si="47"/>
        <v>1.5256195381655908</v>
      </c>
      <c r="Z253" s="150">
        <f t="shared" si="39"/>
        <v>1.3284725868883862</v>
      </c>
      <c r="AA253" s="150">
        <f t="shared" si="43"/>
        <v>0.40976845803675738</v>
      </c>
    </row>
    <row r="254" spans="10:27" x14ac:dyDescent="0.35">
      <c r="J254" s="134" t="s">
        <v>269</v>
      </c>
      <c r="K254" s="127">
        <v>2013</v>
      </c>
      <c r="L254" s="150">
        <v>0.60509955941033711</v>
      </c>
      <c r="M254" s="150">
        <f t="shared" si="44"/>
        <v>0.57450316855175365</v>
      </c>
      <c r="N254" s="150">
        <f t="shared" si="36"/>
        <v>1.2392780196527367</v>
      </c>
      <c r="O254" s="150">
        <f t="shared" si="40"/>
        <v>0.30949987801910339</v>
      </c>
      <c r="P254" s="150">
        <v>-0.23524700935982781</v>
      </c>
      <c r="Q254" s="150">
        <f t="shared" si="45"/>
        <v>0.30405394102314931</v>
      </c>
      <c r="R254" s="150">
        <f t="shared" si="37"/>
        <v>0.28581751505095526</v>
      </c>
      <c r="S254" s="150">
        <f t="shared" si="41"/>
        <v>-1.8068337666170584</v>
      </c>
      <c r="T254" s="150">
        <v>1.1033793395102072</v>
      </c>
      <c r="U254" s="150">
        <f t="shared" si="46"/>
        <v>0.83410990033984778</v>
      </c>
      <c r="V254" s="150">
        <f t="shared" si="38"/>
        <v>2.0868766702910486</v>
      </c>
      <c r="W254" s="150">
        <f t="shared" si="42"/>
        <v>1.0613453429908279</v>
      </c>
      <c r="X254" s="150">
        <v>9.3720712277413312E-2</v>
      </c>
      <c r="Y254" s="150">
        <f t="shared" si="47"/>
        <v>1.365649626843801</v>
      </c>
      <c r="Z254" s="150">
        <f t="shared" si="39"/>
        <v>1.1891746580132139</v>
      </c>
      <c r="AA254" s="150">
        <f t="shared" si="43"/>
        <v>0.24996062403577224</v>
      </c>
    </row>
    <row r="255" spans="10:27" x14ac:dyDescent="0.35">
      <c r="J255" s="134" t="s">
        <v>270</v>
      </c>
      <c r="K255" s="127">
        <v>2013</v>
      </c>
      <c r="L255" s="150">
        <v>0.30589386663125773</v>
      </c>
      <c r="M255" s="150">
        <f t="shared" si="44"/>
        <v>0.46231515573898085</v>
      </c>
      <c r="N255" s="150">
        <f t="shared" si="36"/>
        <v>0.99727389163744573</v>
      </c>
      <c r="O255" s="150">
        <f t="shared" si="40"/>
        <v>-3.9383135927425449E-3</v>
      </c>
      <c r="P255" s="150">
        <v>-0.21071643588199879</v>
      </c>
      <c r="Q255" s="150">
        <f t="shared" si="45"/>
        <v>0.34478042254165886</v>
      </c>
      <c r="R255" s="150">
        <f t="shared" si="37"/>
        <v>0.32410131990880053</v>
      </c>
      <c r="S255" s="150">
        <f t="shared" si="41"/>
        <v>-1.625483198816603</v>
      </c>
      <c r="T255" s="150">
        <v>-8.7459122366719905E-2</v>
      </c>
      <c r="U255" s="150">
        <f t="shared" si="46"/>
        <v>0.82239921452140119</v>
      </c>
      <c r="V255" s="150">
        <f t="shared" si="38"/>
        <v>2.0575774652130758</v>
      </c>
      <c r="W255" s="150">
        <f t="shared" si="42"/>
        <v>1.0409467473297356</v>
      </c>
      <c r="X255" s="150">
        <v>0.15215355805243447</v>
      </c>
      <c r="Y255" s="150">
        <f t="shared" si="47"/>
        <v>8.3975615833239509E-2</v>
      </c>
      <c r="Z255" s="150">
        <f t="shared" si="39"/>
        <v>7.3123934775814567E-2</v>
      </c>
      <c r="AA255" s="150">
        <f t="shared" si="43"/>
        <v>-3.7735124863259286</v>
      </c>
    </row>
    <row r="256" spans="10:27" x14ac:dyDescent="0.35">
      <c r="J256" s="134" t="s">
        <v>271</v>
      </c>
      <c r="K256" s="127">
        <v>2013</v>
      </c>
      <c r="L256" s="150">
        <v>0.57535650285226791</v>
      </c>
      <c r="M256" s="150">
        <f t="shared" si="44"/>
        <v>0.13458529237955041</v>
      </c>
      <c r="N256" s="150">
        <f t="shared" si="36"/>
        <v>0.2903179716744918</v>
      </c>
      <c r="O256" s="150">
        <f t="shared" si="40"/>
        <v>-1.7842942124055838</v>
      </c>
      <c r="P256" s="150">
        <v>0.97536450477626946</v>
      </c>
      <c r="Q256" s="150">
        <f t="shared" si="45"/>
        <v>0.56499459043495348</v>
      </c>
      <c r="R256" s="150">
        <f t="shared" si="37"/>
        <v>0.53110757029475841</v>
      </c>
      <c r="S256" s="150">
        <f t="shared" si="41"/>
        <v>-0.91292400144067942</v>
      </c>
      <c r="T256" s="150">
        <v>0.66412940057088488</v>
      </c>
      <c r="U256" s="150">
        <f t="shared" si="46"/>
        <v>0.49170023150460451</v>
      </c>
      <c r="V256" s="150">
        <f t="shared" si="38"/>
        <v>1.2301948957632416</v>
      </c>
      <c r="W256" s="150">
        <f t="shared" si="42"/>
        <v>0.29888689513940281</v>
      </c>
      <c r="X256" s="150">
        <v>-0.8998480775972888</v>
      </c>
      <c r="Y256" s="150">
        <f t="shared" si="47"/>
        <v>0.48273535182197114</v>
      </c>
      <c r="Z256" s="150">
        <f t="shared" si="39"/>
        <v>0.42035426629925765</v>
      </c>
      <c r="AA256" s="150">
        <f t="shared" si="43"/>
        <v>-1.2503223793750122</v>
      </c>
    </row>
    <row r="257" spans="10:27" x14ac:dyDescent="0.35">
      <c r="J257" s="134" t="s">
        <v>272</v>
      </c>
      <c r="K257" s="127">
        <v>2013</v>
      </c>
      <c r="L257" s="150">
        <v>-0.14063977692630183</v>
      </c>
      <c r="M257" s="150">
        <f t="shared" si="44"/>
        <v>0.29526881910194575</v>
      </c>
      <c r="N257" s="150">
        <f t="shared" si="36"/>
        <v>0.63693322758218673</v>
      </c>
      <c r="O257" s="150">
        <f t="shared" si="40"/>
        <v>-0.65078595833252106</v>
      </c>
      <c r="P257" s="150">
        <v>-1.1302529376618204</v>
      </c>
      <c r="Q257" s="150">
        <f t="shared" si="45"/>
        <v>0.86190745763863108</v>
      </c>
      <c r="R257" s="150">
        <f t="shared" si="37"/>
        <v>0.81021231600285082</v>
      </c>
      <c r="S257" s="150">
        <f t="shared" si="41"/>
        <v>-0.30362807935056069</v>
      </c>
      <c r="T257" s="150">
        <v>0.40643490425149814</v>
      </c>
      <c r="U257" s="150">
        <f t="shared" si="46"/>
        <v>0.31184452514638872</v>
      </c>
      <c r="V257" s="150">
        <f t="shared" si="38"/>
        <v>0.78021021453028683</v>
      </c>
      <c r="W257" s="150">
        <f t="shared" si="42"/>
        <v>-0.35806520860419461</v>
      </c>
      <c r="X257" s="150">
        <v>-5.8962264150943397E-2</v>
      </c>
      <c r="Y257" s="150">
        <f t="shared" si="47"/>
        <v>0.45440636280874108</v>
      </c>
      <c r="Z257" s="150">
        <f t="shared" si="39"/>
        <v>0.39568606798581052</v>
      </c>
      <c r="AA257" s="150">
        <f t="shared" si="43"/>
        <v>-1.3375718256384836</v>
      </c>
    </row>
    <row r="258" spans="10:27" x14ac:dyDescent="0.35">
      <c r="J258" s="134" t="s">
        <v>273</v>
      </c>
      <c r="K258" s="127">
        <v>2013</v>
      </c>
      <c r="L258" s="150">
        <v>8.616249807781963E-2</v>
      </c>
      <c r="M258" s="150">
        <f t="shared" si="44"/>
        <v>0.29877541154799425</v>
      </c>
      <c r="N258" s="150">
        <f t="shared" si="36"/>
        <v>0.64449740334334571</v>
      </c>
      <c r="O258" s="150">
        <f t="shared" si="40"/>
        <v>-0.63375354885470248</v>
      </c>
      <c r="P258" s="150">
        <v>-0.12086417887898473</v>
      </c>
      <c r="Q258" s="150">
        <f t="shared" si="45"/>
        <v>0.85985837381158992</v>
      </c>
      <c r="R258" s="150">
        <f t="shared" si="37"/>
        <v>0.80828613130810478</v>
      </c>
      <c r="S258" s="150">
        <f t="shared" si="41"/>
        <v>-0.30706200098765607</v>
      </c>
      <c r="T258" s="150">
        <v>3.76548555936288E-2</v>
      </c>
      <c r="U258" s="150">
        <f t="shared" si="46"/>
        <v>0.25709391566029016</v>
      </c>
      <c r="V258" s="150">
        <f t="shared" si="38"/>
        <v>0.64322854152268683</v>
      </c>
      <c r="W258" s="150">
        <f t="shared" si="42"/>
        <v>-0.63659667126903807</v>
      </c>
      <c r="X258" s="150">
        <v>-0.54277286135693215</v>
      </c>
      <c r="Y258" s="150">
        <f t="shared" si="47"/>
        <v>0.34458741114511537</v>
      </c>
      <c r="Z258" s="150">
        <f t="shared" si="39"/>
        <v>0.30005838155661874</v>
      </c>
      <c r="AA258" s="150">
        <f t="shared" si="43"/>
        <v>-1.7366848655402332</v>
      </c>
    </row>
    <row r="259" spans="10:27" x14ac:dyDescent="0.35">
      <c r="J259" s="134" t="s">
        <v>274</v>
      </c>
      <c r="K259" s="127">
        <v>2013</v>
      </c>
      <c r="L259" s="150">
        <v>0.33045234169991511</v>
      </c>
      <c r="M259" s="150">
        <f t="shared" si="44"/>
        <v>0.19236671688201581</v>
      </c>
      <c r="N259" s="150">
        <f t="shared" si="36"/>
        <v>0.41496001587877673</v>
      </c>
      <c r="O259" s="150">
        <f t="shared" si="40"/>
        <v>-1.2689557648674936</v>
      </c>
      <c r="P259" s="150">
        <v>2.102556345484798</v>
      </c>
      <c r="Q259" s="150">
        <f t="shared" si="45"/>
        <v>1.350453436431146</v>
      </c>
      <c r="R259" s="150">
        <f t="shared" si="37"/>
        <v>1.2694564789850438</v>
      </c>
      <c r="S259" s="150">
        <f t="shared" si="41"/>
        <v>0.34421093564810618</v>
      </c>
      <c r="T259" s="150">
        <v>0.27854104716377459</v>
      </c>
      <c r="U259" s="150">
        <f t="shared" si="46"/>
        <v>0.15289129044958141</v>
      </c>
      <c r="V259" s="150">
        <f t="shared" si="38"/>
        <v>0.38252185593280313</v>
      </c>
      <c r="W259" s="150">
        <f t="shared" si="42"/>
        <v>-1.3863859142845441</v>
      </c>
      <c r="X259" s="150">
        <v>0.94910428283307624</v>
      </c>
      <c r="Y259" s="150">
        <f t="shared" si="47"/>
        <v>0.6214649601701554</v>
      </c>
      <c r="Z259" s="150">
        <f t="shared" si="39"/>
        <v>0.54115665317870598</v>
      </c>
      <c r="AA259" s="150">
        <f t="shared" si="43"/>
        <v>-0.88588181127993171</v>
      </c>
    </row>
    <row r="260" spans="10:27" x14ac:dyDescent="0.35">
      <c r="J260" s="134" t="s">
        <v>275</v>
      </c>
      <c r="K260" s="127">
        <v>2013</v>
      </c>
      <c r="L260" s="150">
        <v>0.28245085671088166</v>
      </c>
      <c r="M260" s="150">
        <f t="shared" si="44"/>
        <v>0.1056781224036891</v>
      </c>
      <c r="N260" s="150">
        <f t="shared" si="36"/>
        <v>0.2279614481208305</v>
      </c>
      <c r="O260" s="150">
        <f t="shared" si="40"/>
        <v>-2.1331382323728794</v>
      </c>
      <c r="P260" s="150">
        <v>-2.1580246913580248</v>
      </c>
      <c r="Q260" s="150">
        <f t="shared" si="45"/>
        <v>1.7399288795577135</v>
      </c>
      <c r="R260" s="150">
        <f t="shared" si="37"/>
        <v>1.6355721193652151</v>
      </c>
      <c r="S260" s="150">
        <f t="shared" si="41"/>
        <v>0.70979537541371618</v>
      </c>
      <c r="T260" s="150">
        <v>0.24210802897789122</v>
      </c>
      <c r="U260" s="150">
        <f t="shared" si="46"/>
        <v>0.10601604816158584</v>
      </c>
      <c r="V260" s="150">
        <f t="shared" si="38"/>
        <v>0.26524372567058996</v>
      </c>
      <c r="W260" s="150">
        <f t="shared" si="42"/>
        <v>-1.9146094702354866</v>
      </c>
      <c r="X260" s="150">
        <v>-0.74039252556117052</v>
      </c>
      <c r="Y260" s="150">
        <f t="shared" si="47"/>
        <v>0.75418465250089617</v>
      </c>
      <c r="Z260" s="150">
        <f t="shared" si="39"/>
        <v>0.65672575057873728</v>
      </c>
      <c r="AA260" s="150">
        <f t="shared" si="43"/>
        <v>-0.60663706967034969</v>
      </c>
    </row>
    <row r="261" spans="10:27" x14ac:dyDescent="0.35">
      <c r="J261" s="134" t="s">
        <v>276</v>
      </c>
      <c r="K261" s="127">
        <v>2013</v>
      </c>
      <c r="L261" s="150">
        <v>0.54561628462215284</v>
      </c>
      <c r="M261" s="150">
        <f t="shared" si="44"/>
        <v>0.11443373013948022</v>
      </c>
      <c r="N261" s="150">
        <f t="shared" si="36"/>
        <v>0.24684843223097983</v>
      </c>
      <c r="O261" s="150">
        <f t="shared" si="40"/>
        <v>-2.0183026125378372</v>
      </c>
      <c r="P261" s="150">
        <v>1.0245798213294302</v>
      </c>
      <c r="Q261" s="150">
        <f t="shared" si="45"/>
        <v>1.8087305444646131</v>
      </c>
      <c r="R261" s="150">
        <f t="shared" si="37"/>
        <v>1.7002472254627921</v>
      </c>
      <c r="S261" s="150">
        <f t="shared" si="41"/>
        <v>0.76574453754939975</v>
      </c>
      <c r="T261" s="150">
        <v>0.86499035779146616</v>
      </c>
      <c r="U261" s="150">
        <f t="shared" si="46"/>
        <v>0.28542999809216701</v>
      </c>
      <c r="V261" s="150">
        <f t="shared" si="38"/>
        <v>0.71412316743521287</v>
      </c>
      <c r="W261" s="150">
        <f t="shared" si="42"/>
        <v>-0.48575517228086618</v>
      </c>
      <c r="X261" s="150">
        <v>-1.0537532559791618</v>
      </c>
      <c r="Y261" s="150">
        <f t="shared" si="47"/>
        <v>0.87964846095341842</v>
      </c>
      <c r="Z261" s="150">
        <f t="shared" si="39"/>
        <v>0.76597659982795574</v>
      </c>
      <c r="AA261" s="150">
        <f t="shared" si="43"/>
        <v>-0.38462777561940587</v>
      </c>
    </row>
    <row r="262" spans="10:27" x14ac:dyDescent="0.35">
      <c r="J262" s="134" t="s">
        <v>277</v>
      </c>
      <c r="K262" s="127">
        <v>2014</v>
      </c>
      <c r="L262" s="150">
        <v>-0.78372853244361296</v>
      </c>
      <c r="M262" s="150">
        <f t="shared" si="44"/>
        <v>0.57476103004883572</v>
      </c>
      <c r="N262" s="150">
        <f t="shared" si="36"/>
        <v>1.2398342604237913</v>
      </c>
      <c r="O262" s="150">
        <f t="shared" si="40"/>
        <v>0.31014727573630746</v>
      </c>
      <c r="P262" s="150">
        <v>0.38469224620303755</v>
      </c>
      <c r="Q262" s="150">
        <f t="shared" si="45"/>
        <v>1.3745236353628356</v>
      </c>
      <c r="R262" s="150">
        <f t="shared" si="37"/>
        <v>1.2920830051280281</v>
      </c>
      <c r="S262" s="150">
        <f t="shared" si="41"/>
        <v>0.36969875365413485</v>
      </c>
      <c r="T262" s="150">
        <v>0.51974087205093455</v>
      </c>
      <c r="U262" s="150">
        <f t="shared" si="46"/>
        <v>0.25478958606512625</v>
      </c>
      <c r="V262" s="150">
        <f t="shared" si="38"/>
        <v>0.63746329203835694</v>
      </c>
      <c r="W262" s="150">
        <f t="shared" si="42"/>
        <v>-0.64958582729858649</v>
      </c>
      <c r="X262" s="150">
        <v>0.37094651190618644</v>
      </c>
      <c r="Y262" s="150">
        <f t="shared" si="47"/>
        <v>0.6112863333604649</v>
      </c>
      <c r="Z262" s="150">
        <f t="shared" si="39"/>
        <v>0.53229335118855192</v>
      </c>
      <c r="AA262" s="150">
        <f t="shared" si="43"/>
        <v>-0.90970654903953974</v>
      </c>
    </row>
    <row r="263" spans="10:27" x14ac:dyDescent="0.35">
      <c r="J263" s="134" t="s">
        <v>278</v>
      </c>
      <c r="K263" s="127">
        <v>2014</v>
      </c>
      <c r="L263" s="150">
        <v>1.2574077718734282</v>
      </c>
      <c r="M263" s="150">
        <f t="shared" si="44"/>
        <v>0.84590793935563213</v>
      </c>
      <c r="N263" s="150">
        <f t="shared" si="36"/>
        <v>1.8247333927432265</v>
      </c>
      <c r="O263" s="150">
        <f t="shared" si="40"/>
        <v>0.86768569080650326</v>
      </c>
      <c r="P263" s="150">
        <v>-0.24386602299308216</v>
      </c>
      <c r="Q263" s="150">
        <f t="shared" si="45"/>
        <v>0.51784773250605964</v>
      </c>
      <c r="R263" s="150">
        <f t="shared" si="37"/>
        <v>0.48678846780145807</v>
      </c>
      <c r="S263" s="150">
        <f t="shared" si="41"/>
        <v>-1.0386331044090962</v>
      </c>
      <c r="T263" s="150">
        <v>-9.4177607888759632E-2</v>
      </c>
      <c r="U263" s="150">
        <f t="shared" si="46"/>
        <v>0.39666614759107632</v>
      </c>
      <c r="V263" s="150">
        <f t="shared" si="38"/>
        <v>0.99242717172493555</v>
      </c>
      <c r="W263" s="150">
        <f t="shared" si="42"/>
        <v>-1.096685947949394E-2</v>
      </c>
      <c r="X263" s="150">
        <v>0.29804482594182163</v>
      </c>
      <c r="Y263" s="150">
        <f t="shared" si="47"/>
        <v>0.65510322670165344</v>
      </c>
      <c r="Z263" s="150">
        <f t="shared" si="39"/>
        <v>0.57044804191594822</v>
      </c>
      <c r="AA263" s="150">
        <f t="shared" si="43"/>
        <v>-0.80983260729341511</v>
      </c>
    </row>
    <row r="264" spans="10:27" x14ac:dyDescent="0.35">
      <c r="J264" s="134" t="s">
        <v>279</v>
      </c>
      <c r="K264" s="127">
        <v>2014</v>
      </c>
      <c r="L264" s="150">
        <v>1.0783805574752361</v>
      </c>
      <c r="M264" s="150">
        <f t="shared" si="44"/>
        <v>0.9229023313592235</v>
      </c>
      <c r="N264" s="150">
        <f t="shared" si="36"/>
        <v>1.9908203055223361</v>
      </c>
      <c r="O264" s="150">
        <f t="shared" si="40"/>
        <v>0.99336300707984049</v>
      </c>
      <c r="P264" s="150">
        <v>0.53881460786270208</v>
      </c>
      <c r="Q264" s="150">
        <f t="shared" si="45"/>
        <v>0.33853084055390198</v>
      </c>
      <c r="R264" s="150">
        <f t="shared" si="37"/>
        <v>0.31822657285623107</v>
      </c>
      <c r="S264" s="150">
        <f t="shared" si="41"/>
        <v>-1.6518737849027014</v>
      </c>
      <c r="T264" s="150">
        <v>0.13862703781745592</v>
      </c>
      <c r="U264" s="150">
        <f t="shared" si="46"/>
        <v>0.25305723061921626</v>
      </c>
      <c r="V264" s="150">
        <f t="shared" si="38"/>
        <v>0.63312907641131755</v>
      </c>
      <c r="W264" s="150">
        <f t="shared" si="42"/>
        <v>-0.65942844212942486</v>
      </c>
      <c r="X264" s="150">
        <v>0.48734101985023176</v>
      </c>
      <c r="Y264" s="150">
        <f t="shared" si="47"/>
        <v>7.7956815911969055E-2</v>
      </c>
      <c r="Z264" s="150">
        <f t="shared" si="39"/>
        <v>6.7882909407859487E-2</v>
      </c>
      <c r="AA264" s="150">
        <f t="shared" si="43"/>
        <v>-3.8808077907995528</v>
      </c>
    </row>
    <row r="265" spans="10:27" x14ac:dyDescent="0.35">
      <c r="J265" s="134" t="s">
        <v>280</v>
      </c>
      <c r="K265" s="127">
        <v>2014</v>
      </c>
      <c r="L265" s="150">
        <v>1.0246183795076325</v>
      </c>
      <c r="M265" s="150">
        <f t="shared" si="44"/>
        <v>9.9516618641775356E-2</v>
      </c>
      <c r="N265" s="150">
        <f t="shared" si="36"/>
        <v>0.21467028351438242</v>
      </c>
      <c r="O265" s="150">
        <f t="shared" si="40"/>
        <v>-2.2198055999814894</v>
      </c>
      <c r="P265" s="150">
        <v>2.4712187375942833</v>
      </c>
      <c r="Q265" s="150">
        <f t="shared" si="45"/>
        <v>1.1410745397647599</v>
      </c>
      <c r="R265" s="150">
        <f t="shared" si="37"/>
        <v>1.0726356262510846</v>
      </c>
      <c r="S265" s="150">
        <f t="shared" si="41"/>
        <v>0.10116007658173819</v>
      </c>
      <c r="T265" s="150">
        <v>0.70140465511194783</v>
      </c>
      <c r="U265" s="150">
        <f t="shared" si="46"/>
        <v>0.3339773423438232</v>
      </c>
      <c r="V265" s="150">
        <f t="shared" si="38"/>
        <v>0.83558476390120739</v>
      </c>
      <c r="W265" s="150">
        <f t="shared" si="42"/>
        <v>-0.25914190842366613</v>
      </c>
      <c r="X265" s="150">
        <v>-0.37851904423941329</v>
      </c>
      <c r="Y265" s="150">
        <f t="shared" si="47"/>
        <v>0.37167569048061028</v>
      </c>
      <c r="Z265" s="150">
        <f t="shared" si="39"/>
        <v>0.32364619989725818</v>
      </c>
      <c r="AA265" s="150">
        <f t="shared" si="43"/>
        <v>-1.6275105303667317</v>
      </c>
    </row>
    <row r="266" spans="10:27" x14ac:dyDescent="0.35">
      <c r="J266" s="134" t="s">
        <v>281</v>
      </c>
      <c r="K266" s="127">
        <v>2014</v>
      </c>
      <c r="L266" s="150">
        <v>0.1661395007825241</v>
      </c>
      <c r="M266" s="150">
        <f t="shared" si="44"/>
        <v>0.41793940317184936</v>
      </c>
      <c r="N266" s="150">
        <f t="shared" ref="N266:N329" si="48">M266 / $M$7</f>
        <v>0.9015496245274367</v>
      </c>
      <c r="O266" s="150">
        <f t="shared" si="40"/>
        <v>-0.14952118993053995</v>
      </c>
      <c r="P266" s="150">
        <v>-1.8401937046004844</v>
      </c>
      <c r="Q266" s="150">
        <f t="shared" si="45"/>
        <v>1.7632716913637954</v>
      </c>
      <c r="R266" s="150">
        <f t="shared" ref="R266:R329" si="49">Q266 / $Q$7</f>
        <v>1.65751488531742</v>
      </c>
      <c r="S266" s="150">
        <f t="shared" si="41"/>
        <v>0.72902182652319969</v>
      </c>
      <c r="T266" s="150">
        <v>0.51322470077167004</v>
      </c>
      <c r="U266" s="150">
        <f t="shared" si="46"/>
        <v>0.23391683014694056</v>
      </c>
      <c r="V266" s="150">
        <f t="shared" ref="V266:V329" si="50">U266 / $U$7</f>
        <v>0.58524131583043326</v>
      </c>
      <c r="W266" s="150">
        <f t="shared" si="42"/>
        <v>-0.77289647298505304</v>
      </c>
      <c r="X266" s="150">
        <v>-1.4960816908097838</v>
      </c>
      <c r="Y266" s="150">
        <f t="shared" si="47"/>
        <v>0.81189938954942908</v>
      </c>
      <c r="Z266" s="150">
        <f t="shared" ref="Z266:Z329" si="51">Y266 / $Y$7</f>
        <v>0.70698234739752119</v>
      </c>
      <c r="AA266" s="150">
        <f t="shared" si="43"/>
        <v>-0.50025390197432662</v>
      </c>
    </row>
    <row r="267" spans="10:27" x14ac:dyDescent="0.35">
      <c r="J267" s="134" t="s">
        <v>282</v>
      </c>
      <c r="K267" s="127">
        <v>2014</v>
      </c>
      <c r="L267" s="150">
        <v>0.24680178204024369</v>
      </c>
      <c r="M267" s="150">
        <f t="shared" si="44"/>
        <v>0.3870818242712693</v>
      </c>
      <c r="N267" s="150">
        <f t="shared" si="48"/>
        <v>0.83498581537110128</v>
      </c>
      <c r="O267" s="150">
        <f t="shared" ref="O267:O330" si="52">IF(N267&gt;0, LOG(N267,2), NA())</f>
        <v>-0.26017640540556913</v>
      </c>
      <c r="P267" s="150">
        <v>0.18746916625555007</v>
      </c>
      <c r="Q267" s="150">
        <f t="shared" si="45"/>
        <v>1.7611614245261196</v>
      </c>
      <c r="R267" s="150">
        <f t="shared" si="49"/>
        <v>1.655531187222242</v>
      </c>
      <c r="S267" s="150">
        <f t="shared" ref="S267:S330" si="53">IF(R267&gt;0, LOG(R267,2), NA())</f>
        <v>0.72729418876394614</v>
      </c>
      <c r="T267" s="150">
        <v>0.78778926637124569</v>
      </c>
      <c r="U267" s="150">
        <f t="shared" si="46"/>
        <v>0.11462969217868114</v>
      </c>
      <c r="V267" s="150">
        <f t="shared" si="50"/>
        <v>0.28679437833415899</v>
      </c>
      <c r="W267" s="150">
        <f t="shared" ref="W267:W330" si="54">IF(V267&gt;0, LOG(V267,2), NA())</f>
        <v>-1.8019113498884034</v>
      </c>
      <c r="X267" s="150">
        <v>-1.012536162005786</v>
      </c>
      <c r="Y267" s="150">
        <f t="shared" si="47"/>
        <v>0.45761947475270648</v>
      </c>
      <c r="Z267" s="150">
        <f t="shared" si="51"/>
        <v>0.39848396813678405</v>
      </c>
      <c r="AA267" s="150">
        <f t="shared" ref="AA267:AA330" si="55">IF(Z267&gt;0, LOG(Z267,2), NA())</f>
        <v>-1.327406412214446</v>
      </c>
    </row>
    <row r="268" spans="10:27" x14ac:dyDescent="0.35">
      <c r="J268" s="134" t="s">
        <v>283</v>
      </c>
      <c r="K268" s="127">
        <v>2014</v>
      </c>
      <c r="L268" s="150">
        <v>0.18113525467757222</v>
      </c>
      <c r="M268" s="150">
        <f t="shared" si="44"/>
        <v>3.5029145116686325E-2</v>
      </c>
      <c r="N268" s="150">
        <f t="shared" si="48"/>
        <v>7.5562419785722618E-2</v>
      </c>
      <c r="O268" s="150">
        <f t="shared" si="52"/>
        <v>-3.7261872869239858</v>
      </c>
      <c r="P268" s="150">
        <v>0.35454008272601928</v>
      </c>
      <c r="Q268" s="150">
        <f t="shared" si="45"/>
        <v>0.9975629084151344</v>
      </c>
      <c r="R268" s="150">
        <f t="shared" si="49"/>
        <v>0.93773147827250003</v>
      </c>
      <c r="S268" s="150">
        <f t="shared" si="53"/>
        <v>-9.2753232301395649E-2</v>
      </c>
      <c r="T268" s="150">
        <v>0.34739184714758725</v>
      </c>
      <c r="U268" s="150">
        <f t="shared" si="46"/>
        <v>0.18160889689502474</v>
      </c>
      <c r="V268" s="150">
        <f t="shared" si="50"/>
        <v>0.45437102460131762</v>
      </c>
      <c r="W268" s="150">
        <f t="shared" si="54"/>
        <v>-1.1380572582772579</v>
      </c>
      <c r="X268" s="150">
        <v>0.97418412079883099</v>
      </c>
      <c r="Y268" s="150">
        <f t="shared" si="47"/>
        <v>1.0689084224642946</v>
      </c>
      <c r="Z268" s="150">
        <f t="shared" si="51"/>
        <v>0.93077959583904912</v>
      </c>
      <c r="AA268" s="150">
        <f t="shared" si="55"/>
        <v>-0.10348850995465901</v>
      </c>
    </row>
    <row r="269" spans="10:27" x14ac:dyDescent="0.35">
      <c r="J269" s="134" t="s">
        <v>284</v>
      </c>
      <c r="K269" s="127">
        <v>2014</v>
      </c>
      <c r="L269" s="150">
        <v>0.77088574772413498</v>
      </c>
      <c r="M269" s="150">
        <f t="shared" ref="M269:M332" si="56">_xlfn.STDEV.P(L267:L269)</f>
        <v>0.2638984947857142</v>
      </c>
      <c r="N269" s="150">
        <f t="shared" si="48"/>
        <v>0.5692633599076774</v>
      </c>
      <c r="O269" s="150">
        <f t="shared" si="52"/>
        <v>-0.81283184985813128</v>
      </c>
      <c r="P269" s="150">
        <v>0.80471050049067716</v>
      </c>
      <c r="Q269" s="150">
        <f t="shared" ref="Q269:Q332" si="57">_xlfn.STDEV.P(P267:P269)</f>
        <v>0.26067283898256011</v>
      </c>
      <c r="R269" s="150">
        <f t="shared" si="49"/>
        <v>0.24503830744164121</v>
      </c>
      <c r="S269" s="150">
        <f t="shared" si="53"/>
        <v>-2.0289207879618498</v>
      </c>
      <c r="T269" s="150">
        <v>0.37503831521249165</v>
      </c>
      <c r="U269" s="150">
        <f t="shared" ref="U269:U332" si="58">_xlfn.STDEV.P(T267:T269)</f>
        <v>0.20140549527363899</v>
      </c>
      <c r="V269" s="150">
        <f t="shared" si="50"/>
        <v>0.50390054018507846</v>
      </c>
      <c r="W269" s="150">
        <f t="shared" si="54"/>
        <v>-0.9887890919991924</v>
      </c>
      <c r="X269" s="150">
        <v>0.8924264351181862</v>
      </c>
      <c r="Y269" s="150">
        <f t="shared" ref="Y269:Y332" si="59">_xlfn.STDEV.P(X267:X269)</f>
        <v>0.9178855107568592</v>
      </c>
      <c r="Z269" s="150">
        <f t="shared" si="51"/>
        <v>0.79927249778717779</v>
      </c>
      <c r="AA269" s="150">
        <f t="shared" si="55"/>
        <v>-0.32324064657385987</v>
      </c>
    </row>
    <row r="270" spans="10:27" x14ac:dyDescent="0.35">
      <c r="J270" s="134" t="s">
        <v>285</v>
      </c>
      <c r="K270" s="127">
        <v>2014</v>
      </c>
      <c r="L270" s="150">
        <v>-0.27585951101003992</v>
      </c>
      <c r="M270" s="150">
        <f t="shared" si="56"/>
        <v>0.42847604582299892</v>
      </c>
      <c r="N270" s="150">
        <f t="shared" si="48"/>
        <v>0.92427853248354463</v>
      </c>
      <c r="O270" s="150">
        <f t="shared" si="52"/>
        <v>-0.11360041978331439</v>
      </c>
      <c r="P270" s="150">
        <v>-1.2899143302180685</v>
      </c>
      <c r="Q270" s="150">
        <f t="shared" si="57"/>
        <v>0.9002676702393283</v>
      </c>
      <c r="R270" s="150">
        <f t="shared" si="49"/>
        <v>0.84627177507601192</v>
      </c>
      <c r="S270" s="150">
        <f t="shared" si="53"/>
        <v>-0.24080704432083491</v>
      </c>
      <c r="T270" s="150">
        <v>0.21017083116276564</v>
      </c>
      <c r="U270" s="150">
        <f t="shared" si="58"/>
        <v>7.2091933376193157E-2</v>
      </c>
      <c r="V270" s="150">
        <f t="shared" si="50"/>
        <v>0.18036828698191487</v>
      </c>
      <c r="W270" s="150">
        <f t="shared" si="54"/>
        <v>-2.4709823939650715</v>
      </c>
      <c r="X270" s="150">
        <v>1.7092995457805402</v>
      </c>
      <c r="Y270" s="150">
        <f t="shared" si="59"/>
        <v>0.36732678247895656</v>
      </c>
      <c r="Z270" s="150">
        <f t="shared" si="51"/>
        <v>0.31985927601580127</v>
      </c>
      <c r="AA270" s="150">
        <f t="shared" si="55"/>
        <v>-1.6444907724244446</v>
      </c>
    </row>
    <row r="271" spans="10:27" x14ac:dyDescent="0.35">
      <c r="J271" s="134" t="s">
        <v>286</v>
      </c>
      <c r="K271" s="127">
        <v>2014</v>
      </c>
      <c r="L271" s="150">
        <v>0.39842952748675581</v>
      </c>
      <c r="M271" s="150">
        <f t="shared" si="56"/>
        <v>0.43321344240364201</v>
      </c>
      <c r="N271" s="150">
        <f t="shared" si="48"/>
        <v>0.93449771276686477</v>
      </c>
      <c r="O271" s="150">
        <f t="shared" si="52"/>
        <v>-9.7736961985885384E-2</v>
      </c>
      <c r="P271" s="150">
        <v>1.7259233690024163</v>
      </c>
      <c r="Q271" s="150">
        <f t="shared" si="57"/>
        <v>1.2618929061168724</v>
      </c>
      <c r="R271" s="150">
        <f t="shared" si="49"/>
        <v>1.1862075968266859</v>
      </c>
      <c r="S271" s="150">
        <f t="shared" si="53"/>
        <v>0.2463565163791569</v>
      </c>
      <c r="T271" s="150">
        <v>0.56824292833327361</v>
      </c>
      <c r="U271" s="150">
        <f t="shared" si="58"/>
        <v>0.14633482785877769</v>
      </c>
      <c r="V271" s="150">
        <f t="shared" si="50"/>
        <v>0.36611810767995356</v>
      </c>
      <c r="W271" s="150">
        <f t="shared" si="54"/>
        <v>-1.4496189658391792</v>
      </c>
      <c r="X271" s="150">
        <v>-0.37607239393583264</v>
      </c>
      <c r="Y271" s="150">
        <f t="shared" si="59"/>
        <v>0.85797870248049579</v>
      </c>
      <c r="Z271" s="150">
        <f t="shared" si="51"/>
        <v>0.74710709837257683</v>
      </c>
      <c r="AA271" s="150">
        <f t="shared" si="55"/>
        <v>-0.42061302561329089</v>
      </c>
    </row>
    <row r="272" spans="10:27" x14ac:dyDescent="0.35">
      <c r="J272" s="134" t="s">
        <v>287</v>
      </c>
      <c r="K272" s="127">
        <v>2014</v>
      </c>
      <c r="L272" s="150">
        <v>0.28015549787799576</v>
      </c>
      <c r="M272" s="150">
        <f t="shared" si="56"/>
        <v>0.29397791746727986</v>
      </c>
      <c r="N272" s="150">
        <f t="shared" si="48"/>
        <v>0.63414858493973081</v>
      </c>
      <c r="O272" s="150">
        <f t="shared" si="52"/>
        <v>-0.65710718253454359</v>
      </c>
      <c r="P272" s="150">
        <v>0.95981385428280575</v>
      </c>
      <c r="Q272" s="150">
        <f t="shared" si="57"/>
        <v>1.27990788386947</v>
      </c>
      <c r="R272" s="150">
        <f t="shared" si="49"/>
        <v>1.2031420794307237</v>
      </c>
      <c r="S272" s="150">
        <f t="shared" si="53"/>
        <v>0.26680702089031888</v>
      </c>
      <c r="T272" s="150">
        <v>-1.7824358768693295E-2</v>
      </c>
      <c r="U272" s="150">
        <f t="shared" si="58"/>
        <v>0.24121735206034209</v>
      </c>
      <c r="V272" s="150">
        <f t="shared" si="50"/>
        <v>0.60350664136585586</v>
      </c>
      <c r="W272" s="150">
        <f t="shared" si="54"/>
        <v>-0.7285584474980108</v>
      </c>
      <c r="X272" s="150">
        <v>3.7395304942786365</v>
      </c>
      <c r="Y272" s="150">
        <f t="shared" si="59"/>
        <v>1.6802381102647721</v>
      </c>
      <c r="Z272" s="150">
        <f t="shared" si="51"/>
        <v>1.4631106990251574</v>
      </c>
      <c r="AA272" s="150">
        <f t="shared" si="55"/>
        <v>0.54903892798141141</v>
      </c>
    </row>
    <row r="273" spans="10:27" x14ac:dyDescent="0.35">
      <c r="J273" s="134" t="s">
        <v>288</v>
      </c>
      <c r="K273" s="127">
        <v>2014</v>
      </c>
      <c r="L273" s="150">
        <v>-0.69335254310076122</v>
      </c>
      <c r="M273" s="150">
        <f t="shared" si="56"/>
        <v>0.48918239515730705</v>
      </c>
      <c r="N273" s="150">
        <f t="shared" si="48"/>
        <v>1.0552300197886864</v>
      </c>
      <c r="O273" s="150">
        <f t="shared" si="52"/>
        <v>7.7557512901692716E-2</v>
      </c>
      <c r="P273" s="150">
        <v>-0.50415326259182791</v>
      </c>
      <c r="Q273" s="150">
        <f t="shared" si="57"/>
        <v>0.92516456737988428</v>
      </c>
      <c r="R273" s="150">
        <f t="shared" si="49"/>
        <v>0.86967541605250298</v>
      </c>
      <c r="S273" s="150">
        <f t="shared" si="53"/>
        <v>-0.20145104223225963</v>
      </c>
      <c r="T273" s="150">
        <v>0.44568841031857809</v>
      </c>
      <c r="U273" s="150">
        <f t="shared" si="58"/>
        <v>0.25239707737430622</v>
      </c>
      <c r="V273" s="150">
        <f t="shared" si="50"/>
        <v>0.63147742546573071</v>
      </c>
      <c r="W273" s="150">
        <f t="shared" si="54"/>
        <v>-0.66319693450995765</v>
      </c>
      <c r="X273" s="150">
        <v>-1.7398226063224926</v>
      </c>
      <c r="Y273" s="150">
        <f t="shared" si="59"/>
        <v>2.3290749755674618</v>
      </c>
      <c r="Z273" s="150">
        <f t="shared" si="51"/>
        <v>2.0281021450272458</v>
      </c>
      <c r="AA273" s="150">
        <f t="shared" si="55"/>
        <v>1.0201303152669003</v>
      </c>
    </row>
    <row r="274" spans="10:27" x14ac:dyDescent="0.35">
      <c r="J274" s="134" t="s">
        <v>289</v>
      </c>
      <c r="K274" s="127">
        <v>2015</v>
      </c>
      <c r="L274" s="150">
        <v>-0.44221245727837066</v>
      </c>
      <c r="M274" s="150">
        <f t="shared" si="56"/>
        <v>0.41266137734816538</v>
      </c>
      <c r="N274" s="150">
        <f t="shared" si="48"/>
        <v>0.89016423668538192</v>
      </c>
      <c r="O274" s="150">
        <f t="shared" si="52"/>
        <v>-0.16785655477240499</v>
      </c>
      <c r="P274" s="150">
        <v>-0.55496573689798279</v>
      </c>
      <c r="Q274" s="150">
        <f t="shared" si="57"/>
        <v>0.70240371714192795</v>
      </c>
      <c r="R274" s="150">
        <f t="shared" si="49"/>
        <v>0.66027522721955112</v>
      </c>
      <c r="S274" s="150">
        <f t="shared" si="53"/>
        <v>-0.5988605762091096</v>
      </c>
      <c r="T274" s="150">
        <v>0.1987824574481302</v>
      </c>
      <c r="U274" s="150">
        <f t="shared" si="58"/>
        <v>0.18936301102538561</v>
      </c>
      <c r="V274" s="150">
        <f t="shared" si="50"/>
        <v>0.47377120180917853</v>
      </c>
      <c r="W274" s="150">
        <f t="shared" si="54"/>
        <v>-1.0777375878874726</v>
      </c>
      <c r="X274" s="150">
        <v>-1.5738919106584885</v>
      </c>
      <c r="Y274" s="150">
        <f t="shared" si="59"/>
        <v>2.5447833579505472</v>
      </c>
      <c r="Z274" s="150">
        <f t="shared" si="51"/>
        <v>2.2159357861082523</v>
      </c>
      <c r="AA274" s="150">
        <f t="shared" si="55"/>
        <v>1.1479160752474558</v>
      </c>
    </row>
    <row r="275" spans="10:27" x14ac:dyDescent="0.35">
      <c r="J275" s="134" t="s">
        <v>290</v>
      </c>
      <c r="K275" s="127">
        <v>2015</v>
      </c>
      <c r="L275" s="150">
        <v>-0.25431565967940811</v>
      </c>
      <c r="M275" s="150">
        <f t="shared" si="56"/>
        <v>0.17985485946518029</v>
      </c>
      <c r="N275" s="150">
        <f t="shared" si="48"/>
        <v>0.38797031289628303</v>
      </c>
      <c r="O275" s="150">
        <f t="shared" si="52"/>
        <v>-1.365981831845841</v>
      </c>
      <c r="P275" s="150">
        <v>0.7861406318241374</v>
      </c>
      <c r="Q275" s="150">
        <f t="shared" si="57"/>
        <v>0.62057379664479906</v>
      </c>
      <c r="R275" s="150">
        <f t="shared" si="49"/>
        <v>0.58335326904790574</v>
      </c>
      <c r="S275" s="150">
        <f t="shared" si="53"/>
        <v>-0.77755827466624161</v>
      </c>
      <c r="T275" s="150">
        <v>0.12044991586219113</v>
      </c>
      <c r="U275" s="150">
        <f t="shared" si="58"/>
        <v>0.13859558070172448</v>
      </c>
      <c r="V275" s="150">
        <f t="shared" si="50"/>
        <v>0.34675512645758683</v>
      </c>
      <c r="W275" s="150">
        <f t="shared" si="54"/>
        <v>-1.5280108832533605</v>
      </c>
      <c r="X275" s="150">
        <v>-1.5167548500881833</v>
      </c>
      <c r="Y275" s="150">
        <f t="shared" si="59"/>
        <v>9.4608469978799292E-2</v>
      </c>
      <c r="Z275" s="150">
        <f t="shared" si="51"/>
        <v>8.2382766941626495E-2</v>
      </c>
      <c r="AA275" s="150">
        <f t="shared" si="55"/>
        <v>-3.6015136078034882</v>
      </c>
    </row>
    <row r="276" spans="10:27" x14ac:dyDescent="0.35">
      <c r="J276" s="134" t="s">
        <v>291</v>
      </c>
      <c r="K276" s="127">
        <v>2015</v>
      </c>
      <c r="L276" s="150">
        <v>1.52837967873122</v>
      </c>
      <c r="M276" s="150">
        <f t="shared" si="56"/>
        <v>0.88797780519321112</v>
      </c>
      <c r="N276" s="150">
        <f t="shared" si="48"/>
        <v>1.9154835624136215</v>
      </c>
      <c r="O276" s="150">
        <f t="shared" si="52"/>
        <v>0.93770864542971055</v>
      </c>
      <c r="P276" s="150">
        <v>0.20703933747412009</v>
      </c>
      <c r="Q276" s="150">
        <f t="shared" si="57"/>
        <v>0.54919904656323837</v>
      </c>
      <c r="R276" s="150">
        <f t="shared" si="49"/>
        <v>0.51625940525173986</v>
      </c>
      <c r="S276" s="150">
        <f t="shared" si="53"/>
        <v>-0.95383193499170937</v>
      </c>
      <c r="T276" s="150">
        <v>-4.4229782566388903E-2</v>
      </c>
      <c r="U276" s="150">
        <f t="shared" si="58"/>
        <v>0.1012753885550105</v>
      </c>
      <c r="V276" s="150">
        <f t="shared" si="50"/>
        <v>0.25338297215271133</v>
      </c>
      <c r="W276" s="150">
        <f t="shared" si="54"/>
        <v>-1.980608519170534</v>
      </c>
      <c r="X276" s="150">
        <v>-2.6146131805157595</v>
      </c>
      <c r="Y276" s="150">
        <f t="shared" si="59"/>
        <v>0.50460747329133315</v>
      </c>
      <c r="Z276" s="150">
        <f t="shared" si="51"/>
        <v>0.43939998055648194</v>
      </c>
      <c r="AA276" s="150">
        <f t="shared" si="55"/>
        <v>-1.1863932889656534</v>
      </c>
    </row>
    <row r="277" spans="10:27" x14ac:dyDescent="0.35">
      <c r="J277" s="134" t="s">
        <v>292</v>
      </c>
      <c r="K277" s="127">
        <v>2015</v>
      </c>
      <c r="L277" s="150">
        <v>0.18978570127315536</v>
      </c>
      <c r="M277" s="150">
        <f t="shared" si="56"/>
        <v>0.75770578612002648</v>
      </c>
      <c r="N277" s="150">
        <f t="shared" si="48"/>
        <v>1.6344698819840482</v>
      </c>
      <c r="O277" s="150">
        <f t="shared" si="52"/>
        <v>0.70882279312684637</v>
      </c>
      <c r="P277" s="150">
        <v>0.50451662502402461</v>
      </c>
      <c r="Q277" s="150">
        <f t="shared" si="57"/>
        <v>0.23644664113402561</v>
      </c>
      <c r="R277" s="150">
        <f t="shared" si="49"/>
        <v>0.22226513882261073</v>
      </c>
      <c r="S277" s="150">
        <f t="shared" si="53"/>
        <v>-2.1696464082935707</v>
      </c>
      <c r="T277" s="150">
        <v>-0.15575772593720133</v>
      </c>
      <c r="U277" s="150">
        <f t="shared" si="58"/>
        <v>0.11345510449093103</v>
      </c>
      <c r="V277" s="150">
        <f t="shared" si="50"/>
        <v>0.28385565330310719</v>
      </c>
      <c r="W277" s="150">
        <f t="shared" si="54"/>
        <v>-1.8167706201016323</v>
      </c>
      <c r="X277" s="150">
        <v>1.6182420007355645</v>
      </c>
      <c r="Y277" s="150">
        <f t="shared" si="59"/>
        <v>1.7935241891566518</v>
      </c>
      <c r="Z277" s="150">
        <f t="shared" si="51"/>
        <v>1.5617574759698836</v>
      </c>
      <c r="AA277" s="150">
        <f t="shared" si="55"/>
        <v>0.64317043595040102</v>
      </c>
    </row>
    <row r="278" spans="10:27" x14ac:dyDescent="0.35">
      <c r="J278" s="134" t="s">
        <v>293</v>
      </c>
      <c r="K278" s="127">
        <v>2015</v>
      </c>
      <c r="L278" s="150">
        <v>0.78141183510944368</v>
      </c>
      <c r="M278" s="150">
        <f t="shared" si="56"/>
        <v>0.5477039222599136</v>
      </c>
      <c r="N278" s="150">
        <f t="shared" si="48"/>
        <v>1.1814685615143947</v>
      </c>
      <c r="O278" s="150">
        <f t="shared" si="52"/>
        <v>0.24058124018715005</v>
      </c>
      <c r="P278" s="150">
        <v>0.77927044987330885</v>
      </c>
      <c r="Q278" s="150">
        <f t="shared" si="57"/>
        <v>0.23367376282020297</v>
      </c>
      <c r="R278" s="150">
        <f t="shared" si="49"/>
        <v>0.21965857109805317</v>
      </c>
      <c r="S278" s="150">
        <f t="shared" si="53"/>
        <v>-2.1866653002625061</v>
      </c>
      <c r="T278" s="150">
        <v>0.10813685516752349</v>
      </c>
      <c r="U278" s="150">
        <f t="shared" si="58"/>
        <v>0.10816367452630841</v>
      </c>
      <c r="V278" s="150">
        <f t="shared" si="50"/>
        <v>0.27061691612812488</v>
      </c>
      <c r="W278" s="150">
        <f t="shared" si="54"/>
        <v>-1.885676070608483</v>
      </c>
      <c r="X278" s="150">
        <v>0.45843889492097961</v>
      </c>
      <c r="Y278" s="150">
        <f t="shared" si="59"/>
        <v>1.7859281834524958</v>
      </c>
      <c r="Z278" s="150">
        <f t="shared" si="51"/>
        <v>1.5551430579610839</v>
      </c>
      <c r="AA278" s="150">
        <f t="shared" si="55"/>
        <v>0.63704730030304091</v>
      </c>
    </row>
    <row r="279" spans="10:27" x14ac:dyDescent="0.35">
      <c r="J279" s="134" t="s">
        <v>294</v>
      </c>
      <c r="K279" s="127">
        <v>2015</v>
      </c>
      <c r="L279" s="150">
        <v>1.9640756854281571E-2</v>
      </c>
      <c r="M279" s="150">
        <f t="shared" si="56"/>
        <v>0.32647374575665133</v>
      </c>
      <c r="N279" s="150">
        <f t="shared" si="48"/>
        <v>0.70424631099918222</v>
      </c>
      <c r="O279" s="150">
        <f t="shared" si="52"/>
        <v>-0.50584799342897357</v>
      </c>
      <c r="P279" s="150">
        <v>-1.2855787476280836</v>
      </c>
      <c r="Q279" s="150">
        <f t="shared" si="57"/>
        <v>0.91551644902280549</v>
      </c>
      <c r="R279" s="150">
        <f t="shared" si="49"/>
        <v>0.86060596868912276</v>
      </c>
      <c r="S279" s="150">
        <f t="shared" si="53"/>
        <v>-0.21657524882803084</v>
      </c>
      <c r="T279" s="150">
        <v>0.4108303376954543</v>
      </c>
      <c r="U279" s="150">
        <f t="shared" si="58"/>
        <v>0.23148931536474066</v>
      </c>
      <c r="V279" s="150">
        <f t="shared" si="50"/>
        <v>0.57916786679968135</v>
      </c>
      <c r="W279" s="150">
        <f t="shared" si="54"/>
        <v>-0.7879465333756791</v>
      </c>
      <c r="X279" s="150">
        <v>0.8046115047436051</v>
      </c>
      <c r="Y279" s="150">
        <f t="shared" si="59"/>
        <v>0.48613821812053581</v>
      </c>
      <c r="Z279" s="150">
        <f t="shared" si="51"/>
        <v>0.42331739995178358</v>
      </c>
      <c r="AA279" s="150">
        <f t="shared" si="55"/>
        <v>-1.2401883047705233</v>
      </c>
    </row>
    <row r="280" spans="10:27" x14ac:dyDescent="0.35">
      <c r="J280" s="134" t="s">
        <v>295</v>
      </c>
      <c r="K280" s="127">
        <v>2015</v>
      </c>
      <c r="L280" s="150">
        <v>0.91128916248621417</v>
      </c>
      <c r="M280" s="150">
        <f t="shared" si="56"/>
        <v>0.39330510846451183</v>
      </c>
      <c r="N280" s="150">
        <f t="shared" si="48"/>
        <v>0.84841024839934664</v>
      </c>
      <c r="O280" s="150">
        <f t="shared" si="52"/>
        <v>-0.23716604683170173</v>
      </c>
      <c r="P280" s="150">
        <v>1.0764573021288866</v>
      </c>
      <c r="Q280" s="150">
        <f t="shared" si="57"/>
        <v>1.0504568600760358</v>
      </c>
      <c r="R280" s="150">
        <f t="shared" si="49"/>
        <v>0.98745297760275597</v>
      </c>
      <c r="S280" s="150">
        <f t="shared" si="53"/>
        <v>-1.821604604649359E-2</v>
      </c>
      <c r="T280" s="150">
        <v>0.39327725164453381</v>
      </c>
      <c r="U280" s="150">
        <f t="shared" si="58"/>
        <v>0.1387389638845653</v>
      </c>
      <c r="V280" s="150">
        <f t="shared" si="50"/>
        <v>0.34711385978404741</v>
      </c>
      <c r="W280" s="150">
        <f t="shared" si="54"/>
        <v>-1.526519123721056</v>
      </c>
      <c r="X280" s="150">
        <v>-1.8346437931856088</v>
      </c>
      <c r="Y280" s="150">
        <f t="shared" si="59"/>
        <v>1.1711216000025582</v>
      </c>
      <c r="Z280" s="150">
        <f t="shared" si="51"/>
        <v>1.0197843581545671</v>
      </c>
      <c r="AA280" s="150">
        <f t="shared" si="55"/>
        <v>2.8264114636374467E-2</v>
      </c>
    </row>
    <row r="281" spans="10:27" x14ac:dyDescent="0.35">
      <c r="J281" s="134" t="s">
        <v>296</v>
      </c>
      <c r="K281" s="127">
        <v>2015</v>
      </c>
      <c r="L281" s="150">
        <v>-2.104348534423069E-2</v>
      </c>
      <c r="M281" s="150">
        <f t="shared" si="56"/>
        <v>0.43023717658464761</v>
      </c>
      <c r="N281" s="150">
        <f t="shared" si="48"/>
        <v>0.92807752048242265</v>
      </c>
      <c r="O281" s="150">
        <f t="shared" si="52"/>
        <v>-0.10768277903386037</v>
      </c>
      <c r="P281" s="150">
        <v>0.20919507440688442</v>
      </c>
      <c r="Q281" s="150">
        <f t="shared" si="57"/>
        <v>0.9755742953099682</v>
      </c>
      <c r="R281" s="150">
        <f t="shared" si="49"/>
        <v>0.9170616894317859</v>
      </c>
      <c r="S281" s="150">
        <f t="shared" si="53"/>
        <v>-0.12490930976514988</v>
      </c>
      <c r="T281" s="150">
        <v>-0.14931665671222288</v>
      </c>
      <c r="U281" s="150">
        <f t="shared" si="58"/>
        <v>0.26001728907468308</v>
      </c>
      <c r="V281" s="150">
        <f t="shared" si="50"/>
        <v>0.65054258943718835</v>
      </c>
      <c r="W281" s="150">
        <f t="shared" si="54"/>
        <v>-0.62028458512568807</v>
      </c>
      <c r="X281" s="150">
        <v>2.4271844660194174E-2</v>
      </c>
      <c r="Y281" s="150">
        <f t="shared" si="59"/>
        <v>1.1070564505015683</v>
      </c>
      <c r="Z281" s="150">
        <f t="shared" si="51"/>
        <v>0.9639979757978584</v>
      </c>
      <c r="AA281" s="150">
        <f t="shared" si="55"/>
        <v>-5.289797779878256E-2</v>
      </c>
    </row>
    <row r="282" spans="10:27" x14ac:dyDescent="0.35">
      <c r="J282" s="134" t="s">
        <v>297</v>
      </c>
      <c r="K282" s="127">
        <v>2015</v>
      </c>
      <c r="L282" s="150">
        <v>-0.44856953393580162</v>
      </c>
      <c r="M282" s="150">
        <f t="shared" si="56"/>
        <v>0.56776739786146724</v>
      </c>
      <c r="N282" s="150">
        <f t="shared" si="48"/>
        <v>1.2247480866274132</v>
      </c>
      <c r="O282" s="150">
        <f t="shared" si="52"/>
        <v>0.29248503776054885</v>
      </c>
      <c r="P282" s="150">
        <v>-0.94890164634435636</v>
      </c>
      <c r="Q282" s="150">
        <f t="shared" si="57"/>
        <v>0.82968606220858876</v>
      </c>
      <c r="R282" s="150">
        <f t="shared" si="49"/>
        <v>0.77992348257316757</v>
      </c>
      <c r="S282" s="150">
        <f t="shared" si="53"/>
        <v>-0.35859550517816891</v>
      </c>
      <c r="T282" s="150">
        <v>-0.2304674442743794</v>
      </c>
      <c r="U282" s="150">
        <f t="shared" si="58"/>
        <v>0.27689770381351952</v>
      </c>
      <c r="V282" s="150">
        <f t="shared" si="50"/>
        <v>0.69277604535104564</v>
      </c>
      <c r="W282" s="150">
        <f t="shared" si="54"/>
        <v>-0.52953904913383409</v>
      </c>
      <c r="X282" s="150">
        <v>0.15772870662460567</v>
      </c>
      <c r="Y282" s="150">
        <f t="shared" si="59"/>
        <v>0.90939089875421919</v>
      </c>
      <c r="Z282" s="150">
        <f t="shared" si="51"/>
        <v>0.79187559515224615</v>
      </c>
      <c r="AA282" s="150">
        <f t="shared" si="55"/>
        <v>-0.33665429634299632</v>
      </c>
    </row>
    <row r="283" spans="10:27" x14ac:dyDescent="0.35">
      <c r="J283" s="134" t="s">
        <v>298</v>
      </c>
      <c r="K283" s="127">
        <v>2015</v>
      </c>
      <c r="L283" s="150">
        <v>-0.26689885806391478</v>
      </c>
      <c r="M283" s="150">
        <f t="shared" si="56"/>
        <v>0.17519120379719894</v>
      </c>
      <c r="N283" s="150">
        <f t="shared" si="48"/>
        <v>0.37791020134785119</v>
      </c>
      <c r="O283" s="150">
        <f t="shared" si="52"/>
        <v>-1.4038846315016829</v>
      </c>
      <c r="P283" s="150">
        <v>-0.61311491114623751</v>
      </c>
      <c r="Q283" s="150">
        <f t="shared" si="57"/>
        <v>0.4864993386417984</v>
      </c>
      <c r="R283" s="150">
        <f t="shared" si="49"/>
        <v>0.45732027539792797</v>
      </c>
      <c r="S283" s="150">
        <f t="shared" si="53"/>
        <v>-1.1287232121133508</v>
      </c>
      <c r="T283" s="150">
        <v>-0.3156409804267325</v>
      </c>
      <c r="U283" s="150">
        <f t="shared" si="58"/>
        <v>6.7908240574848372E-2</v>
      </c>
      <c r="V283" s="150">
        <f t="shared" si="50"/>
        <v>0.16990102013945951</v>
      </c>
      <c r="W283" s="150">
        <f t="shared" si="54"/>
        <v>-2.5572335799419164</v>
      </c>
      <c r="X283" s="150">
        <v>-1.2235009085402786</v>
      </c>
      <c r="Y283" s="150">
        <f t="shared" si="59"/>
        <v>0.6220524118185442</v>
      </c>
      <c r="Z283" s="150">
        <f t="shared" si="51"/>
        <v>0.54166819186281678</v>
      </c>
      <c r="AA283" s="150">
        <f t="shared" si="55"/>
        <v>-0.88451872032192691</v>
      </c>
    </row>
    <row r="284" spans="10:27" x14ac:dyDescent="0.35">
      <c r="J284" s="134" t="s">
        <v>299</v>
      </c>
      <c r="K284" s="127">
        <v>2015</v>
      </c>
      <c r="L284" s="150">
        <v>0.36699924548602325</v>
      </c>
      <c r="M284" s="150">
        <f t="shared" si="56"/>
        <v>0.34960032324603052</v>
      </c>
      <c r="N284" s="150">
        <f t="shared" si="48"/>
        <v>0.75413334508575158</v>
      </c>
      <c r="O284" s="150">
        <f t="shared" si="52"/>
        <v>-0.40710845297823905</v>
      </c>
      <c r="P284" s="150">
        <v>0.14458528121837197</v>
      </c>
      <c r="Q284" s="150">
        <f t="shared" si="57"/>
        <v>0.45735665317062912</v>
      </c>
      <c r="R284" s="150">
        <f t="shared" si="49"/>
        <v>0.42992549828945753</v>
      </c>
      <c r="S284" s="150">
        <f t="shared" si="53"/>
        <v>-1.2178414177718724</v>
      </c>
      <c r="T284" s="150">
        <v>0.52006863490828037</v>
      </c>
      <c r="U284" s="150">
        <f t="shared" si="58"/>
        <v>0.37549515436716224</v>
      </c>
      <c r="V284" s="150">
        <f t="shared" si="50"/>
        <v>0.93945902948387705</v>
      </c>
      <c r="W284" s="150">
        <f t="shared" si="54"/>
        <v>-9.0097848887891935E-2</v>
      </c>
      <c r="X284" s="150">
        <v>-0.63772381653176358</v>
      </c>
      <c r="Y284" s="150">
        <f t="shared" si="59"/>
        <v>0.56604620619466117</v>
      </c>
      <c r="Z284" s="150">
        <f t="shared" si="51"/>
        <v>0.49289934287676823</v>
      </c>
      <c r="AA284" s="150">
        <f t="shared" si="55"/>
        <v>-1.0206350372481918</v>
      </c>
    </row>
    <row r="285" spans="10:27" x14ac:dyDescent="0.35">
      <c r="J285" s="134" t="s">
        <v>300</v>
      </c>
      <c r="K285" s="127">
        <v>2015</v>
      </c>
      <c r="L285" s="150">
        <v>0.41925673910920436</v>
      </c>
      <c r="M285" s="150">
        <f t="shared" si="56"/>
        <v>0.3118701928787368</v>
      </c>
      <c r="N285" s="150">
        <f t="shared" si="48"/>
        <v>0.67274454898791558</v>
      </c>
      <c r="O285" s="150">
        <f t="shared" si="52"/>
        <v>-0.57186929862399172</v>
      </c>
      <c r="P285" s="150">
        <v>0.66894460753645513</v>
      </c>
      <c r="Q285" s="150">
        <f t="shared" si="57"/>
        <v>0.52628033235899174</v>
      </c>
      <c r="R285" s="150">
        <f t="shared" si="49"/>
        <v>0.4947153005446015</v>
      </c>
      <c r="S285" s="150">
        <f t="shared" si="53"/>
        <v>-1.0153295750583751</v>
      </c>
      <c r="T285" s="150">
        <v>-0.19005719313682359</v>
      </c>
      <c r="U285" s="150">
        <f t="shared" si="58"/>
        <v>0.36794633371521518</v>
      </c>
      <c r="V285" s="150">
        <f t="shared" si="50"/>
        <v>0.92057248024097627</v>
      </c>
      <c r="W285" s="150">
        <f t="shared" si="54"/>
        <v>-0.11939677986553994</v>
      </c>
      <c r="X285" s="150">
        <v>-1.1725499876573686</v>
      </c>
      <c r="Y285" s="150">
        <f t="shared" si="59"/>
        <v>0.26494650008836051</v>
      </c>
      <c r="Z285" s="150">
        <f t="shared" si="51"/>
        <v>0.23070900283738044</v>
      </c>
      <c r="AA285" s="150">
        <f t="shared" si="55"/>
        <v>-2.1158537922300531</v>
      </c>
    </row>
    <row r="286" spans="10:27" x14ac:dyDescent="0.35">
      <c r="J286" s="134" t="s">
        <v>301</v>
      </c>
      <c r="K286" s="127">
        <v>2016</v>
      </c>
      <c r="L286" s="150">
        <v>-0.60680901686987876</v>
      </c>
      <c r="M286" s="150">
        <f t="shared" si="56"/>
        <v>0.47185735992815619</v>
      </c>
      <c r="N286" s="150">
        <f t="shared" si="48"/>
        <v>1.0178576665546384</v>
      </c>
      <c r="O286" s="150">
        <f t="shared" si="52"/>
        <v>2.5535834387712657E-2</v>
      </c>
      <c r="P286" s="150">
        <v>-0.42069031456162159</v>
      </c>
      <c r="Q286" s="150">
        <f t="shared" si="57"/>
        <v>0.444946122298577</v>
      </c>
      <c r="R286" s="150">
        <f t="shared" si="49"/>
        <v>0.418259321286861</v>
      </c>
      <c r="S286" s="150">
        <f t="shared" si="53"/>
        <v>-1.2575304025030409</v>
      </c>
      <c r="T286" s="150">
        <v>0.36496993846642101</v>
      </c>
      <c r="U286" s="150">
        <f t="shared" si="58"/>
        <v>0.30484776056809332</v>
      </c>
      <c r="V286" s="150">
        <f t="shared" si="50"/>
        <v>0.7627048657027351</v>
      </c>
      <c r="W286" s="150">
        <f t="shared" si="54"/>
        <v>-0.39080319137604791</v>
      </c>
      <c r="X286" s="150">
        <v>-1.9732733857874361</v>
      </c>
      <c r="Y286" s="150">
        <f t="shared" si="59"/>
        <v>0.54882598391403226</v>
      </c>
      <c r="Z286" s="150">
        <f t="shared" si="51"/>
        <v>0.47790438989691392</v>
      </c>
      <c r="AA286" s="150">
        <f t="shared" si="55"/>
        <v>-1.065206075046403</v>
      </c>
    </row>
    <row r="287" spans="10:27" x14ac:dyDescent="0.35">
      <c r="J287" s="134" t="s">
        <v>302</v>
      </c>
      <c r="K287" s="127">
        <v>2016</v>
      </c>
      <c r="L287" s="150">
        <v>0.83078099329640975</v>
      </c>
      <c r="M287" s="150">
        <f t="shared" si="56"/>
        <v>0.60450422153724659</v>
      </c>
      <c r="N287" s="150">
        <f t="shared" si="48"/>
        <v>1.3039941910623454</v>
      </c>
      <c r="O287" s="150">
        <f t="shared" si="52"/>
        <v>0.38293744277128072</v>
      </c>
      <c r="P287" s="150">
        <v>2.6740278444551127</v>
      </c>
      <c r="Q287" s="150">
        <f t="shared" si="57"/>
        <v>1.2817064811404022</v>
      </c>
      <c r="R287" s="150">
        <f t="shared" si="49"/>
        <v>1.2048328011520915</v>
      </c>
      <c r="S287" s="150">
        <f t="shared" si="53"/>
        <v>0.26883295252560685</v>
      </c>
      <c r="T287" s="150">
        <v>0.17391609865785959</v>
      </c>
      <c r="U287" s="150">
        <f t="shared" si="58"/>
        <v>0.23022531081558112</v>
      </c>
      <c r="V287" s="150">
        <f t="shared" si="50"/>
        <v>0.57600542788880393</v>
      </c>
      <c r="W287" s="150">
        <f t="shared" si="54"/>
        <v>-0.79584568816532375</v>
      </c>
      <c r="X287" s="150">
        <v>1.0447190724933113</v>
      </c>
      <c r="Y287" s="150">
        <f t="shared" si="59"/>
        <v>1.2765282137132694</v>
      </c>
      <c r="Z287" s="150">
        <f t="shared" si="51"/>
        <v>1.1115698874352067</v>
      </c>
      <c r="AA287" s="150">
        <f t="shared" si="55"/>
        <v>0.15259865739460665</v>
      </c>
    </row>
    <row r="288" spans="10:27" x14ac:dyDescent="0.35">
      <c r="J288" s="134" t="s">
        <v>303</v>
      </c>
      <c r="K288" s="127">
        <v>2016</v>
      </c>
      <c r="L288" s="150">
        <v>-0.28457495424459001</v>
      </c>
      <c r="M288" s="150">
        <f t="shared" si="56"/>
        <v>0.61594721257958007</v>
      </c>
      <c r="N288" s="150">
        <f t="shared" si="48"/>
        <v>1.3286782103230146</v>
      </c>
      <c r="O288" s="150">
        <f t="shared" si="52"/>
        <v>0.40999174375342229</v>
      </c>
      <c r="P288" s="150">
        <v>-2.1929209332772244</v>
      </c>
      <c r="Q288" s="150">
        <f t="shared" si="57"/>
        <v>2.0112260565450368</v>
      </c>
      <c r="R288" s="150">
        <f t="shared" si="49"/>
        <v>1.8905975425053556</v>
      </c>
      <c r="S288" s="150">
        <f t="shared" si="53"/>
        <v>0.91884228490222597</v>
      </c>
      <c r="T288" s="150">
        <v>-0.76109639969836729</v>
      </c>
      <c r="U288" s="150">
        <f t="shared" si="58"/>
        <v>0.4920225084887212</v>
      </c>
      <c r="V288" s="150">
        <f t="shared" si="50"/>
        <v>1.2310012071608774</v>
      </c>
      <c r="W288" s="150">
        <f t="shared" si="54"/>
        <v>0.2998321765779815</v>
      </c>
      <c r="X288" s="150">
        <v>-2.1056613289622996</v>
      </c>
      <c r="Y288" s="150">
        <f t="shared" si="59"/>
        <v>1.4549036516252793</v>
      </c>
      <c r="Z288" s="150">
        <f t="shared" si="51"/>
        <v>1.2668949036087975</v>
      </c>
      <c r="AA288" s="150">
        <f t="shared" si="55"/>
        <v>0.34129684939490257</v>
      </c>
    </row>
    <row r="289" spans="10:27" x14ac:dyDescent="0.35">
      <c r="J289" s="134" t="s">
        <v>304</v>
      </c>
      <c r="K289" s="127">
        <v>2016</v>
      </c>
      <c r="L289" s="150">
        <v>0.54271074739281577</v>
      </c>
      <c r="M289" s="150">
        <f t="shared" si="56"/>
        <v>0.4727467008432662</v>
      </c>
      <c r="N289" s="150">
        <f t="shared" si="48"/>
        <v>1.0197760905223459</v>
      </c>
      <c r="O289" s="150">
        <f t="shared" si="52"/>
        <v>2.8252418320128144E-2</v>
      </c>
      <c r="P289" s="150">
        <v>-0.30117602065207</v>
      </c>
      <c r="Q289" s="150">
        <f t="shared" si="57"/>
        <v>2.0032675324319009</v>
      </c>
      <c r="R289" s="150">
        <f t="shared" si="49"/>
        <v>1.8831163515764195</v>
      </c>
      <c r="S289" s="150">
        <f t="shared" si="53"/>
        <v>0.91312214209576259</v>
      </c>
      <c r="T289" s="150">
        <v>1.1026878015161956</v>
      </c>
      <c r="U289" s="150">
        <f t="shared" si="58"/>
        <v>0.76088813579992254</v>
      </c>
      <c r="V289" s="150">
        <f t="shared" si="50"/>
        <v>1.9036816355436419</v>
      </c>
      <c r="W289" s="150">
        <f t="shared" si="54"/>
        <v>0.92879222800180794</v>
      </c>
      <c r="X289" s="150">
        <v>0.11591962905718702</v>
      </c>
      <c r="Y289" s="150">
        <f t="shared" si="59"/>
        <v>1.3217407307132536</v>
      </c>
      <c r="Z289" s="150">
        <f t="shared" si="51"/>
        <v>1.1509398534825246</v>
      </c>
      <c r="AA289" s="150">
        <f t="shared" si="55"/>
        <v>0.20281244220188152</v>
      </c>
    </row>
    <row r="290" spans="10:27" x14ac:dyDescent="0.35">
      <c r="J290" s="134" t="s">
        <v>305</v>
      </c>
      <c r="K290" s="127">
        <v>2016</v>
      </c>
      <c r="L290" s="150">
        <v>0.27821921693445639</v>
      </c>
      <c r="M290" s="150">
        <f t="shared" si="56"/>
        <v>0.3449790140043964</v>
      </c>
      <c r="N290" s="150">
        <f t="shared" si="48"/>
        <v>0.74416458028396215</v>
      </c>
      <c r="O290" s="150">
        <f t="shared" si="52"/>
        <v>-0.42630637019194906</v>
      </c>
      <c r="P290" s="150">
        <v>0.52745145049148889</v>
      </c>
      <c r="Q290" s="150">
        <f t="shared" si="57"/>
        <v>1.1385052679694838</v>
      </c>
      <c r="R290" s="150">
        <f t="shared" si="49"/>
        <v>1.0702204532145332</v>
      </c>
      <c r="S290" s="150">
        <f t="shared" si="53"/>
        <v>9.7908005972312015E-2</v>
      </c>
      <c r="T290" s="150">
        <v>0.42647650009613197</v>
      </c>
      <c r="U290" s="150">
        <f t="shared" si="58"/>
        <v>0.77037383891715117</v>
      </c>
      <c r="V290" s="150">
        <f t="shared" si="50"/>
        <v>1.9274141107589415</v>
      </c>
      <c r="W290" s="150">
        <f t="shared" si="54"/>
        <v>0.94666657233591189</v>
      </c>
      <c r="X290" s="150">
        <v>0.3216261417728033</v>
      </c>
      <c r="Y290" s="150">
        <f t="shared" si="59"/>
        <v>1.0989622169218463</v>
      </c>
      <c r="Z290" s="150">
        <f t="shared" si="51"/>
        <v>0.9569497130078698</v>
      </c>
      <c r="AA290" s="150">
        <f t="shared" si="55"/>
        <v>-6.3484980730216689E-2</v>
      </c>
    </row>
    <row r="291" spans="10:27" x14ac:dyDescent="0.35">
      <c r="J291" s="134" t="s">
        <v>306</v>
      </c>
      <c r="K291" s="127">
        <v>2016</v>
      </c>
      <c r="L291" s="150">
        <v>1.0655682506902511</v>
      </c>
      <c r="M291" s="150">
        <f t="shared" si="56"/>
        <v>0.32715172141018323</v>
      </c>
      <c r="N291" s="150">
        <f t="shared" si="48"/>
        <v>0.70570879262030162</v>
      </c>
      <c r="O291" s="150">
        <f t="shared" si="52"/>
        <v>-0.5028551098492805</v>
      </c>
      <c r="P291" s="150">
        <v>0.63916050560457904</v>
      </c>
      <c r="Q291" s="150">
        <f t="shared" si="57"/>
        <v>0.419435491204872</v>
      </c>
      <c r="R291" s="150">
        <f t="shared" si="49"/>
        <v>0.39427875664741352</v>
      </c>
      <c r="S291" s="150">
        <f t="shared" si="53"/>
        <v>-1.3427121133410673</v>
      </c>
      <c r="T291" s="150">
        <v>0.623074647127417</v>
      </c>
      <c r="U291" s="150">
        <f t="shared" si="58"/>
        <v>0.28400730300608373</v>
      </c>
      <c r="V291" s="150">
        <f t="shared" si="50"/>
        <v>0.71056369741468528</v>
      </c>
      <c r="W291" s="150">
        <f t="shared" si="54"/>
        <v>-0.49296411139365737</v>
      </c>
      <c r="X291" s="150">
        <v>-0.35906642728904847</v>
      </c>
      <c r="Y291" s="150">
        <f t="shared" si="59"/>
        <v>0.28504761720592753</v>
      </c>
      <c r="Z291" s="150">
        <f t="shared" si="51"/>
        <v>0.24821256934822192</v>
      </c>
      <c r="AA291" s="150">
        <f t="shared" si="55"/>
        <v>-2.0103519202845321</v>
      </c>
    </row>
    <row r="292" spans="10:27" x14ac:dyDescent="0.35">
      <c r="J292" s="134" t="s">
        <v>307</v>
      </c>
      <c r="K292" s="127">
        <v>2016</v>
      </c>
      <c r="L292" s="150">
        <v>-9.9503150562925746E-2</v>
      </c>
      <c r="M292" s="150">
        <f t="shared" si="56"/>
        <v>0.48533883443334397</v>
      </c>
      <c r="N292" s="150">
        <f t="shared" si="48"/>
        <v>1.0469389596463803</v>
      </c>
      <c r="O292" s="150">
        <f t="shared" si="52"/>
        <v>6.617733034647022E-2</v>
      </c>
      <c r="P292" s="150">
        <v>-0.92895397886155739</v>
      </c>
      <c r="Q292" s="150">
        <f t="shared" si="57"/>
        <v>0.71434342223671754</v>
      </c>
      <c r="R292" s="150">
        <f t="shared" si="49"/>
        <v>0.67149881744551754</v>
      </c>
      <c r="S292" s="150">
        <f t="shared" si="53"/>
        <v>-0.57454323591519529</v>
      </c>
      <c r="T292" s="150">
        <v>-0.51197786041684679</v>
      </c>
      <c r="U292" s="150">
        <f t="shared" si="58"/>
        <v>0.49527675911380648</v>
      </c>
      <c r="V292" s="150">
        <f t="shared" si="50"/>
        <v>1.2391430835563062</v>
      </c>
      <c r="W292" s="150">
        <f t="shared" si="54"/>
        <v>0.30934278474944277</v>
      </c>
      <c r="X292" s="150">
        <v>0.64350064350064351</v>
      </c>
      <c r="Y292" s="150">
        <f t="shared" si="59"/>
        <v>0.41794288550130237</v>
      </c>
      <c r="Z292" s="150">
        <f t="shared" si="51"/>
        <v>0.3639345540508197</v>
      </c>
      <c r="AA292" s="150">
        <f t="shared" si="55"/>
        <v>-1.4582490593958395</v>
      </c>
    </row>
    <row r="293" spans="10:27" x14ac:dyDescent="0.35">
      <c r="J293" s="134" t="s">
        <v>308</v>
      </c>
      <c r="K293" s="127">
        <v>2016</v>
      </c>
      <c r="L293" s="150">
        <v>3.4905255575392015E-2</v>
      </c>
      <c r="M293" s="150">
        <f t="shared" si="56"/>
        <v>0.52044032630048698</v>
      </c>
      <c r="N293" s="150">
        <f t="shared" si="48"/>
        <v>1.1226574407778744</v>
      </c>
      <c r="O293" s="150">
        <f t="shared" si="52"/>
        <v>0.16691778180545191</v>
      </c>
      <c r="P293" s="150">
        <v>1.492608716452184</v>
      </c>
      <c r="Q293" s="150">
        <f t="shared" si="57"/>
        <v>1.0028472118216782</v>
      </c>
      <c r="R293" s="150">
        <f t="shared" si="49"/>
        <v>0.94269884183750208</v>
      </c>
      <c r="S293" s="150">
        <f t="shared" si="53"/>
        <v>-8.5131139236608575E-2</v>
      </c>
      <c r="T293" s="150">
        <v>0.39639075783654099</v>
      </c>
      <c r="U293" s="150">
        <f t="shared" si="58"/>
        <v>0.49044915096879743</v>
      </c>
      <c r="V293" s="150">
        <f t="shared" si="50"/>
        <v>1.2270647917064892</v>
      </c>
      <c r="W293" s="150">
        <f t="shared" si="54"/>
        <v>0.29521142846761955</v>
      </c>
      <c r="X293" s="150">
        <v>0.8951406649616368</v>
      </c>
      <c r="Y293" s="150">
        <f t="shared" si="59"/>
        <v>0.54175628613331195</v>
      </c>
      <c r="Z293" s="150">
        <f t="shared" si="51"/>
        <v>0.47174826809569115</v>
      </c>
      <c r="AA293" s="150">
        <f t="shared" si="55"/>
        <v>-1.0839108735414384</v>
      </c>
    </row>
    <row r="294" spans="10:27" x14ac:dyDescent="0.35">
      <c r="J294" s="134" t="s">
        <v>309</v>
      </c>
      <c r="K294" s="127">
        <v>2016</v>
      </c>
      <c r="L294" s="150">
        <v>0.69119405439763881</v>
      </c>
      <c r="M294" s="150">
        <f t="shared" si="56"/>
        <v>0.34544378494797412</v>
      </c>
      <c r="N294" s="150">
        <f t="shared" si="48"/>
        <v>0.74516715162921876</v>
      </c>
      <c r="O294" s="150">
        <f t="shared" si="52"/>
        <v>-0.42436401591932049</v>
      </c>
      <c r="P294" s="150">
        <v>0.62220127268442138</v>
      </c>
      <c r="Q294" s="150">
        <f t="shared" si="57"/>
        <v>1.0015353557802114</v>
      </c>
      <c r="R294" s="150">
        <f t="shared" si="49"/>
        <v>0.94146566777432461</v>
      </c>
      <c r="S294" s="150">
        <f t="shared" si="53"/>
        <v>-8.7019609537854009E-2</v>
      </c>
      <c r="T294" s="150">
        <v>0.76713941849793066</v>
      </c>
      <c r="U294" s="150">
        <f t="shared" si="58"/>
        <v>0.53735247373148609</v>
      </c>
      <c r="V294" s="150">
        <f t="shared" si="50"/>
        <v>1.3444131770843697</v>
      </c>
      <c r="W294" s="150">
        <f t="shared" si="54"/>
        <v>0.4269765882086482</v>
      </c>
      <c r="X294" s="150">
        <v>-3.6121673003802282</v>
      </c>
      <c r="Y294" s="150">
        <f t="shared" si="59"/>
        <v>2.0680064862194212</v>
      </c>
      <c r="Z294" s="150">
        <f t="shared" si="51"/>
        <v>1.8007700201278396</v>
      </c>
      <c r="AA294" s="150">
        <f t="shared" si="55"/>
        <v>0.84861394359455178</v>
      </c>
    </row>
    <row r="295" spans="10:27" x14ac:dyDescent="0.35">
      <c r="J295" s="134" t="s">
        <v>310</v>
      </c>
      <c r="K295" s="127">
        <v>2016</v>
      </c>
      <c r="L295" s="150">
        <v>0.17459210340443565</v>
      </c>
      <c r="M295" s="150">
        <f t="shared" si="56"/>
        <v>0.28227350383113381</v>
      </c>
      <c r="N295" s="150">
        <f t="shared" si="48"/>
        <v>0.60890064315941861</v>
      </c>
      <c r="O295" s="150">
        <f t="shared" si="52"/>
        <v>-0.71572125807820497</v>
      </c>
      <c r="P295" s="150">
        <v>-0.85257881669555446</v>
      </c>
      <c r="Q295" s="150">
        <f t="shared" si="57"/>
        <v>0.96795833219717997</v>
      </c>
      <c r="R295" s="150">
        <f t="shared" si="49"/>
        <v>0.90990251351618368</v>
      </c>
      <c r="S295" s="150">
        <f t="shared" si="53"/>
        <v>-0.13621611089548977</v>
      </c>
      <c r="T295" s="150">
        <v>0.41759752534799793</v>
      </c>
      <c r="U295" s="150">
        <f t="shared" si="58"/>
        <v>0.16999471607387565</v>
      </c>
      <c r="V295" s="150">
        <f t="shared" si="50"/>
        <v>0.42531326735575253</v>
      </c>
      <c r="W295" s="150">
        <f t="shared" si="54"/>
        <v>-1.2334022353391443</v>
      </c>
      <c r="X295" s="150">
        <v>-1.1308349769888231</v>
      </c>
      <c r="Y295" s="150">
        <f t="shared" si="59"/>
        <v>1.843228221696253</v>
      </c>
      <c r="Z295" s="150">
        <f t="shared" si="51"/>
        <v>1.6050385450928339</v>
      </c>
      <c r="AA295" s="150">
        <f t="shared" si="55"/>
        <v>0.6826079441678603</v>
      </c>
    </row>
    <row r="296" spans="10:27" x14ac:dyDescent="0.35">
      <c r="J296" s="134" t="s">
        <v>311</v>
      </c>
      <c r="K296" s="127">
        <v>2016</v>
      </c>
      <c r="L296" s="150">
        <v>9.9152357512553788E-3</v>
      </c>
      <c r="M296" s="150">
        <f t="shared" si="56"/>
        <v>0.29023685255824705</v>
      </c>
      <c r="N296" s="150">
        <f t="shared" si="48"/>
        <v>0.62607862159462724</v>
      </c>
      <c r="O296" s="150">
        <f t="shared" si="52"/>
        <v>-0.67558425584061876</v>
      </c>
      <c r="P296" s="150">
        <v>-1.1244979919678715</v>
      </c>
      <c r="Q296" s="150">
        <f t="shared" si="57"/>
        <v>0.76738188892487968</v>
      </c>
      <c r="R296" s="150">
        <f t="shared" si="49"/>
        <v>0.72135616413838344</v>
      </c>
      <c r="S296" s="150">
        <f t="shared" si="53"/>
        <v>-0.47121633977087291</v>
      </c>
      <c r="T296" s="150">
        <v>8.8990809987507052E-2</v>
      </c>
      <c r="U296" s="150">
        <f t="shared" si="58"/>
        <v>0.27689698117841471</v>
      </c>
      <c r="V296" s="150">
        <f t="shared" si="50"/>
        <v>0.69277423737545307</v>
      </c>
      <c r="W296" s="150">
        <f t="shared" si="54"/>
        <v>-0.52954281421901939</v>
      </c>
      <c r="X296" s="150">
        <v>-1.2767655273307621</v>
      </c>
      <c r="Y296" s="150">
        <f t="shared" si="59"/>
        <v>1.1368771684943058</v>
      </c>
      <c r="Z296" s="150">
        <f t="shared" si="51"/>
        <v>0.989965135619576</v>
      </c>
      <c r="AA296" s="150">
        <f t="shared" si="55"/>
        <v>-1.4550377325857355E-2</v>
      </c>
    </row>
    <row r="297" spans="10:27" x14ac:dyDescent="0.35">
      <c r="J297" s="134" t="s">
        <v>312</v>
      </c>
      <c r="K297" s="127">
        <v>2016</v>
      </c>
      <c r="L297" s="150">
        <v>1.1925744450221638</v>
      </c>
      <c r="M297" s="150">
        <f t="shared" si="56"/>
        <v>0.52303487496414891</v>
      </c>
      <c r="N297" s="150">
        <f t="shared" si="48"/>
        <v>1.1282542195352505</v>
      </c>
      <c r="O297" s="150">
        <f t="shared" si="52"/>
        <v>0.17409217406664002</v>
      </c>
      <c r="P297" s="150">
        <v>2.1359965594686292</v>
      </c>
      <c r="Q297" s="150">
        <f t="shared" si="57"/>
        <v>1.4770972862281384</v>
      </c>
      <c r="R297" s="150">
        <f t="shared" si="49"/>
        <v>1.388504534483548</v>
      </c>
      <c r="S297" s="150">
        <f t="shared" si="53"/>
        <v>0.4735318886196655</v>
      </c>
      <c r="T297" s="150">
        <v>0.51637171924425063</v>
      </c>
      <c r="U297" s="150">
        <f t="shared" si="58"/>
        <v>0.18269378033474049</v>
      </c>
      <c r="V297" s="150">
        <f t="shared" si="50"/>
        <v>0.45708531673405151</v>
      </c>
      <c r="W297" s="150">
        <f t="shared" si="54"/>
        <v>-1.1294646198859308</v>
      </c>
      <c r="X297" s="150">
        <v>0.87565674255691772</v>
      </c>
      <c r="Y297" s="150">
        <f t="shared" si="59"/>
        <v>0.98207413015272926</v>
      </c>
      <c r="Z297" s="150">
        <f t="shared" si="51"/>
        <v>0.85516639474143274</v>
      </c>
      <c r="AA297" s="150">
        <f t="shared" si="55"/>
        <v>-0.22572293393895121</v>
      </c>
    </row>
    <row r="298" spans="10:27" x14ac:dyDescent="0.35">
      <c r="J298" s="134" t="s">
        <v>313</v>
      </c>
      <c r="K298" s="127">
        <v>2017</v>
      </c>
      <c r="L298" s="150">
        <v>1.1118973231295108</v>
      </c>
      <c r="M298" s="150">
        <f t="shared" si="56"/>
        <v>0.53950142870500861</v>
      </c>
      <c r="N298" s="150">
        <f t="shared" si="48"/>
        <v>1.163774716596947</v>
      </c>
      <c r="O298" s="150">
        <f t="shared" si="52"/>
        <v>0.21881180850001083</v>
      </c>
      <c r="P298" s="150">
        <v>0.53335828576775524</v>
      </c>
      <c r="Q298" s="150">
        <f t="shared" si="57"/>
        <v>1.3311549535775085</v>
      </c>
      <c r="R298" s="150">
        <f t="shared" si="49"/>
        <v>1.251315472836861</v>
      </c>
      <c r="S298" s="150">
        <f t="shared" si="53"/>
        <v>0.3234455574655476</v>
      </c>
      <c r="T298" s="150">
        <v>0.18881725551567524</v>
      </c>
      <c r="U298" s="150">
        <f t="shared" si="58"/>
        <v>0.18254731122899606</v>
      </c>
      <c r="V298" s="150">
        <f t="shared" si="50"/>
        <v>0.45671886267377493</v>
      </c>
      <c r="W298" s="150">
        <f t="shared" si="54"/>
        <v>-1.1306217200518713</v>
      </c>
      <c r="X298" s="150">
        <v>1.2686965811965811</v>
      </c>
      <c r="Y298" s="150">
        <f t="shared" si="59"/>
        <v>1.1188674476458966</v>
      </c>
      <c r="Z298" s="150">
        <f t="shared" si="51"/>
        <v>0.97428270638601244</v>
      </c>
      <c r="AA298" s="150">
        <f t="shared" si="55"/>
        <v>-3.7587636828797656E-2</v>
      </c>
    </row>
    <row r="299" spans="10:27" x14ac:dyDescent="0.35">
      <c r="J299" s="134" t="s">
        <v>314</v>
      </c>
      <c r="K299" s="127">
        <v>2017</v>
      </c>
      <c r="L299" s="150">
        <v>-2.7561733977588865E-2</v>
      </c>
      <c r="M299" s="150">
        <f t="shared" si="56"/>
        <v>0.55713633242027116</v>
      </c>
      <c r="N299" s="150">
        <f t="shared" si="48"/>
        <v>1.2018154964382657</v>
      </c>
      <c r="O299" s="150">
        <f t="shared" si="52"/>
        <v>0.26521542948940813</v>
      </c>
      <c r="P299" s="150">
        <v>-1.8010052122114668</v>
      </c>
      <c r="Q299" s="150">
        <f t="shared" si="57"/>
        <v>1.6165012055272998</v>
      </c>
      <c r="R299" s="150">
        <f t="shared" si="49"/>
        <v>1.519547341126257</v>
      </c>
      <c r="S299" s="150">
        <f t="shared" si="53"/>
        <v>0.60364162237198993</v>
      </c>
      <c r="T299" s="150">
        <v>0.66555740432612309</v>
      </c>
      <c r="U299" s="150">
        <f t="shared" si="58"/>
        <v>0.19911734810007845</v>
      </c>
      <c r="V299" s="150">
        <f t="shared" si="50"/>
        <v>0.4981757778333184</v>
      </c>
      <c r="W299" s="150">
        <f t="shared" si="54"/>
        <v>-1.0052732179278125</v>
      </c>
      <c r="X299" s="150">
        <v>-1.0286166424897798</v>
      </c>
      <c r="Y299" s="150">
        <f t="shared" si="59"/>
        <v>1.0032383945935239</v>
      </c>
      <c r="Z299" s="150">
        <f t="shared" si="51"/>
        <v>0.87359572422226728</v>
      </c>
      <c r="AA299" s="150">
        <f t="shared" si="55"/>
        <v>-0.19496229982285129</v>
      </c>
    </row>
    <row r="300" spans="10:27" x14ac:dyDescent="0.35">
      <c r="J300" s="134" t="s">
        <v>315</v>
      </c>
      <c r="K300" s="127">
        <v>2017</v>
      </c>
      <c r="L300" s="150">
        <v>-0.13138510049883262</v>
      </c>
      <c r="M300" s="150">
        <f t="shared" si="56"/>
        <v>0.56321472313086318</v>
      </c>
      <c r="N300" s="150">
        <f t="shared" si="48"/>
        <v>1.2149273753883634</v>
      </c>
      <c r="O300" s="150">
        <f t="shared" si="52"/>
        <v>0.28087007654829044</v>
      </c>
      <c r="P300" s="150">
        <v>0.68717122411260134</v>
      </c>
      <c r="Q300" s="150">
        <f t="shared" si="57"/>
        <v>1.1384167045593729</v>
      </c>
      <c r="R300" s="150">
        <f t="shared" si="49"/>
        <v>1.0701372016253015</v>
      </c>
      <c r="S300" s="150">
        <f t="shared" si="53"/>
        <v>9.7795775518939213E-2</v>
      </c>
      <c r="T300" s="150">
        <v>0.72862202732332604</v>
      </c>
      <c r="U300" s="150">
        <f t="shared" si="58"/>
        <v>0.24098121361261918</v>
      </c>
      <c r="V300" s="150">
        <f t="shared" si="50"/>
        <v>0.60291584173943868</v>
      </c>
      <c r="W300" s="150">
        <f t="shared" si="54"/>
        <v>-0.72997145790068996</v>
      </c>
      <c r="X300" s="150">
        <v>2.3984010659560293</v>
      </c>
      <c r="Y300" s="150">
        <f t="shared" si="59"/>
        <v>1.4258849355404599</v>
      </c>
      <c r="Z300" s="150">
        <f t="shared" si="51"/>
        <v>1.2416261076469071</v>
      </c>
      <c r="AA300" s="150">
        <f t="shared" si="55"/>
        <v>0.31223079847589097</v>
      </c>
    </row>
    <row r="301" spans="10:27" x14ac:dyDescent="0.35">
      <c r="J301" s="134" t="s">
        <v>316</v>
      </c>
      <c r="K301" s="127">
        <v>2017</v>
      </c>
      <c r="L301" s="150">
        <v>0.34550136518329688</v>
      </c>
      <c r="M301" s="150">
        <f t="shared" si="56"/>
        <v>0.20476980803443176</v>
      </c>
      <c r="N301" s="150">
        <f t="shared" si="48"/>
        <v>0.44171509588936458</v>
      </c>
      <c r="O301" s="150">
        <f t="shared" si="52"/>
        <v>-1.1788119566624129</v>
      </c>
      <c r="P301" s="150">
        <v>0.2165113433116822</v>
      </c>
      <c r="Q301" s="150">
        <f t="shared" si="57"/>
        <v>1.0792443731860559</v>
      </c>
      <c r="R301" s="150">
        <f t="shared" si="49"/>
        <v>1.014513884736258</v>
      </c>
      <c r="S301" s="150">
        <f t="shared" si="53"/>
        <v>2.0788610095130573E-2</v>
      </c>
      <c r="T301" s="150">
        <v>0.31311744415793175</v>
      </c>
      <c r="U301" s="150">
        <f t="shared" si="58"/>
        <v>0.18282813144486398</v>
      </c>
      <c r="V301" s="150">
        <f t="shared" si="50"/>
        <v>0.45742145253249988</v>
      </c>
      <c r="W301" s="150">
        <f t="shared" si="54"/>
        <v>-1.1284040668367408</v>
      </c>
      <c r="X301" s="150">
        <v>1.1190631099544568</v>
      </c>
      <c r="Y301" s="150">
        <f t="shared" si="59"/>
        <v>1.4139654364283598</v>
      </c>
      <c r="Z301" s="150">
        <f t="shared" si="51"/>
        <v>1.2312468961700371</v>
      </c>
      <c r="AA301" s="150">
        <f t="shared" si="55"/>
        <v>0.30012008770749976</v>
      </c>
    </row>
    <row r="302" spans="10:27" x14ac:dyDescent="0.35">
      <c r="J302" s="134" t="s">
        <v>317</v>
      </c>
      <c r="K302" s="127">
        <v>2017</v>
      </c>
      <c r="L302" s="150">
        <v>-0.54204386213774192</v>
      </c>
      <c r="M302" s="150">
        <f t="shared" si="56"/>
        <v>0.36267491568467114</v>
      </c>
      <c r="N302" s="150">
        <f t="shared" si="48"/>
        <v>0.78233694066551307</v>
      </c>
      <c r="O302" s="150">
        <f t="shared" si="52"/>
        <v>-0.3541380066211533</v>
      </c>
      <c r="P302" s="150">
        <v>-1.1037009205335337</v>
      </c>
      <c r="Q302" s="150">
        <f t="shared" si="57"/>
        <v>0.75804603960682237</v>
      </c>
      <c r="R302" s="150">
        <f t="shared" si="49"/>
        <v>0.71258025666618219</v>
      </c>
      <c r="S302" s="150">
        <f t="shared" si="53"/>
        <v>-0.48887558335606168</v>
      </c>
      <c r="T302" s="150">
        <v>4.3399155385668263E-2</v>
      </c>
      <c r="U302" s="150">
        <f t="shared" si="58"/>
        <v>0.28184361269568109</v>
      </c>
      <c r="V302" s="150">
        <f t="shared" si="50"/>
        <v>0.70515031624192337</v>
      </c>
      <c r="W302" s="150">
        <f t="shared" si="54"/>
        <v>-0.50399726662249944</v>
      </c>
      <c r="X302" s="150">
        <v>-1.9173851499163557</v>
      </c>
      <c r="Y302" s="150">
        <f t="shared" si="59"/>
        <v>1.8099335255335529</v>
      </c>
      <c r="Z302" s="150">
        <f t="shared" si="51"/>
        <v>1.5760463291212761</v>
      </c>
      <c r="AA302" s="150">
        <f t="shared" si="55"/>
        <v>0.65630994457291536</v>
      </c>
    </row>
    <row r="303" spans="10:27" x14ac:dyDescent="0.35">
      <c r="J303" s="134" t="s">
        <v>318</v>
      </c>
      <c r="K303" s="127">
        <v>2017</v>
      </c>
      <c r="L303" s="150">
        <v>0.513447749776339</v>
      </c>
      <c r="M303" s="150">
        <f t="shared" si="56"/>
        <v>0.46308207353427266</v>
      </c>
      <c r="N303" s="150">
        <f t="shared" si="48"/>
        <v>0.99892823302076927</v>
      </c>
      <c r="O303" s="150">
        <f t="shared" si="52"/>
        <v>-1.5470620991309761E-3</v>
      </c>
      <c r="P303" s="150">
        <v>0.68385809944436526</v>
      </c>
      <c r="Q303" s="150">
        <f t="shared" si="57"/>
        <v>0.75694860107168283</v>
      </c>
      <c r="R303" s="150">
        <f t="shared" si="49"/>
        <v>0.71154863986167949</v>
      </c>
      <c r="S303" s="150">
        <f t="shared" si="53"/>
        <v>-0.49096571538259931</v>
      </c>
      <c r="T303" s="150">
        <v>-0.23024943688996413</v>
      </c>
      <c r="U303" s="150">
        <f t="shared" si="58"/>
        <v>0.22183053461104335</v>
      </c>
      <c r="V303" s="150">
        <f t="shared" si="50"/>
        <v>0.55500236509524825</v>
      </c>
      <c r="W303" s="150">
        <f t="shared" si="54"/>
        <v>-0.84943417548963562</v>
      </c>
      <c r="X303" s="150">
        <v>-1.036473366570454</v>
      </c>
      <c r="Y303" s="150">
        <f t="shared" si="59"/>
        <v>1.2755112746807571</v>
      </c>
      <c r="Z303" s="150">
        <f t="shared" si="51"/>
        <v>1.1106843615269228</v>
      </c>
      <c r="AA303" s="150">
        <f t="shared" si="55"/>
        <v>0.15144888445150118</v>
      </c>
    </row>
    <row r="304" spans="10:27" x14ac:dyDescent="0.35">
      <c r="J304" s="134" t="s">
        <v>319</v>
      </c>
      <c r="K304" s="127">
        <v>2017</v>
      </c>
      <c r="L304" s="150">
        <v>-8.8147399651710267E-3</v>
      </c>
      <c r="M304" s="150">
        <f t="shared" si="56"/>
        <v>0.43091039900617084</v>
      </c>
      <c r="N304" s="150">
        <f t="shared" si="48"/>
        <v>0.92952974876418193</v>
      </c>
      <c r="O304" s="150">
        <f t="shared" si="52"/>
        <v>-0.10542705684559828</v>
      </c>
      <c r="P304" s="150">
        <v>-0.60374510636290746</v>
      </c>
      <c r="Q304" s="150">
        <f t="shared" si="57"/>
        <v>0.7530121056746053</v>
      </c>
      <c r="R304" s="150">
        <f t="shared" si="49"/>
        <v>0.70784824601506091</v>
      </c>
      <c r="S304" s="150">
        <f t="shared" si="53"/>
        <v>-0.49848799755690004</v>
      </c>
      <c r="T304" s="150">
        <v>-4.180811746408683E-2</v>
      </c>
      <c r="U304" s="150">
        <f t="shared" si="58"/>
        <v>0.11433574451679747</v>
      </c>
      <c r="V304" s="150">
        <f t="shared" si="50"/>
        <v>0.28605894464895548</v>
      </c>
      <c r="W304" s="150">
        <f t="shared" si="54"/>
        <v>-1.8056156388254916</v>
      </c>
      <c r="X304" s="150">
        <v>-0.91475540235980379</v>
      </c>
      <c r="Y304" s="150">
        <f t="shared" si="59"/>
        <v>0.44672726498571536</v>
      </c>
      <c r="Z304" s="150">
        <f t="shared" si="51"/>
        <v>0.38899929537001782</v>
      </c>
      <c r="AA304" s="150">
        <f t="shared" si="55"/>
        <v>-1.3621605529589329</v>
      </c>
    </row>
    <row r="305" spans="10:27" x14ac:dyDescent="0.35">
      <c r="J305" s="134" t="s">
        <v>320</v>
      </c>
      <c r="K305" s="127">
        <v>2017</v>
      </c>
      <c r="L305" s="150">
        <v>0.20017674036582245</v>
      </c>
      <c r="M305" s="150">
        <f t="shared" si="56"/>
        <v>0.2146248076111284</v>
      </c>
      <c r="N305" s="150">
        <f t="shared" si="48"/>
        <v>0.46297361112066387</v>
      </c>
      <c r="O305" s="150">
        <f t="shared" si="52"/>
        <v>-1.1109981307546226</v>
      </c>
      <c r="P305" s="150">
        <v>0.53623119631756277</v>
      </c>
      <c r="Q305" s="150">
        <f t="shared" si="57"/>
        <v>0.57535126360675537</v>
      </c>
      <c r="R305" s="150">
        <f t="shared" si="49"/>
        <v>0.54084307505486262</v>
      </c>
      <c r="S305" s="150">
        <f t="shared" si="53"/>
        <v>-0.88671803629008861</v>
      </c>
      <c r="T305" s="150">
        <v>0.59726962457337884</v>
      </c>
      <c r="U305" s="150">
        <f t="shared" si="58"/>
        <v>0.35413718125417054</v>
      </c>
      <c r="V305" s="150">
        <f t="shared" si="50"/>
        <v>0.88602307842269701</v>
      </c>
      <c r="W305" s="150">
        <f t="shared" si="54"/>
        <v>-0.17458381744753115</v>
      </c>
      <c r="X305" s="150">
        <v>-6.6898581750066896E-2</v>
      </c>
      <c r="Y305" s="150">
        <f t="shared" si="59"/>
        <v>0.43124518862701372</v>
      </c>
      <c r="Z305" s="150">
        <f t="shared" si="51"/>
        <v>0.37551787781071055</v>
      </c>
      <c r="AA305" s="150">
        <f t="shared" si="55"/>
        <v>-1.4130465010895443</v>
      </c>
    </row>
    <row r="306" spans="10:27" x14ac:dyDescent="0.35">
      <c r="J306" s="134" t="s">
        <v>321</v>
      </c>
      <c r="K306" s="127">
        <v>2017</v>
      </c>
      <c r="L306" s="150">
        <v>2.0823140637740871</v>
      </c>
      <c r="M306" s="150">
        <f t="shared" si="56"/>
        <v>0.9403863282269419</v>
      </c>
      <c r="N306" s="150">
        <f t="shared" si="48"/>
        <v>2.0285355596756971</v>
      </c>
      <c r="O306" s="150">
        <f t="shared" si="52"/>
        <v>1.0204385928168642</v>
      </c>
      <c r="P306" s="150">
        <v>0.50977060322854717</v>
      </c>
      <c r="Q306" s="150">
        <f t="shared" si="57"/>
        <v>0.53126299923093312</v>
      </c>
      <c r="R306" s="150">
        <f t="shared" si="49"/>
        <v>0.49939911901073536</v>
      </c>
      <c r="S306" s="150">
        <f t="shared" si="53"/>
        <v>-1.0017348186752306</v>
      </c>
      <c r="T306" s="150">
        <v>1.0327795240233497</v>
      </c>
      <c r="U306" s="150">
        <f t="shared" si="58"/>
        <v>0.44131468139389562</v>
      </c>
      <c r="V306" s="150">
        <f t="shared" si="50"/>
        <v>1.1041342543501884</v>
      </c>
      <c r="W306" s="150">
        <f t="shared" si="54"/>
        <v>0.14291560355562577</v>
      </c>
      <c r="X306" s="150">
        <v>0.89704110322667019</v>
      </c>
      <c r="Y306" s="150">
        <f t="shared" si="59"/>
        <v>0.74016871066165724</v>
      </c>
      <c r="Z306" s="150">
        <f t="shared" si="51"/>
        <v>0.64452100749106067</v>
      </c>
      <c r="AA306" s="150">
        <f t="shared" si="55"/>
        <v>-0.63370071239159154</v>
      </c>
    </row>
    <row r="307" spans="10:27" x14ac:dyDescent="0.35">
      <c r="J307" s="134" t="s">
        <v>322</v>
      </c>
      <c r="K307" s="127">
        <v>2017</v>
      </c>
      <c r="L307" s="150">
        <v>8.0508866485609301E-2</v>
      </c>
      <c r="M307" s="150">
        <f t="shared" si="56"/>
        <v>0.91675668358601148</v>
      </c>
      <c r="N307" s="150">
        <f t="shared" si="48"/>
        <v>1.9775633443447871</v>
      </c>
      <c r="O307" s="150">
        <f t="shared" si="52"/>
        <v>0.98372390714229074</v>
      </c>
      <c r="P307" s="150">
        <v>-0.4555273786043017</v>
      </c>
      <c r="Q307" s="150">
        <f t="shared" si="57"/>
        <v>0.46140912523464966</v>
      </c>
      <c r="R307" s="150">
        <f t="shared" si="49"/>
        <v>0.43373491280075827</v>
      </c>
      <c r="S307" s="150">
        <f t="shared" si="53"/>
        <v>-1.2051145195736048</v>
      </c>
      <c r="T307" s="150">
        <v>0.36707818930041153</v>
      </c>
      <c r="U307" s="150">
        <f t="shared" si="58"/>
        <v>0.27604654125383632</v>
      </c>
      <c r="V307" s="150">
        <f t="shared" si="50"/>
        <v>0.69064650428253138</v>
      </c>
      <c r="W307" s="150">
        <f t="shared" si="54"/>
        <v>-0.53398061439001898</v>
      </c>
      <c r="X307" s="150">
        <v>0.74309978768577489</v>
      </c>
      <c r="Y307" s="150">
        <f t="shared" si="59"/>
        <v>0.4228179281640207</v>
      </c>
      <c r="Z307" s="150">
        <f t="shared" si="51"/>
        <v>0.36817962326717218</v>
      </c>
      <c r="AA307" s="150">
        <f t="shared" si="55"/>
        <v>-1.4415183112872081</v>
      </c>
    </row>
    <row r="308" spans="10:27" x14ac:dyDescent="0.35">
      <c r="J308" s="134" t="s">
        <v>323</v>
      </c>
      <c r="K308" s="127">
        <v>2017</v>
      </c>
      <c r="L308" s="150">
        <v>1.0169982797984487</v>
      </c>
      <c r="M308" s="150">
        <f t="shared" si="56"/>
        <v>0.81779746125565933</v>
      </c>
      <c r="N308" s="150">
        <f t="shared" si="48"/>
        <v>1.7640954371353494</v>
      </c>
      <c r="O308" s="150">
        <f t="shared" si="52"/>
        <v>0.81892861245859117</v>
      </c>
      <c r="P308" s="150">
        <v>1.179412180969005</v>
      </c>
      <c r="Q308" s="150">
        <f t="shared" si="57"/>
        <v>0.67108928035173276</v>
      </c>
      <c r="R308" s="150">
        <f t="shared" si="49"/>
        <v>0.63083895522624589</v>
      </c>
      <c r="S308" s="150">
        <f t="shared" si="53"/>
        <v>-0.66465634348364733</v>
      </c>
      <c r="T308" s="150">
        <v>5.7402456825152118E-2</v>
      </c>
      <c r="U308" s="150">
        <f t="shared" si="58"/>
        <v>0.40694222215501397</v>
      </c>
      <c r="V308" s="150">
        <f t="shared" si="50"/>
        <v>1.0181370934761522</v>
      </c>
      <c r="W308" s="150">
        <f t="shared" si="54"/>
        <v>2.5931835246264828E-2</v>
      </c>
      <c r="X308" s="150">
        <v>2.5026343519494203</v>
      </c>
      <c r="Y308" s="150">
        <f t="shared" si="59"/>
        <v>0.7956541328305492</v>
      </c>
      <c r="Z308" s="150">
        <f t="shared" si="51"/>
        <v>0.69283637084300898</v>
      </c>
      <c r="AA308" s="150">
        <f t="shared" si="55"/>
        <v>-0.52941342773042788</v>
      </c>
    </row>
    <row r="309" spans="10:27" x14ac:dyDescent="0.35">
      <c r="J309" s="134" t="s">
        <v>324</v>
      </c>
      <c r="K309" s="127">
        <v>2017</v>
      </c>
      <c r="L309" s="150">
        <v>0.54829098303562329</v>
      </c>
      <c r="M309" s="150">
        <f t="shared" si="56"/>
        <v>0.38232026421280657</v>
      </c>
      <c r="N309" s="150">
        <f t="shared" si="48"/>
        <v>0.82471451132488582</v>
      </c>
      <c r="O309" s="150">
        <f t="shared" si="52"/>
        <v>-0.27803330204522592</v>
      </c>
      <c r="P309" s="150">
        <v>-1.0910616869492236</v>
      </c>
      <c r="Q309" s="150">
        <f t="shared" si="57"/>
        <v>0.95638107266930295</v>
      </c>
      <c r="R309" s="150">
        <f t="shared" si="49"/>
        <v>0.89901963024151532</v>
      </c>
      <c r="S309" s="150">
        <f t="shared" si="53"/>
        <v>-0.1535754773201731</v>
      </c>
      <c r="T309" s="150">
        <v>1.1359166011014949</v>
      </c>
      <c r="U309" s="150">
        <f t="shared" si="58"/>
        <v>0.4534073863718579</v>
      </c>
      <c r="V309" s="150">
        <f t="shared" si="50"/>
        <v>1.134389240999957</v>
      </c>
      <c r="W309" s="150">
        <f t="shared" si="54"/>
        <v>0.18191575465972912</v>
      </c>
      <c r="X309" s="150">
        <v>-1.2464662040606527</v>
      </c>
      <c r="Y309" s="150">
        <f t="shared" si="59"/>
        <v>1.531523921437854</v>
      </c>
      <c r="Z309" s="150">
        <f t="shared" si="51"/>
        <v>1.3336139810062901</v>
      </c>
      <c r="AA309" s="150">
        <f t="shared" si="55"/>
        <v>0.41534113407907358</v>
      </c>
    </row>
    <row r="310" spans="10:27" x14ac:dyDescent="0.35">
      <c r="J310" s="134" t="s">
        <v>325</v>
      </c>
      <c r="K310" s="127">
        <v>2018</v>
      </c>
      <c r="L310" s="150">
        <v>-0.44914451617706053</v>
      </c>
      <c r="M310" s="150">
        <f t="shared" si="56"/>
        <v>0.61138629390002353</v>
      </c>
      <c r="N310" s="150">
        <f t="shared" si="48"/>
        <v>1.3188397158143654</v>
      </c>
      <c r="O310" s="150">
        <f t="shared" si="52"/>
        <v>0.39926923839458223</v>
      </c>
      <c r="P310" s="150">
        <v>0.15085089332013388</v>
      </c>
      <c r="Q310" s="150">
        <f t="shared" si="57"/>
        <v>0.92828017587967238</v>
      </c>
      <c r="R310" s="150">
        <f t="shared" si="49"/>
        <v>0.87260415782866452</v>
      </c>
      <c r="S310" s="150">
        <f t="shared" si="53"/>
        <v>-0.19660074692987808</v>
      </c>
      <c r="T310" s="150">
        <v>-0.92056854832174517</v>
      </c>
      <c r="U310" s="150">
        <f t="shared" si="58"/>
        <v>0.83989094636747608</v>
      </c>
      <c r="V310" s="150">
        <f t="shared" si="50"/>
        <v>2.1013403879378729</v>
      </c>
      <c r="W310" s="150">
        <f t="shared" si="54"/>
        <v>1.071309877486474</v>
      </c>
      <c r="X310" s="150">
        <v>0.5204944697462589</v>
      </c>
      <c r="Y310" s="150">
        <f t="shared" si="59"/>
        <v>1.5314039859798796</v>
      </c>
      <c r="Z310" s="150">
        <f t="shared" si="51"/>
        <v>1.3335095441108986</v>
      </c>
      <c r="AA310" s="150">
        <f t="shared" si="55"/>
        <v>0.41522815049228035</v>
      </c>
    </row>
    <row r="311" spans="10:27" x14ac:dyDescent="0.35">
      <c r="J311" s="134" t="s">
        <v>326</v>
      </c>
      <c r="K311" s="127">
        <v>2018</v>
      </c>
      <c r="L311" s="150">
        <v>0.54360695783670598</v>
      </c>
      <c r="M311" s="150">
        <f t="shared" si="56"/>
        <v>0.46909546580368977</v>
      </c>
      <c r="N311" s="150">
        <f t="shared" si="48"/>
        <v>1.011899901883492</v>
      </c>
      <c r="O311" s="150">
        <f t="shared" si="52"/>
        <v>1.7066584302288731E-2</v>
      </c>
      <c r="P311" s="150">
        <v>2.4758766768651448</v>
      </c>
      <c r="Q311" s="150">
        <f t="shared" si="57"/>
        <v>1.4784053361808123</v>
      </c>
      <c r="R311" s="150">
        <f t="shared" si="49"/>
        <v>1.3897341307380076</v>
      </c>
      <c r="S311" s="150">
        <f t="shared" si="53"/>
        <v>0.47480890816203641</v>
      </c>
      <c r="T311" s="150">
        <v>0.49891220780920287</v>
      </c>
      <c r="U311" s="150">
        <f t="shared" si="58"/>
        <v>0.85957556605946817</v>
      </c>
      <c r="V311" s="150">
        <f t="shared" si="50"/>
        <v>2.1505897417484832</v>
      </c>
      <c r="W311" s="150">
        <f t="shared" si="54"/>
        <v>1.104732334618596</v>
      </c>
      <c r="X311" s="150">
        <v>1.3074433656957929</v>
      </c>
      <c r="Y311" s="150">
        <f t="shared" si="59"/>
        <v>1.06791035194439</v>
      </c>
      <c r="Z311" s="150">
        <f t="shared" si="51"/>
        <v>0.92991050017508758</v>
      </c>
      <c r="AA311" s="150">
        <f t="shared" si="55"/>
        <v>-0.10483622508285051</v>
      </c>
    </row>
    <row r="312" spans="10:27" x14ac:dyDescent="0.35">
      <c r="J312" s="134" t="s">
        <v>327</v>
      </c>
      <c r="K312" s="127">
        <v>2018</v>
      </c>
      <c r="L312" s="150">
        <v>1.6321268679072208E-2</v>
      </c>
      <c r="M312" s="150">
        <f t="shared" si="56"/>
        <v>0.40555093994585284</v>
      </c>
      <c r="N312" s="150">
        <f t="shared" si="48"/>
        <v>0.87482609885575768</v>
      </c>
      <c r="O312" s="150">
        <f t="shared" si="52"/>
        <v>-0.19293183365988503</v>
      </c>
      <c r="P312" s="150">
        <v>-2.8799779523218962</v>
      </c>
      <c r="Q312" s="150">
        <f t="shared" si="57"/>
        <v>2.1928380189129122</v>
      </c>
      <c r="R312" s="150">
        <f t="shared" si="49"/>
        <v>2.0613168550485259</v>
      </c>
      <c r="S312" s="150">
        <f t="shared" si="53"/>
        <v>1.0435662856010499</v>
      </c>
      <c r="T312" s="150">
        <v>0.28321234415182783</v>
      </c>
      <c r="U312" s="150">
        <f t="shared" si="58"/>
        <v>0.62454787960681957</v>
      </c>
      <c r="V312" s="150">
        <f t="shared" si="50"/>
        <v>1.5625691517390916</v>
      </c>
      <c r="W312" s="150">
        <f t="shared" si="54"/>
        <v>0.64392003787934471</v>
      </c>
      <c r="X312" s="150">
        <v>-0.94556606184513159</v>
      </c>
      <c r="Y312" s="150">
        <f t="shared" si="59"/>
        <v>0.93361147806155342</v>
      </c>
      <c r="Z312" s="150">
        <f t="shared" si="51"/>
        <v>0.81296628968218021</v>
      </c>
      <c r="AA312" s="150">
        <f t="shared" si="55"/>
        <v>-0.29873256388675168</v>
      </c>
    </row>
    <row r="313" spans="10:27" x14ac:dyDescent="0.35">
      <c r="J313" s="134" t="s">
        <v>328</v>
      </c>
      <c r="K313" s="127">
        <v>2018</v>
      </c>
      <c r="L313" s="150">
        <v>9.088843444671665E-3</v>
      </c>
      <c r="M313" s="150">
        <f t="shared" si="56"/>
        <v>0.25028697319908333</v>
      </c>
      <c r="N313" s="150">
        <f t="shared" si="48"/>
        <v>0.5399015383552157</v>
      </c>
      <c r="O313" s="150">
        <f t="shared" si="52"/>
        <v>-0.88923176738658094</v>
      </c>
      <c r="P313" s="150">
        <v>1.4850548618993569</v>
      </c>
      <c r="Q313" s="150">
        <f t="shared" si="57"/>
        <v>2.3266670999814463</v>
      </c>
      <c r="R313" s="150">
        <f t="shared" si="49"/>
        <v>2.1871191888839197</v>
      </c>
      <c r="S313" s="150">
        <f t="shared" si="53"/>
        <v>1.1290318433975781</v>
      </c>
      <c r="T313" s="150">
        <v>0.18340583003311042</v>
      </c>
      <c r="U313" s="150">
        <f t="shared" si="58"/>
        <v>0.13166963956969913</v>
      </c>
      <c r="V313" s="150">
        <f t="shared" si="50"/>
        <v>0.32942697226310486</v>
      </c>
      <c r="W313" s="150">
        <f t="shared" si="54"/>
        <v>-1.6019694124485853</v>
      </c>
      <c r="X313" s="150">
        <v>0.94169246646026827</v>
      </c>
      <c r="Y313" s="150">
        <f t="shared" si="59"/>
        <v>0.98722787831726877</v>
      </c>
      <c r="Z313" s="150">
        <f t="shared" si="51"/>
        <v>0.85965415396648137</v>
      </c>
      <c r="AA313" s="150">
        <f t="shared" si="55"/>
        <v>-0.21817172659583164</v>
      </c>
    </row>
    <row r="314" spans="10:27" x14ac:dyDescent="0.35">
      <c r="J314" s="134" t="s">
        <v>329</v>
      </c>
      <c r="K314" s="127">
        <v>2018</v>
      </c>
      <c r="L314" s="150">
        <v>1.6122969137918925</v>
      </c>
      <c r="M314" s="150">
        <f t="shared" si="56"/>
        <v>0.7540606138762258</v>
      </c>
      <c r="N314" s="150">
        <f t="shared" si="48"/>
        <v>1.6266067715838424</v>
      </c>
      <c r="O314" s="150">
        <f t="shared" si="52"/>
        <v>0.70186552497898291</v>
      </c>
      <c r="P314" s="150">
        <v>3.3274303290148195</v>
      </c>
      <c r="Q314" s="150">
        <f t="shared" si="57"/>
        <v>2.6029849618011172</v>
      </c>
      <c r="R314" s="150">
        <f t="shared" si="49"/>
        <v>2.446864168224538</v>
      </c>
      <c r="S314" s="150">
        <f t="shared" si="53"/>
        <v>1.2909340158970806</v>
      </c>
      <c r="T314" s="150">
        <v>0.16038882138517618</v>
      </c>
      <c r="U314" s="150">
        <f t="shared" si="58"/>
        <v>5.3309099382166186E-2</v>
      </c>
      <c r="V314" s="150">
        <f t="shared" si="50"/>
        <v>0.13337512930795128</v>
      </c>
      <c r="W314" s="150">
        <f t="shared" si="54"/>
        <v>-2.9064384251358844</v>
      </c>
      <c r="X314" s="150">
        <v>-0.43450479233226835</v>
      </c>
      <c r="Y314" s="150">
        <f t="shared" si="59"/>
        <v>0.79699764874640311</v>
      </c>
      <c r="Z314" s="150">
        <f t="shared" si="51"/>
        <v>0.69400627200093867</v>
      </c>
      <c r="AA314" s="150">
        <f t="shared" si="55"/>
        <v>-0.5269793938363293</v>
      </c>
    </row>
    <row r="315" spans="10:27" x14ac:dyDescent="0.35">
      <c r="J315" s="134" t="s">
        <v>330</v>
      </c>
      <c r="K315" s="127">
        <v>2018</v>
      </c>
      <c r="L315" s="150">
        <v>-0.35206114318237253</v>
      </c>
      <c r="M315" s="150">
        <f t="shared" si="56"/>
        <v>0.85371137496273575</v>
      </c>
      <c r="N315" s="150">
        <f t="shared" si="48"/>
        <v>1.8415664177899593</v>
      </c>
      <c r="O315" s="150">
        <f t="shared" si="52"/>
        <v>0.880933430302137</v>
      </c>
      <c r="P315" s="150">
        <v>-2.4535450117265021</v>
      </c>
      <c r="Q315" s="150">
        <f t="shared" si="57"/>
        <v>2.4112374005572277</v>
      </c>
      <c r="R315" s="150">
        <f t="shared" si="49"/>
        <v>2.266617165711136</v>
      </c>
      <c r="S315" s="150">
        <f t="shared" si="53"/>
        <v>1.1805407387758462</v>
      </c>
      <c r="T315" s="150">
        <v>-0.30247153209109728</v>
      </c>
      <c r="U315" s="150">
        <f t="shared" si="58"/>
        <v>0.22381696404082271</v>
      </c>
      <c r="V315" s="150">
        <f t="shared" si="50"/>
        <v>0.55997225363451286</v>
      </c>
      <c r="W315" s="150">
        <f t="shared" si="54"/>
        <v>-0.83657275081640148</v>
      </c>
      <c r="X315" s="150">
        <v>0.47490694390963933</v>
      </c>
      <c r="Y315" s="150">
        <f t="shared" si="59"/>
        <v>0.57143458118682666</v>
      </c>
      <c r="Z315" s="150">
        <f t="shared" si="51"/>
        <v>0.49759140946735081</v>
      </c>
      <c r="AA315" s="150">
        <f t="shared" si="55"/>
        <v>-1.0069665162231742</v>
      </c>
    </row>
    <row r="316" spans="10:27" x14ac:dyDescent="0.35">
      <c r="J316" s="134" t="s">
        <v>331</v>
      </c>
      <c r="K316" s="127">
        <v>2018</v>
      </c>
      <c r="L316" s="150">
        <v>0.59441729154597456</v>
      </c>
      <c r="M316" s="150">
        <f t="shared" si="56"/>
        <v>0.80212238805621361</v>
      </c>
      <c r="N316" s="150">
        <f t="shared" si="48"/>
        <v>1.7302822664935049</v>
      </c>
      <c r="O316" s="150">
        <f t="shared" si="52"/>
        <v>0.79100740852828066</v>
      </c>
      <c r="P316" s="150">
        <v>1.4749398927316442</v>
      </c>
      <c r="Q316" s="150">
        <f t="shared" si="57"/>
        <v>2.410264862147713</v>
      </c>
      <c r="R316" s="150">
        <f t="shared" si="49"/>
        <v>2.2657029578223526</v>
      </c>
      <c r="S316" s="150">
        <f t="shared" si="53"/>
        <v>1.1799587308110828</v>
      </c>
      <c r="T316" s="150">
        <v>0.56297353862128263</v>
      </c>
      <c r="U316" s="150">
        <f t="shared" si="58"/>
        <v>0.35360199405430282</v>
      </c>
      <c r="V316" s="150">
        <f t="shared" si="50"/>
        <v>0.88468408258871001</v>
      </c>
      <c r="W316" s="150">
        <f t="shared" si="54"/>
        <v>-0.17676572878805158</v>
      </c>
      <c r="X316" s="150">
        <v>-1.1624936126724579</v>
      </c>
      <c r="Y316" s="150">
        <f t="shared" si="59"/>
        <v>0.66983231825834866</v>
      </c>
      <c r="Z316" s="150">
        <f t="shared" si="51"/>
        <v>0.58327377852546125</v>
      </c>
      <c r="AA316" s="150">
        <f t="shared" si="55"/>
        <v>-0.77775487662733001</v>
      </c>
    </row>
    <row r="317" spans="10:27" x14ac:dyDescent="0.35">
      <c r="J317" s="134" t="s">
        <v>332</v>
      </c>
      <c r="K317" s="127">
        <v>2018</v>
      </c>
      <c r="L317" s="150">
        <v>6.1442748741741729E-2</v>
      </c>
      <c r="M317" s="150">
        <f t="shared" si="56"/>
        <v>0.38742293274054912</v>
      </c>
      <c r="N317" s="150">
        <f t="shared" si="48"/>
        <v>0.83572163068324568</v>
      </c>
      <c r="O317" s="150">
        <f t="shared" si="52"/>
        <v>-0.25890561778445087</v>
      </c>
      <c r="P317" s="150">
        <v>-1.9638219346607737</v>
      </c>
      <c r="Q317" s="150">
        <f t="shared" si="57"/>
        <v>1.7479481699122896</v>
      </c>
      <c r="R317" s="150">
        <f t="shared" si="49"/>
        <v>1.643110431922205</v>
      </c>
      <c r="S317" s="150">
        <f t="shared" si="53"/>
        <v>0.71642944573688594</v>
      </c>
      <c r="T317" s="150">
        <v>-0.25651781104801241</v>
      </c>
      <c r="U317" s="150">
        <f t="shared" si="58"/>
        <v>0.39758618731328976</v>
      </c>
      <c r="V317" s="150">
        <f t="shared" si="50"/>
        <v>0.99472903797930556</v>
      </c>
      <c r="W317" s="150">
        <f t="shared" si="54"/>
        <v>-7.6245026993823125E-3</v>
      </c>
      <c r="X317" s="150">
        <v>0.71086984619361515</v>
      </c>
      <c r="Y317" s="150">
        <f t="shared" si="59"/>
        <v>0.83308327734748877</v>
      </c>
      <c r="Z317" s="150">
        <f t="shared" si="51"/>
        <v>0.72542876442314475</v>
      </c>
      <c r="AA317" s="150">
        <f t="shared" si="55"/>
        <v>-0.463094143254553</v>
      </c>
    </row>
    <row r="318" spans="10:27" x14ac:dyDescent="0.35">
      <c r="J318" s="134" t="s">
        <v>333</v>
      </c>
      <c r="K318" s="127">
        <v>2018</v>
      </c>
      <c r="L318" s="150">
        <v>-0.39274893858484733</v>
      </c>
      <c r="M318" s="150">
        <f t="shared" si="56"/>
        <v>0.40343650443886514</v>
      </c>
      <c r="N318" s="150">
        <f t="shared" si="48"/>
        <v>0.87026498659176665</v>
      </c>
      <c r="O318" s="150">
        <f t="shared" si="52"/>
        <v>-0.20047334147364707</v>
      </c>
      <c r="P318" s="150">
        <v>-0.51589514779698831</v>
      </c>
      <c r="Q318" s="150">
        <f t="shared" si="57"/>
        <v>1.4096886592532714</v>
      </c>
      <c r="R318" s="150">
        <f t="shared" si="49"/>
        <v>1.3251389152446695</v>
      </c>
      <c r="S318" s="150">
        <f t="shared" si="53"/>
        <v>0.40614360633963947</v>
      </c>
      <c r="T318" s="150">
        <v>0.63890012131014962</v>
      </c>
      <c r="U318" s="150">
        <f t="shared" si="58"/>
        <v>0.40539475846666057</v>
      </c>
      <c r="V318" s="150">
        <f t="shared" si="50"/>
        <v>1.0142654623301468</v>
      </c>
      <c r="W318" s="150">
        <f t="shared" si="54"/>
        <v>2.0435296388884638E-2</v>
      </c>
      <c r="X318" s="150">
        <v>-1.8352156057494866</v>
      </c>
      <c r="Y318" s="150">
        <f t="shared" si="59"/>
        <v>1.0772700403014865</v>
      </c>
      <c r="Z318" s="150">
        <f t="shared" si="51"/>
        <v>0.9380606903720301</v>
      </c>
      <c r="AA318" s="150">
        <f t="shared" si="55"/>
        <v>-9.224683007175799E-2</v>
      </c>
    </row>
    <row r="319" spans="10:27" x14ac:dyDescent="0.35">
      <c r="J319" s="134" t="s">
        <v>334</v>
      </c>
      <c r="K319" s="127">
        <v>2018</v>
      </c>
      <c r="L319" s="150">
        <v>0.99876502267516032</v>
      </c>
      <c r="M319" s="150">
        <f t="shared" si="56"/>
        <v>0.57938417866921488</v>
      </c>
      <c r="N319" s="150">
        <f t="shared" si="48"/>
        <v>1.249806993004652</v>
      </c>
      <c r="O319" s="150">
        <f t="shared" si="52"/>
        <v>0.32170531749984571</v>
      </c>
      <c r="P319" s="150">
        <v>2.0369072646577902</v>
      </c>
      <c r="Q319" s="150">
        <f t="shared" si="57"/>
        <v>1.6539221486257305</v>
      </c>
      <c r="R319" s="150">
        <f t="shared" si="49"/>
        <v>1.5547238658286366</v>
      </c>
      <c r="S319" s="150">
        <f t="shared" si="53"/>
        <v>0.63665836635239637</v>
      </c>
      <c r="T319" s="150">
        <v>0.35358405657344905</v>
      </c>
      <c r="U319" s="150">
        <f t="shared" si="58"/>
        <v>0.3734825325769151</v>
      </c>
      <c r="V319" s="150">
        <f t="shared" si="50"/>
        <v>0.93442360974065752</v>
      </c>
      <c r="W319" s="150">
        <f t="shared" si="54"/>
        <v>-9.7851368159320926E-2</v>
      </c>
      <c r="X319" s="150">
        <v>0.45757615374558763</v>
      </c>
      <c r="Y319" s="150">
        <f t="shared" si="59"/>
        <v>1.1452123954212736</v>
      </c>
      <c r="Z319" s="150">
        <f t="shared" si="51"/>
        <v>0.99722324958636821</v>
      </c>
      <c r="AA319" s="150">
        <f t="shared" si="55"/>
        <v>-4.0115762056143339E-3</v>
      </c>
    </row>
    <row r="320" spans="10:27" x14ac:dyDescent="0.35">
      <c r="J320" s="134" t="s">
        <v>335</v>
      </c>
      <c r="K320" s="127">
        <v>2018</v>
      </c>
      <c r="L320" s="150">
        <v>0.49112035067362858</v>
      </c>
      <c r="M320" s="150">
        <f t="shared" si="56"/>
        <v>0.57496271742777127</v>
      </c>
      <c r="N320" s="150">
        <f t="shared" si="48"/>
        <v>1.2402693263194005</v>
      </c>
      <c r="O320" s="150">
        <f t="shared" si="52"/>
        <v>0.31065343799489115</v>
      </c>
      <c r="P320" s="150">
        <v>0.2472414266746028</v>
      </c>
      <c r="Q320" s="150">
        <f t="shared" si="57"/>
        <v>1.0698951869731723</v>
      </c>
      <c r="R320" s="150">
        <f t="shared" si="49"/>
        <v>1.0057254402841875</v>
      </c>
      <c r="S320" s="150">
        <f t="shared" si="53"/>
        <v>8.2365079234437092E-3</v>
      </c>
      <c r="T320" s="150">
        <v>0.28827674567584882</v>
      </c>
      <c r="U320" s="150">
        <f t="shared" si="58"/>
        <v>0.15224507041634647</v>
      </c>
      <c r="V320" s="150">
        <f t="shared" si="50"/>
        <v>0.3809050647753271</v>
      </c>
      <c r="W320" s="150">
        <f t="shared" si="54"/>
        <v>-1.3924966237945409</v>
      </c>
      <c r="X320" s="150">
        <v>-0.45549193128578863</v>
      </c>
      <c r="Y320" s="150">
        <f t="shared" si="59"/>
        <v>0.94246867311256277</v>
      </c>
      <c r="Z320" s="150">
        <f t="shared" si="51"/>
        <v>0.82067892086422278</v>
      </c>
      <c r="AA320" s="150">
        <f t="shared" si="55"/>
        <v>-0.28511019673218929</v>
      </c>
    </row>
    <row r="321" spans="10:27" x14ac:dyDescent="0.35">
      <c r="J321" s="134" t="s">
        <v>336</v>
      </c>
      <c r="K321" s="127">
        <v>2018</v>
      </c>
      <c r="L321" s="150">
        <v>-1.9526755323200775</v>
      </c>
      <c r="M321" s="150">
        <f t="shared" si="56"/>
        <v>1.2884462124081051</v>
      </c>
      <c r="N321" s="150">
        <f t="shared" si="48"/>
        <v>2.7793459774423237</v>
      </c>
      <c r="O321" s="150">
        <f t="shared" si="52"/>
        <v>1.4747454347083708</v>
      </c>
      <c r="P321" s="150">
        <v>-1.5071934231559716</v>
      </c>
      <c r="Q321" s="150">
        <f t="shared" si="57"/>
        <v>1.4468968764338417</v>
      </c>
      <c r="R321" s="150">
        <f t="shared" si="49"/>
        <v>1.3601154728194229</v>
      </c>
      <c r="S321" s="150">
        <f t="shared" si="53"/>
        <v>0.4437291404402956</v>
      </c>
      <c r="T321" s="150">
        <v>7.9846694346854038E-3</v>
      </c>
      <c r="U321" s="150">
        <f t="shared" si="58"/>
        <v>0.14991391205582952</v>
      </c>
      <c r="V321" s="150">
        <f t="shared" si="50"/>
        <v>0.37507269185260472</v>
      </c>
      <c r="W321" s="150">
        <f t="shared" si="54"/>
        <v>-1.4147578672465533</v>
      </c>
      <c r="X321" s="150">
        <v>-1.3204340436658386</v>
      </c>
      <c r="Y321" s="150">
        <f t="shared" si="59"/>
        <v>0.72595825161340655</v>
      </c>
      <c r="Z321" s="150">
        <f t="shared" si="51"/>
        <v>0.63214688352342963</v>
      </c>
      <c r="AA321" s="150">
        <f t="shared" si="55"/>
        <v>-0.66166827776694148</v>
      </c>
    </row>
    <row r="322" spans="10:27" x14ac:dyDescent="0.35">
      <c r="J322" s="134" t="s">
        <v>337</v>
      </c>
      <c r="K322" s="127">
        <v>2019</v>
      </c>
      <c r="L322" s="150">
        <v>0.27130744838104898</v>
      </c>
      <c r="M322" s="150">
        <f t="shared" si="56"/>
        <v>1.1038597096954115</v>
      </c>
      <c r="N322" s="150">
        <f t="shared" si="48"/>
        <v>2.3811688949502114</v>
      </c>
      <c r="O322" s="150">
        <f t="shared" si="52"/>
        <v>1.2516699537730627</v>
      </c>
      <c r="P322" s="150">
        <v>-0.47298863899837701</v>
      </c>
      <c r="Q322" s="150">
        <f t="shared" si="57"/>
        <v>0.72005806288827934</v>
      </c>
      <c r="R322" s="150">
        <f t="shared" si="49"/>
        <v>0.67687070765993906</v>
      </c>
      <c r="S322" s="150">
        <f t="shared" si="53"/>
        <v>-0.56304781091225831</v>
      </c>
      <c r="T322" s="150">
        <v>1.4642714570858284</v>
      </c>
      <c r="U322" s="150">
        <f t="shared" si="58"/>
        <v>0.63089869033124379</v>
      </c>
      <c r="V322" s="150">
        <f t="shared" si="50"/>
        <v>1.578458375368778</v>
      </c>
      <c r="W322" s="150">
        <f t="shared" si="54"/>
        <v>0.65851621665924143</v>
      </c>
      <c r="X322" s="150">
        <v>0.74191838897721252</v>
      </c>
      <c r="Y322" s="150">
        <f t="shared" si="59"/>
        <v>0.84559077896722046</v>
      </c>
      <c r="Z322" s="150">
        <f t="shared" si="51"/>
        <v>0.73631999425902817</v>
      </c>
      <c r="AA322" s="150">
        <f t="shared" si="55"/>
        <v>-0.44159521746118974</v>
      </c>
    </row>
    <row r="323" spans="10:27" x14ac:dyDescent="0.35">
      <c r="J323" s="134" t="s">
        <v>338</v>
      </c>
      <c r="K323" s="127">
        <v>2019</v>
      </c>
      <c r="L323" s="150">
        <v>0.26731098605333986</v>
      </c>
      <c r="M323" s="150">
        <f t="shared" si="56"/>
        <v>1.0474549267374564</v>
      </c>
      <c r="N323" s="150">
        <f t="shared" si="48"/>
        <v>2.2594964455200568</v>
      </c>
      <c r="O323" s="150">
        <f t="shared" si="52"/>
        <v>1.1760012874649375</v>
      </c>
      <c r="P323" s="150">
        <v>0.19102641755579369</v>
      </c>
      <c r="Q323" s="150">
        <f t="shared" si="57"/>
        <v>0.69876447775040673</v>
      </c>
      <c r="R323" s="150">
        <f t="shared" si="49"/>
        <v>0.65685426067637787</v>
      </c>
      <c r="S323" s="150">
        <f t="shared" si="53"/>
        <v>-0.60635478632320194</v>
      </c>
      <c r="T323" s="150">
        <v>-1.9199899279216897</v>
      </c>
      <c r="U323" s="150">
        <f t="shared" si="58"/>
        <v>1.3860849091352299</v>
      </c>
      <c r="V323" s="150">
        <f t="shared" si="50"/>
        <v>3.46787426781321</v>
      </c>
      <c r="W323" s="150">
        <f t="shared" si="54"/>
        <v>1.7940515927665983</v>
      </c>
      <c r="X323" s="150">
        <v>-1.2493424513413993</v>
      </c>
      <c r="Y323" s="150">
        <f t="shared" si="59"/>
        <v>0.95588651727158025</v>
      </c>
      <c r="Z323" s="150">
        <f t="shared" si="51"/>
        <v>0.83236285496081175</v>
      </c>
      <c r="AA323" s="150">
        <f t="shared" si="55"/>
        <v>-0.26471551011150024</v>
      </c>
    </row>
    <row r="324" spans="10:27" x14ac:dyDescent="0.35">
      <c r="J324" s="134" t="s">
        <v>339</v>
      </c>
      <c r="K324" s="127">
        <v>2019</v>
      </c>
      <c r="L324" s="150">
        <v>1.5334996776824044</v>
      </c>
      <c r="M324" s="150">
        <f t="shared" si="56"/>
        <v>0.59594733158683155</v>
      </c>
      <c r="N324" s="150">
        <f t="shared" si="48"/>
        <v>1.2855358670484518</v>
      </c>
      <c r="O324" s="150">
        <f t="shared" si="52"/>
        <v>0.36236986259558168</v>
      </c>
      <c r="P324" s="150">
        <v>1.5299479166666667</v>
      </c>
      <c r="Q324" s="150">
        <f t="shared" si="57"/>
        <v>0.83302538457595732</v>
      </c>
      <c r="R324" s="150">
        <f t="shared" si="49"/>
        <v>0.78306252039581059</v>
      </c>
      <c r="S324" s="150">
        <f t="shared" si="53"/>
        <v>-0.35280059673993996</v>
      </c>
      <c r="T324" s="150">
        <v>1.7570039472417445</v>
      </c>
      <c r="U324" s="150">
        <f t="shared" si="58"/>
        <v>1.6686388794741691</v>
      </c>
      <c r="V324" s="150">
        <f t="shared" si="50"/>
        <v>4.1748018424148219</v>
      </c>
      <c r="W324" s="150">
        <f t="shared" si="54"/>
        <v>2.0617077214788972</v>
      </c>
      <c r="X324" s="150">
        <v>0.51937674790251698</v>
      </c>
      <c r="Y324" s="150">
        <f t="shared" si="59"/>
        <v>0.89088047096819667</v>
      </c>
      <c r="Z324" s="150">
        <f t="shared" si="51"/>
        <v>0.77575716243023485</v>
      </c>
      <c r="AA324" s="150">
        <f t="shared" si="55"/>
        <v>-0.36632298292082777</v>
      </c>
    </row>
    <row r="325" spans="10:27" x14ac:dyDescent="0.35">
      <c r="J325" s="134" t="s">
        <v>340</v>
      </c>
      <c r="K325" s="127">
        <v>2019</v>
      </c>
      <c r="L325" s="150">
        <v>1.0214463680571689E-2</v>
      </c>
      <c r="M325" s="150">
        <f t="shared" si="56"/>
        <v>0.66581030563618104</v>
      </c>
      <c r="N325" s="150">
        <f t="shared" si="48"/>
        <v>1.4362393842199657</v>
      </c>
      <c r="O325" s="150">
        <f t="shared" si="52"/>
        <v>0.52229622941460097</v>
      </c>
      <c r="P325" s="150">
        <v>-0.28397380112673476</v>
      </c>
      <c r="Q325" s="150">
        <f t="shared" si="57"/>
        <v>0.76801678127009709</v>
      </c>
      <c r="R325" s="150">
        <f t="shared" si="49"/>
        <v>0.72195297716381013</v>
      </c>
      <c r="S325" s="150">
        <f t="shared" si="53"/>
        <v>-0.47002322151705528</v>
      </c>
      <c r="T325" s="150">
        <v>0.42890707538987971</v>
      </c>
      <c r="U325" s="150">
        <f t="shared" si="58"/>
        <v>1.5202866100829726</v>
      </c>
      <c r="V325" s="150">
        <f t="shared" si="50"/>
        <v>3.8036362563798392</v>
      </c>
      <c r="W325" s="150">
        <f t="shared" si="54"/>
        <v>1.9273792871532025</v>
      </c>
      <c r="X325" s="150">
        <v>-2.5834658187599362</v>
      </c>
      <c r="Y325" s="150">
        <f t="shared" si="59"/>
        <v>1.2708651803117197</v>
      </c>
      <c r="Z325" s="150">
        <f t="shared" si="51"/>
        <v>1.1066386549461169</v>
      </c>
      <c r="AA325" s="150">
        <f t="shared" si="55"/>
        <v>0.14618422318677818</v>
      </c>
    </row>
    <row r="326" spans="10:27" x14ac:dyDescent="0.35">
      <c r="J326" s="134" t="s">
        <v>341</v>
      </c>
      <c r="K326" s="127">
        <v>2019</v>
      </c>
      <c r="L326" s="150">
        <v>1.0810204608856038</v>
      </c>
      <c r="M326" s="150">
        <f t="shared" si="56"/>
        <v>0.63872796926390418</v>
      </c>
      <c r="N326" s="150">
        <f t="shared" si="48"/>
        <v>1.3778192639765712</v>
      </c>
      <c r="O326" s="150">
        <f t="shared" si="52"/>
        <v>0.46238665432249487</v>
      </c>
      <c r="P326" s="150">
        <v>-0.87731385788434157</v>
      </c>
      <c r="Q326" s="150">
        <f t="shared" si="57"/>
        <v>1.0240048650302265</v>
      </c>
      <c r="R326" s="150">
        <f t="shared" si="49"/>
        <v>0.96258750976276575</v>
      </c>
      <c r="S326" s="150">
        <f t="shared" si="53"/>
        <v>-5.5010391426905426E-2</v>
      </c>
      <c r="T326" s="150">
        <v>-1.7271428347124307E-2</v>
      </c>
      <c r="U326" s="150">
        <f t="shared" si="58"/>
        <v>0.75358179285040849</v>
      </c>
      <c r="V326" s="150">
        <f t="shared" si="50"/>
        <v>1.8854017462385586</v>
      </c>
      <c r="W326" s="150">
        <f t="shared" si="54"/>
        <v>0.9148719694093973</v>
      </c>
      <c r="X326" s="150">
        <v>2.2303821569427447</v>
      </c>
      <c r="Y326" s="150">
        <f t="shared" si="59"/>
        <v>1.9924385906174302</v>
      </c>
      <c r="Z326" s="150">
        <f t="shared" si="51"/>
        <v>1.7349673247344668</v>
      </c>
      <c r="AA326" s="150">
        <f t="shared" si="55"/>
        <v>0.79490849226322025</v>
      </c>
    </row>
    <row r="327" spans="10:27" x14ac:dyDescent="0.35">
      <c r="J327" s="134" t="s">
        <v>342</v>
      </c>
      <c r="K327" s="127">
        <v>2019</v>
      </c>
      <c r="L327" s="150">
        <v>0.10104192050972677</v>
      </c>
      <c r="M327" s="150">
        <f t="shared" si="56"/>
        <v>0.48479469310461143</v>
      </c>
      <c r="N327" s="150">
        <f t="shared" si="48"/>
        <v>1.0457651760622395</v>
      </c>
      <c r="O327" s="150">
        <f t="shared" si="52"/>
        <v>6.455893441117809E-2</v>
      </c>
      <c r="P327" s="150">
        <v>9.2678405931417972E-3</v>
      </c>
      <c r="Q327" s="150">
        <f t="shared" si="57"/>
        <v>0.36879235221446593</v>
      </c>
      <c r="R327" s="150">
        <f t="shared" si="49"/>
        <v>0.346673071643265</v>
      </c>
      <c r="S327" s="150">
        <f t="shared" si="53"/>
        <v>-1.5283523175203255</v>
      </c>
      <c r="T327" s="150">
        <v>0.64229404189830086</v>
      </c>
      <c r="U327" s="150">
        <f t="shared" si="58"/>
        <v>0.27480010193527277</v>
      </c>
      <c r="V327" s="150">
        <f t="shared" si="50"/>
        <v>0.68752801218240889</v>
      </c>
      <c r="W327" s="150">
        <f t="shared" si="54"/>
        <v>-0.54050959996146097</v>
      </c>
      <c r="X327" s="150">
        <v>-0.5321271783956365</v>
      </c>
      <c r="Y327" s="150">
        <f t="shared" si="59"/>
        <v>1.9723809745375753</v>
      </c>
      <c r="Z327" s="150">
        <f t="shared" si="51"/>
        <v>1.7175016378749119</v>
      </c>
      <c r="AA327" s="150">
        <f t="shared" si="55"/>
        <v>0.78031147485291619</v>
      </c>
    </row>
    <row r="328" spans="10:27" x14ac:dyDescent="0.35">
      <c r="J328" s="134" t="s">
        <v>343</v>
      </c>
      <c r="K328" s="127">
        <v>2019</v>
      </c>
      <c r="L328" s="150">
        <v>0.76001828794005355</v>
      </c>
      <c r="M328" s="150">
        <f t="shared" si="56"/>
        <v>0.40792839614932808</v>
      </c>
      <c r="N328" s="150">
        <f t="shared" si="48"/>
        <v>0.87995458095461399</v>
      </c>
      <c r="O328" s="150">
        <f t="shared" si="52"/>
        <v>-0.18449903423126401</v>
      </c>
      <c r="P328" s="150">
        <v>1.297377444166435</v>
      </c>
      <c r="Q328" s="150">
        <f t="shared" si="57"/>
        <v>0.89284412712710559</v>
      </c>
      <c r="R328" s="150">
        <f t="shared" si="49"/>
        <v>0.83929347827094747</v>
      </c>
      <c r="S328" s="150">
        <f t="shared" si="53"/>
        <v>-0.25275272449429964</v>
      </c>
      <c r="T328" s="150">
        <v>0.95651224117215661</v>
      </c>
      <c r="U328" s="150">
        <f t="shared" si="58"/>
        <v>0.40579336850687531</v>
      </c>
      <c r="V328" s="150">
        <f t="shared" si="50"/>
        <v>1.0152627529667033</v>
      </c>
      <c r="W328" s="150">
        <f t="shared" si="54"/>
        <v>2.1853149425512586E-2</v>
      </c>
      <c r="X328" s="150">
        <v>0.13374348000534975</v>
      </c>
      <c r="Y328" s="150">
        <f t="shared" si="59"/>
        <v>1.1771309425501413</v>
      </c>
      <c r="Z328" s="150">
        <f t="shared" si="51"/>
        <v>1.025017148270303</v>
      </c>
      <c r="AA328" s="150">
        <f t="shared" si="55"/>
        <v>3.5648045845433754E-2</v>
      </c>
    </row>
    <row r="329" spans="10:27" x14ac:dyDescent="0.35">
      <c r="J329" s="134" t="s">
        <v>344</v>
      </c>
      <c r="K329" s="127">
        <v>2019</v>
      </c>
      <c r="L329" s="150">
        <v>0.68160702114160332</v>
      </c>
      <c r="M329" s="150">
        <f t="shared" si="56"/>
        <v>0.29391117623910878</v>
      </c>
      <c r="N329" s="150">
        <f t="shared" si="48"/>
        <v>0.63400461543424402</v>
      </c>
      <c r="O329" s="150">
        <f t="shared" si="52"/>
        <v>-0.65743475193615231</v>
      </c>
      <c r="P329" s="150">
        <v>9.1482938431982436E-2</v>
      </c>
      <c r="Q329" s="150">
        <f t="shared" si="57"/>
        <v>0.58879983696507932</v>
      </c>
      <c r="R329" s="150">
        <f t="shared" si="49"/>
        <v>0.55348503524561699</v>
      </c>
      <c r="S329" s="150">
        <f t="shared" si="53"/>
        <v>-0.85338378396688719</v>
      </c>
      <c r="T329" s="150">
        <v>0.19938176197836166</v>
      </c>
      <c r="U329" s="150">
        <f t="shared" si="58"/>
        <v>0.31058205696598651</v>
      </c>
      <c r="V329" s="150">
        <f t="shared" si="50"/>
        <v>0.77705161949191992</v>
      </c>
      <c r="W329" s="150">
        <f t="shared" si="54"/>
        <v>-0.36391765492697264</v>
      </c>
      <c r="X329" s="150">
        <v>-0.42740750634433017</v>
      </c>
      <c r="Y329" s="150">
        <f t="shared" si="59"/>
        <v>0.29235449807746045</v>
      </c>
      <c r="Z329" s="150">
        <f t="shared" si="51"/>
        <v>0.25457522444712183</v>
      </c>
      <c r="AA329" s="150">
        <f t="shared" si="55"/>
        <v>-1.9738360735527212</v>
      </c>
    </row>
    <row r="330" spans="10:27" x14ac:dyDescent="0.35">
      <c r="J330" s="134" t="s">
        <v>345</v>
      </c>
      <c r="K330" s="127">
        <v>2019</v>
      </c>
      <c r="L330" s="150">
        <v>-0.63972873472620817</v>
      </c>
      <c r="M330" s="150">
        <f t="shared" si="56"/>
        <v>0.64216372384123377</v>
      </c>
      <c r="N330" s="150">
        <f t="shared" ref="N330:N393" si="60">M330 / $M$7</f>
        <v>1.3852306332460207</v>
      </c>
      <c r="O330" s="150">
        <f t="shared" si="52"/>
        <v>0.47012619702509267</v>
      </c>
      <c r="P330" s="150">
        <v>-1.0830819851933096</v>
      </c>
      <c r="Q330" s="150">
        <f t="shared" si="57"/>
        <v>0.97184654787786706</v>
      </c>
      <c r="R330" s="150">
        <f t="shared" ref="R330:R393" si="61">Q330 / $Q$7</f>
        <v>0.91355752334798035</v>
      </c>
      <c r="S330" s="150">
        <f t="shared" si="53"/>
        <v>-0.13043252198854791</v>
      </c>
      <c r="T330" s="150">
        <v>-0.89311882028104705</v>
      </c>
      <c r="U330" s="150">
        <f t="shared" si="58"/>
        <v>0.75923493277069376</v>
      </c>
      <c r="V330" s="150">
        <f t="shared" ref="V330:V393" si="62">U330 / $U$7</f>
        <v>1.8995454529716014</v>
      </c>
      <c r="W330" s="150">
        <f t="shared" si="54"/>
        <v>0.92565423371505373</v>
      </c>
      <c r="X330" s="150">
        <v>0</v>
      </c>
      <c r="Y330" s="150">
        <f t="shared" si="59"/>
        <v>0.23931729853542386</v>
      </c>
      <c r="Z330" s="150">
        <f t="shared" ref="Z330:Z393" si="63">Y330 / $Y$7</f>
        <v>0.208391714132588</v>
      </c>
      <c r="AA330" s="150">
        <f t="shared" si="55"/>
        <v>-2.2626301791590064</v>
      </c>
    </row>
    <row r="331" spans="10:27" x14ac:dyDescent="0.35">
      <c r="J331" s="134" t="s">
        <v>346</v>
      </c>
      <c r="K331" s="127">
        <v>2019</v>
      </c>
      <c r="L331" s="150">
        <v>0.2682207499970547</v>
      </c>
      <c r="M331" s="150">
        <f t="shared" si="56"/>
        <v>0.55188451446080977</v>
      </c>
      <c r="N331" s="150">
        <f t="shared" si="60"/>
        <v>1.1904866423663465</v>
      </c>
      <c r="O331" s="150">
        <f t="shared" ref="O331:O394" si="64">IF(N331&gt;0, LOG(N331,2), NA())</f>
        <v>0.25155143320804307</v>
      </c>
      <c r="P331" s="150">
        <v>0.22176022176022175</v>
      </c>
      <c r="Q331" s="150">
        <f t="shared" si="57"/>
        <v>0.58681703711251876</v>
      </c>
      <c r="R331" s="150">
        <f t="shared" si="61"/>
        <v>0.55162115897157415</v>
      </c>
      <c r="S331" s="150">
        <f t="shared" ref="S331:S394" si="65">IF(R331&gt;0, LOG(R331,2), NA())</f>
        <v>-0.85825029837285316</v>
      </c>
      <c r="T331" s="150">
        <v>-0.24280155642023346</v>
      </c>
      <c r="U331" s="150">
        <f t="shared" si="58"/>
        <v>0.44870135489760965</v>
      </c>
      <c r="V331" s="150">
        <f t="shared" si="62"/>
        <v>1.1226151243166966</v>
      </c>
      <c r="W331" s="150">
        <f t="shared" ref="W331:W394" si="66">IF(V331&gt;0, LOG(V331,2), NA())</f>
        <v>0.16686340110384312</v>
      </c>
      <c r="X331" s="150">
        <v>-0.84507042253521125</v>
      </c>
      <c r="Y331" s="150">
        <f t="shared" si="59"/>
        <v>0.34500620076301852</v>
      </c>
      <c r="Z331" s="150">
        <f t="shared" si="63"/>
        <v>0.30042305342476144</v>
      </c>
      <c r="AA331" s="150">
        <f t="shared" ref="AA331:AA394" si="67">IF(Z331&gt;0, LOG(Z331,2), NA())</f>
        <v>-1.7349325703658915</v>
      </c>
    </row>
    <row r="332" spans="10:27" x14ac:dyDescent="0.35">
      <c r="J332" s="134" t="s">
        <v>347</v>
      </c>
      <c r="K332" s="127">
        <v>2019</v>
      </c>
      <c r="L332" s="150">
        <v>0.69852422803966729</v>
      </c>
      <c r="M332" s="150">
        <f t="shared" si="56"/>
        <v>0.5578186027709936</v>
      </c>
      <c r="N332" s="150">
        <f t="shared" si="60"/>
        <v>1.2032872422795333</v>
      </c>
      <c r="O332" s="150">
        <f t="shared" si="64"/>
        <v>0.26698107605201721</v>
      </c>
      <c r="P332" s="150">
        <v>-8.7585857188954966E-2</v>
      </c>
      <c r="Q332" s="150">
        <f t="shared" si="57"/>
        <v>0.5567086533547223</v>
      </c>
      <c r="R332" s="150">
        <f t="shared" si="61"/>
        <v>0.52331860384304607</v>
      </c>
      <c r="S332" s="150">
        <f t="shared" si="65"/>
        <v>-0.93423854758192204</v>
      </c>
      <c r="T332" s="150">
        <v>0.29956002121883485</v>
      </c>
      <c r="U332" s="150">
        <f t="shared" si="58"/>
        <v>0.48757352078499167</v>
      </c>
      <c r="V332" s="150">
        <f t="shared" si="62"/>
        <v>1.2198701935599812</v>
      </c>
      <c r="W332" s="150">
        <f t="shared" si="66"/>
        <v>0.2867276387138169</v>
      </c>
      <c r="X332" s="150">
        <v>0.37878787878787878</v>
      </c>
      <c r="Y332" s="150">
        <f t="shared" si="59"/>
        <v>0.51158288324657408</v>
      </c>
      <c r="Z332" s="150">
        <f t="shared" si="63"/>
        <v>0.44547399880023636</v>
      </c>
      <c r="AA332" s="150">
        <f t="shared" si="67"/>
        <v>-1.1665868671730939</v>
      </c>
    </row>
    <row r="333" spans="10:27" x14ac:dyDescent="0.35">
      <c r="J333" s="134" t="s">
        <v>348</v>
      </c>
      <c r="K333" s="127">
        <v>2019</v>
      </c>
      <c r="L333" s="150">
        <v>0.32107192516748828</v>
      </c>
      <c r="M333" s="150">
        <f t="shared" ref="M333:M396" si="68">_xlfn.STDEV.P(L331:L333)</f>
        <v>0.19160856246118482</v>
      </c>
      <c r="N333" s="150">
        <f t="shared" si="60"/>
        <v>0.41332457823339885</v>
      </c>
      <c r="O333" s="150">
        <f t="shared" si="64"/>
        <v>-1.2746529391566643</v>
      </c>
      <c r="P333" s="150">
        <v>3.6956722340131032</v>
      </c>
      <c r="Q333" s="150">
        <f t="shared" ref="Q333:Q396" si="69">_xlfn.STDEV.P(P331:P333)</f>
        <v>1.7151871115965398</v>
      </c>
      <c r="R333" s="150">
        <f t="shared" si="61"/>
        <v>1.6123143032920744</v>
      </c>
      <c r="S333" s="150">
        <f t="shared" si="65"/>
        <v>0.68913300912701447</v>
      </c>
      <c r="T333" s="150">
        <v>0.62533055408642624</v>
      </c>
      <c r="U333" s="150">
        <f t="shared" ref="U333:U396" si="70">_xlfn.STDEV.P(T331:T333)</f>
        <v>0.35807135885287833</v>
      </c>
      <c r="V333" s="150">
        <f t="shared" si="62"/>
        <v>0.89586607806120966</v>
      </c>
      <c r="W333" s="150">
        <f t="shared" si="66"/>
        <v>-0.15864501322668553</v>
      </c>
      <c r="X333" s="150">
        <v>0.29649595687331537</v>
      </c>
      <c r="Y333" s="150">
        <f t="shared" ref="Y333:Y396" si="71">_xlfn.STDEV.P(X331:X333)</f>
        <v>0.55854721283838205</v>
      </c>
      <c r="Z333" s="150">
        <f t="shared" si="63"/>
        <v>0.48636940087363062</v>
      </c>
      <c r="AA333" s="150">
        <f t="shared" si="67"/>
        <v>-1.0398756280230121</v>
      </c>
    </row>
    <row r="334" spans="10:27" x14ac:dyDescent="0.35">
      <c r="J334" s="134" t="s">
        <v>349</v>
      </c>
      <c r="K334" s="127">
        <v>2020</v>
      </c>
      <c r="L334" s="150">
        <v>-0.14480504627170621</v>
      </c>
      <c r="M334" s="150">
        <f t="shared" si="68"/>
        <v>0.3449180028759517</v>
      </c>
      <c r="N334" s="150">
        <f t="shared" si="60"/>
        <v>0.74403297134849478</v>
      </c>
      <c r="O334" s="150">
        <f t="shared" si="64"/>
        <v>-0.42656154002316149</v>
      </c>
      <c r="P334" s="150">
        <v>-1.2324805339265852</v>
      </c>
      <c r="Q334" s="150">
        <f t="shared" si="69"/>
        <v>2.1058256578047589</v>
      </c>
      <c r="R334" s="150">
        <f t="shared" si="61"/>
        <v>1.9795232866212866</v>
      </c>
      <c r="S334" s="150">
        <f t="shared" si="65"/>
        <v>0.9851530389747003</v>
      </c>
      <c r="T334" s="150">
        <v>-1.0388325500865694</v>
      </c>
      <c r="U334" s="150">
        <f t="shared" si="70"/>
        <v>0.72009721197912857</v>
      </c>
      <c r="V334" s="150">
        <f t="shared" si="62"/>
        <v>1.8016259864660431</v>
      </c>
      <c r="W334" s="150">
        <f t="shared" si="66"/>
        <v>0.84929954196423352</v>
      </c>
      <c r="X334" s="150">
        <v>-1.7871539908626712</v>
      </c>
      <c r="Y334" s="150">
        <f t="shared" si="71"/>
        <v>1.002201645701319</v>
      </c>
      <c r="Z334" s="150">
        <f t="shared" si="63"/>
        <v>0.87269294836739253</v>
      </c>
      <c r="AA334" s="150">
        <f t="shared" si="67"/>
        <v>-0.19645395510909697</v>
      </c>
    </row>
    <row r="335" spans="10:27" x14ac:dyDescent="0.35">
      <c r="J335" s="134" t="s">
        <v>350</v>
      </c>
      <c r="K335" s="127">
        <v>2020</v>
      </c>
      <c r="L335" s="150">
        <v>4.096140891716283E-2</v>
      </c>
      <c r="M335" s="150">
        <f t="shared" si="68"/>
        <v>0.19148902774044202</v>
      </c>
      <c r="N335" s="150">
        <f t="shared" si="60"/>
        <v>0.41306672630131064</v>
      </c>
      <c r="O335" s="150">
        <f t="shared" si="64"/>
        <v>-1.275553243198438</v>
      </c>
      <c r="P335" s="150">
        <v>-0.71628074601315439</v>
      </c>
      <c r="Q335" s="150">
        <f t="shared" si="69"/>
        <v>2.2115474979991339</v>
      </c>
      <c r="R335" s="150">
        <f t="shared" si="61"/>
        <v>2.0789041844622718</v>
      </c>
      <c r="S335" s="150">
        <f t="shared" si="65"/>
        <v>1.0558232667164351</v>
      </c>
      <c r="T335" s="150">
        <v>0.24525118720319919</v>
      </c>
      <c r="U335" s="150">
        <f t="shared" si="70"/>
        <v>0.71202139533967457</v>
      </c>
      <c r="V335" s="150">
        <f t="shared" si="62"/>
        <v>1.7814209351513923</v>
      </c>
      <c r="W335" s="150">
        <f t="shared" si="66"/>
        <v>0.83302845372309842</v>
      </c>
      <c r="X335" s="150">
        <v>-1.2860856478314406</v>
      </c>
      <c r="Y335" s="150">
        <f t="shared" si="71"/>
        <v>0.88802096600863123</v>
      </c>
      <c r="Z335" s="150">
        <f t="shared" si="63"/>
        <v>0.77326717468701167</v>
      </c>
      <c r="AA335" s="150">
        <f t="shared" si="67"/>
        <v>-0.37096112317080004</v>
      </c>
    </row>
    <row r="336" spans="10:27" x14ac:dyDescent="0.35">
      <c r="J336" s="134" t="s">
        <v>351</v>
      </c>
      <c r="K336" s="127">
        <v>2020</v>
      </c>
      <c r="L336" s="150">
        <v>-9.1215337744746083</v>
      </c>
      <c r="M336" s="150">
        <f t="shared" si="68"/>
        <v>4.276128646610859</v>
      </c>
      <c r="N336" s="150">
        <f t="shared" si="60"/>
        <v>9.2241653850423599</v>
      </c>
      <c r="O336" s="150">
        <f t="shared" si="64"/>
        <v>3.2054183800800407</v>
      </c>
      <c r="P336" s="150">
        <v>-49.752711103044604</v>
      </c>
      <c r="Q336" s="150">
        <f t="shared" si="69"/>
        <v>22.995291157735874</v>
      </c>
      <c r="R336" s="150">
        <f t="shared" si="61"/>
        <v>21.616088758661654</v>
      </c>
      <c r="S336" s="150">
        <f t="shared" si="65"/>
        <v>4.4340335985819035</v>
      </c>
      <c r="T336" s="150">
        <v>26.422327146930954</v>
      </c>
      <c r="U336" s="150">
        <f t="shared" si="70"/>
        <v>12.653517160373625</v>
      </c>
      <c r="V336" s="150">
        <f t="shared" si="62"/>
        <v>31.658094153243141</v>
      </c>
      <c r="W336" s="150">
        <f t="shared" si="66"/>
        <v>4.984502501391324</v>
      </c>
      <c r="X336" s="150">
        <v>-18.018018018018019</v>
      </c>
      <c r="Y336" s="150">
        <f t="shared" si="71"/>
        <v>7.7720980821918415</v>
      </c>
      <c r="Z336" s="150">
        <f t="shared" si="63"/>
        <v>6.7677549916635789</v>
      </c>
      <c r="AA336" s="150">
        <f t="shared" si="67"/>
        <v>2.7586773405160616</v>
      </c>
    </row>
    <row r="337" spans="10:27" x14ac:dyDescent="0.35">
      <c r="J337" s="134" t="s">
        <v>352</v>
      </c>
      <c r="K337" s="127">
        <v>2020</v>
      </c>
      <c r="L337" s="150">
        <v>-14.369539037076896</v>
      </c>
      <c r="M337" s="150">
        <f t="shared" si="68"/>
        <v>5.9549736479123396</v>
      </c>
      <c r="N337" s="150">
        <f t="shared" si="60"/>
        <v>12.84565230174919</v>
      </c>
      <c r="O337" s="150">
        <f t="shared" si="64"/>
        <v>3.683208246987089</v>
      </c>
      <c r="P337" s="150">
        <v>-75.320570706158563</v>
      </c>
      <c r="Q337" s="150">
        <f t="shared" si="69"/>
        <v>30.955320898392316</v>
      </c>
      <c r="R337" s="150">
        <f t="shared" si="61"/>
        <v>29.098695011191385</v>
      </c>
      <c r="S337" s="150">
        <f t="shared" si="65"/>
        <v>4.8628825489453646</v>
      </c>
      <c r="T337" s="150">
        <v>-13.134637429279296</v>
      </c>
      <c r="U337" s="150">
        <f t="shared" si="70"/>
        <v>16.428343298074104</v>
      </c>
      <c r="V337" s="150">
        <f t="shared" si="62"/>
        <v>41.102409102582989</v>
      </c>
      <c r="W337" s="150">
        <f t="shared" si="66"/>
        <v>5.3611510508014053</v>
      </c>
      <c r="X337" s="150">
        <v>-44.260355029585796</v>
      </c>
      <c r="Y337" s="150">
        <f t="shared" si="71"/>
        <v>17.686798722854121</v>
      </c>
      <c r="Z337" s="150">
        <f t="shared" si="63"/>
        <v>15.401236458584156</v>
      </c>
      <c r="AA337" s="150">
        <f t="shared" si="67"/>
        <v>3.9449742744477945</v>
      </c>
    </row>
    <row r="338" spans="10:27" x14ac:dyDescent="0.35">
      <c r="J338" s="134" t="s">
        <v>353</v>
      </c>
      <c r="K338" s="127">
        <v>2020</v>
      </c>
      <c r="L338" s="150">
        <v>19.305634519285437</v>
      </c>
      <c r="M338" s="150">
        <f t="shared" si="68"/>
        <v>14.793627646498425</v>
      </c>
      <c r="N338" s="150">
        <f t="shared" si="60"/>
        <v>31.911777996714381</v>
      </c>
      <c r="O338" s="150">
        <f t="shared" si="64"/>
        <v>4.9960170869449652</v>
      </c>
      <c r="P338" s="150">
        <v>194.58470545188439</v>
      </c>
      <c r="Q338" s="150">
        <f t="shared" si="69"/>
        <v>121.65677890020983</v>
      </c>
      <c r="R338" s="150">
        <f t="shared" si="61"/>
        <v>114.36009715037405</v>
      </c>
      <c r="S338" s="150">
        <f t="shared" si="65"/>
        <v>6.8374399404448951</v>
      </c>
      <c r="T338" s="150">
        <v>1.6375065627970995</v>
      </c>
      <c r="U338" s="150">
        <f t="shared" si="70"/>
        <v>16.320597129577965</v>
      </c>
      <c r="V338" s="150">
        <f t="shared" si="62"/>
        <v>40.832836753356311</v>
      </c>
      <c r="W338" s="150">
        <f t="shared" si="66"/>
        <v>5.3516578933550516</v>
      </c>
      <c r="X338" s="150">
        <v>23.293903548680618</v>
      </c>
      <c r="Y338" s="150">
        <f t="shared" si="71"/>
        <v>27.806699767064615</v>
      </c>
      <c r="Z338" s="150">
        <f t="shared" si="63"/>
        <v>24.213401472819559</v>
      </c>
      <c r="AA338" s="150">
        <f t="shared" si="67"/>
        <v>4.5977338567218187</v>
      </c>
    </row>
    <row r="339" spans="10:27" x14ac:dyDescent="0.35">
      <c r="J339" s="134" t="s">
        <v>354</v>
      </c>
      <c r="K339" s="127">
        <v>2020</v>
      </c>
      <c r="L339" s="150">
        <v>8.2744451341731295</v>
      </c>
      <c r="M339" s="150">
        <f t="shared" si="68"/>
        <v>14.017665332830576</v>
      </c>
      <c r="N339" s="150">
        <f t="shared" si="60"/>
        <v>30.237926411471435</v>
      </c>
      <c r="O339" s="150">
        <f t="shared" si="64"/>
        <v>4.9182873039417601</v>
      </c>
      <c r="P339" s="150">
        <v>107.7381691715315</v>
      </c>
      <c r="Q339" s="150">
        <f t="shared" si="69"/>
        <v>112.49774378352457</v>
      </c>
      <c r="R339" s="150">
        <f t="shared" si="61"/>
        <v>105.75039898791508</v>
      </c>
      <c r="S339" s="150">
        <f t="shared" si="65"/>
        <v>6.724519296304825</v>
      </c>
      <c r="T339" s="150">
        <v>-1.7074566853281583</v>
      </c>
      <c r="U339" s="150">
        <f t="shared" si="70"/>
        <v>6.3244277475768085</v>
      </c>
      <c r="V339" s="150">
        <f t="shared" si="62"/>
        <v>15.823215518700739</v>
      </c>
      <c r="W339" s="150">
        <f t="shared" si="66"/>
        <v>3.9839709021248955</v>
      </c>
      <c r="X339" s="150">
        <v>40.984009840098402</v>
      </c>
      <c r="Y339" s="150">
        <f t="shared" si="71"/>
        <v>36.731941072672846</v>
      </c>
      <c r="Z339" s="150">
        <f t="shared" si="63"/>
        <v>31.985285687229439</v>
      </c>
      <c r="AA339" s="150">
        <f t="shared" si="67"/>
        <v>4.9993364641195122</v>
      </c>
    </row>
    <row r="340" spans="10:27" x14ac:dyDescent="0.35">
      <c r="J340" s="134" t="s">
        <v>355</v>
      </c>
      <c r="K340" s="127">
        <v>2020</v>
      </c>
      <c r="L340" s="150">
        <v>1.5956358413861531</v>
      </c>
      <c r="M340" s="150">
        <f t="shared" si="68"/>
        <v>7.3024933792873981</v>
      </c>
      <c r="N340" s="150">
        <f t="shared" si="60"/>
        <v>15.752427539127249</v>
      </c>
      <c r="O340" s="150">
        <f t="shared" si="64"/>
        <v>3.9775022681851335</v>
      </c>
      <c r="P340" s="150">
        <v>3.9103139013452917</v>
      </c>
      <c r="Q340" s="150">
        <f t="shared" si="69"/>
        <v>77.945328408991386</v>
      </c>
      <c r="R340" s="150">
        <f t="shared" si="61"/>
        <v>73.270354598009916</v>
      </c>
      <c r="S340" s="150">
        <f t="shared" si="65"/>
        <v>6.1951576926249352</v>
      </c>
      <c r="T340" s="150">
        <v>0.28123402079427307</v>
      </c>
      <c r="U340" s="150">
        <f t="shared" si="70"/>
        <v>1.3736870525105953</v>
      </c>
      <c r="V340" s="150">
        <f t="shared" si="62"/>
        <v>3.4368558159988605</v>
      </c>
      <c r="W340" s="150">
        <f t="shared" si="66"/>
        <v>1.781089328606724</v>
      </c>
      <c r="X340" s="150">
        <v>13.924271505845402</v>
      </c>
      <c r="Y340" s="150">
        <f t="shared" si="71"/>
        <v>11.219820279497583</v>
      </c>
      <c r="Z340" s="150">
        <f t="shared" si="63"/>
        <v>9.7699480756840682</v>
      </c>
      <c r="AA340" s="150">
        <f t="shared" si="67"/>
        <v>3.2883508947267046</v>
      </c>
    </row>
    <row r="341" spans="10:27" x14ac:dyDescent="0.35">
      <c r="J341" s="134" t="s">
        <v>356</v>
      </c>
      <c r="K341" s="127">
        <v>2020</v>
      </c>
      <c r="L341" s="150">
        <v>0.84190885875843624</v>
      </c>
      <c r="M341" s="150">
        <f t="shared" si="68"/>
        <v>3.3402793199756684</v>
      </c>
      <c r="N341" s="150">
        <f t="shared" si="60"/>
        <v>7.2054167276077079</v>
      </c>
      <c r="O341" s="150">
        <f t="shared" si="64"/>
        <v>2.8490818715474338</v>
      </c>
      <c r="P341" s="150">
        <v>1.8010242246389321</v>
      </c>
      <c r="Q341" s="150">
        <f t="shared" si="69"/>
        <v>49.449582980430037</v>
      </c>
      <c r="R341" s="150">
        <f t="shared" si="61"/>
        <v>46.483715620369004</v>
      </c>
      <c r="S341" s="150">
        <f t="shared" si="65"/>
        <v>5.5386534883464913</v>
      </c>
      <c r="T341" s="150">
        <v>-1.4418854989943628</v>
      </c>
      <c r="U341" s="150">
        <f t="shared" si="70"/>
        <v>0.88157432781139966</v>
      </c>
      <c r="V341" s="150">
        <f t="shared" si="62"/>
        <v>2.2056288950503342</v>
      </c>
      <c r="W341" s="150">
        <f t="shared" si="66"/>
        <v>1.1411900727476301</v>
      </c>
      <c r="X341" s="150">
        <v>1.7613723387961402</v>
      </c>
      <c r="Y341" s="150">
        <f t="shared" si="71"/>
        <v>16.393023066823311</v>
      </c>
      <c r="Z341" s="150">
        <f t="shared" si="63"/>
        <v>14.274647915619443</v>
      </c>
      <c r="AA341" s="150">
        <f t="shared" si="67"/>
        <v>3.8353832568219564</v>
      </c>
    </row>
    <row r="342" spans="10:27" x14ac:dyDescent="0.35">
      <c r="J342" s="134" t="s">
        <v>357</v>
      </c>
      <c r="K342" s="127">
        <v>2020</v>
      </c>
      <c r="L342" s="150">
        <v>1.9910124638473061</v>
      </c>
      <c r="M342" s="150">
        <f t="shared" si="68"/>
        <v>0.4766627194659549</v>
      </c>
      <c r="N342" s="150">
        <f t="shared" si="60"/>
        <v>1.0282234517716891</v>
      </c>
      <c r="O342" s="150">
        <f t="shared" si="64"/>
        <v>4.0153822636465823E-2</v>
      </c>
      <c r="P342" s="150">
        <v>13.311101062627175</v>
      </c>
      <c r="Q342" s="150">
        <f t="shared" si="69"/>
        <v>5.0033963021617813</v>
      </c>
      <c r="R342" s="150">
        <f t="shared" si="61"/>
        <v>4.7033045948585173</v>
      </c>
      <c r="S342" s="150">
        <f t="shared" si="65"/>
        <v>2.2336747668678396</v>
      </c>
      <c r="T342" s="150">
        <v>-7.3292710968038632E-2</v>
      </c>
      <c r="U342" s="150">
        <f t="shared" si="70"/>
        <v>0.74295777526558981</v>
      </c>
      <c r="V342" s="150">
        <f t="shared" si="62"/>
        <v>1.8588212987058215</v>
      </c>
      <c r="W342" s="150">
        <f t="shared" si="66"/>
        <v>0.89438808071295628</v>
      </c>
      <c r="X342" s="150">
        <v>-2.9048765803732692</v>
      </c>
      <c r="Y342" s="150">
        <f t="shared" si="71"/>
        <v>7.0940524418646707</v>
      </c>
      <c r="Z342" s="150">
        <f t="shared" si="63"/>
        <v>6.1773292509727433</v>
      </c>
      <c r="AA342" s="150">
        <f t="shared" si="67"/>
        <v>2.6269832282283807</v>
      </c>
    </row>
    <row r="343" spans="10:27" x14ac:dyDescent="0.35">
      <c r="J343" s="134" t="s">
        <v>358</v>
      </c>
      <c r="K343" s="127">
        <v>2020</v>
      </c>
      <c r="L343" s="150">
        <v>-0.40421058854391817</v>
      </c>
      <c r="M343" s="150">
        <f t="shared" si="68"/>
        <v>0.97811304975332169</v>
      </c>
      <c r="N343" s="150">
        <f t="shared" si="60"/>
        <v>2.1099170024605347</v>
      </c>
      <c r="O343" s="150">
        <f t="shared" si="64"/>
        <v>1.0771862489354638</v>
      </c>
      <c r="P343" s="150">
        <v>-2.4043497780216492</v>
      </c>
      <c r="Q343" s="150">
        <f t="shared" si="69"/>
        <v>6.6428109381788474</v>
      </c>
      <c r="R343" s="150">
        <f t="shared" si="61"/>
        <v>6.2443910738819515</v>
      </c>
      <c r="S343" s="150">
        <f t="shared" si="65"/>
        <v>2.6425608932867326</v>
      </c>
      <c r="T343" s="150">
        <v>-0.60978240547653628</v>
      </c>
      <c r="U343" s="150">
        <f t="shared" si="70"/>
        <v>0.56305347782262949</v>
      </c>
      <c r="V343" s="150">
        <f t="shared" si="62"/>
        <v>1.4087150464411644</v>
      </c>
      <c r="W343" s="150">
        <f t="shared" si="66"/>
        <v>0.4943798141585618</v>
      </c>
      <c r="X343" s="150">
        <v>6.4951170361184314</v>
      </c>
      <c r="Y343" s="150">
        <f t="shared" si="71"/>
        <v>3.8375643002236792</v>
      </c>
      <c r="Z343" s="150">
        <f t="shared" si="63"/>
        <v>3.3416581563963446</v>
      </c>
      <c r="AA343" s="150">
        <f t="shared" si="67"/>
        <v>1.7405641567096164</v>
      </c>
    </row>
    <row r="344" spans="10:27" x14ac:dyDescent="0.35">
      <c r="J344" s="134" t="s">
        <v>359</v>
      </c>
      <c r="K344" s="127">
        <v>2020</v>
      </c>
      <c r="L344" s="150">
        <v>-0.95953731492782601</v>
      </c>
      <c r="M344" s="150">
        <f t="shared" si="68"/>
        <v>1.2802441277945815</v>
      </c>
      <c r="N344" s="150">
        <f t="shared" si="60"/>
        <v>2.7616530146645979</v>
      </c>
      <c r="O344" s="150">
        <f t="shared" si="64"/>
        <v>1.4655320649002126</v>
      </c>
      <c r="P344" s="150">
        <v>-4.9527216969077434</v>
      </c>
      <c r="Q344" s="150">
        <f t="shared" si="69"/>
        <v>8.0762808846751479</v>
      </c>
      <c r="R344" s="150">
        <f t="shared" si="61"/>
        <v>7.591884931810946</v>
      </c>
      <c r="S344" s="150">
        <f t="shared" si="65"/>
        <v>2.9244581259781248</v>
      </c>
      <c r="T344" s="150">
        <v>1.2111302435283393</v>
      </c>
      <c r="U344" s="150">
        <f t="shared" si="70"/>
        <v>0.76400162839100594</v>
      </c>
      <c r="V344" s="150">
        <f t="shared" si="62"/>
        <v>1.9114713465263415</v>
      </c>
      <c r="W344" s="150">
        <f t="shared" si="66"/>
        <v>0.93468357394489476</v>
      </c>
      <c r="X344" s="150">
        <v>-3.9592430858806407</v>
      </c>
      <c r="Y344" s="150">
        <f t="shared" si="71"/>
        <v>4.6994705881320646</v>
      </c>
      <c r="Z344" s="150">
        <f t="shared" si="63"/>
        <v>4.0921853011455473</v>
      </c>
      <c r="AA344" s="150">
        <f t="shared" si="67"/>
        <v>2.032871474259931</v>
      </c>
    </row>
    <row r="345" spans="10:27" x14ac:dyDescent="0.35">
      <c r="J345" s="134" t="s">
        <v>360</v>
      </c>
      <c r="K345" s="127">
        <v>2020</v>
      </c>
      <c r="L345" s="150">
        <v>0.86282941373672373</v>
      </c>
      <c r="M345" s="150">
        <f t="shared" si="68"/>
        <v>0.76265607758959586</v>
      </c>
      <c r="N345" s="150">
        <f t="shared" si="60"/>
        <v>1.6451483042189974</v>
      </c>
      <c r="O345" s="150">
        <f t="shared" si="64"/>
        <v>0.7182176436062544</v>
      </c>
      <c r="P345" s="150">
        <v>4.2267154226715427</v>
      </c>
      <c r="Q345" s="150">
        <f t="shared" si="69"/>
        <v>3.8690695258840475</v>
      </c>
      <c r="R345" s="150">
        <f t="shared" si="61"/>
        <v>3.637012017428058</v>
      </c>
      <c r="S345" s="150">
        <f t="shared" si="65"/>
        <v>1.8627536927594965</v>
      </c>
      <c r="T345" s="150">
        <v>-0.34598118548594631</v>
      </c>
      <c r="U345" s="150">
        <f t="shared" si="70"/>
        <v>0.80345849380049139</v>
      </c>
      <c r="V345" s="150">
        <f t="shared" si="62"/>
        <v>2.0101892874982927</v>
      </c>
      <c r="W345" s="150">
        <f t="shared" si="66"/>
        <v>1.0073313577610876</v>
      </c>
      <c r="X345" s="150">
        <v>-4.2891785389511972</v>
      </c>
      <c r="Y345" s="150">
        <f t="shared" si="71"/>
        <v>5.0078109435172893</v>
      </c>
      <c r="Z345" s="150">
        <f t="shared" si="63"/>
        <v>4.36068062341523</v>
      </c>
      <c r="AA345" s="150">
        <f t="shared" si="67"/>
        <v>2.1245533311927884</v>
      </c>
    </row>
    <row r="346" spans="10:27" x14ac:dyDescent="0.35">
      <c r="J346" s="134" t="s">
        <v>361</v>
      </c>
      <c r="K346" s="127">
        <v>2021</v>
      </c>
      <c r="L346" s="150">
        <v>3.8403262104770604</v>
      </c>
      <c r="M346" s="150">
        <f t="shared" si="68"/>
        <v>1.9783606437557426</v>
      </c>
      <c r="N346" s="150">
        <f t="shared" si="60"/>
        <v>4.2675810943445951</v>
      </c>
      <c r="O346" s="150">
        <f t="shared" si="64"/>
        <v>2.0934185682025617</v>
      </c>
      <c r="P346" s="150">
        <v>3.6993086368795791</v>
      </c>
      <c r="Q346" s="150">
        <f t="shared" si="69"/>
        <v>4.2084287467307195</v>
      </c>
      <c r="R346" s="150">
        <f t="shared" si="61"/>
        <v>3.9560172863143421</v>
      </c>
      <c r="S346" s="150">
        <f t="shared" si="65"/>
        <v>1.9840487301479566</v>
      </c>
      <c r="T346" s="150">
        <v>1.7129576494892689</v>
      </c>
      <c r="U346" s="150">
        <f t="shared" si="70"/>
        <v>0.87658782116349587</v>
      </c>
      <c r="V346" s="150">
        <f t="shared" si="62"/>
        <v>2.1931530517765383</v>
      </c>
      <c r="W346" s="150">
        <f t="shared" si="66"/>
        <v>1.1330064957024284</v>
      </c>
      <c r="X346" s="150">
        <v>13.111638954869358</v>
      </c>
      <c r="Y346" s="150">
        <f t="shared" si="71"/>
        <v>8.1261739015606249</v>
      </c>
      <c r="Z346" s="150">
        <f t="shared" si="63"/>
        <v>7.0760756495630304</v>
      </c>
      <c r="AA346" s="150">
        <f t="shared" si="67"/>
        <v>2.8229494718081947</v>
      </c>
    </row>
    <row r="347" spans="10:27" x14ac:dyDescent="0.35">
      <c r="J347" s="134" t="s">
        <v>362</v>
      </c>
      <c r="K347" s="127">
        <v>2021</v>
      </c>
      <c r="L347" s="150">
        <v>-2.5640612985712496</v>
      </c>
      <c r="M347" s="150">
        <f t="shared" si="68"/>
        <v>2.6167249780075101</v>
      </c>
      <c r="N347" s="150">
        <f t="shared" si="60"/>
        <v>5.6446159503276414</v>
      </c>
      <c r="O347" s="150">
        <f t="shared" si="64"/>
        <v>2.4968754259218913</v>
      </c>
      <c r="P347" s="150">
        <v>-4.7017264540524408</v>
      </c>
      <c r="Q347" s="150">
        <f t="shared" si="69"/>
        <v>4.0902678921069473</v>
      </c>
      <c r="R347" s="150">
        <f t="shared" si="61"/>
        <v>3.8449434362888542</v>
      </c>
      <c r="S347" s="150">
        <f t="shared" si="65"/>
        <v>1.9429623745757081</v>
      </c>
      <c r="T347" s="150">
        <v>0.33851448559902958</v>
      </c>
      <c r="U347" s="150">
        <f t="shared" si="70"/>
        <v>0.85614494234120186</v>
      </c>
      <c r="V347" s="150">
        <f t="shared" si="62"/>
        <v>2.1420065938931705</v>
      </c>
      <c r="W347" s="150">
        <f t="shared" si="66"/>
        <v>1.0989629212470553</v>
      </c>
      <c r="X347" s="150">
        <v>-3.8359232815343693</v>
      </c>
      <c r="Y347" s="150">
        <f t="shared" si="71"/>
        <v>8.0981050975480624</v>
      </c>
      <c r="Z347" s="150">
        <f t="shared" si="63"/>
        <v>7.0516340140539127</v>
      </c>
      <c r="AA347" s="150">
        <f t="shared" si="67"/>
        <v>2.8179575994721606</v>
      </c>
    </row>
    <row r="348" spans="10:27" x14ac:dyDescent="0.35">
      <c r="J348" s="134" t="s">
        <v>363</v>
      </c>
      <c r="K348" s="127">
        <v>2021</v>
      </c>
      <c r="L348" s="150">
        <v>10.770961531755892</v>
      </c>
      <c r="M348" s="150">
        <f t="shared" si="68"/>
        <v>5.445413148369898</v>
      </c>
      <c r="N348" s="150">
        <f t="shared" si="60"/>
        <v>11.746464061659738</v>
      </c>
      <c r="O348" s="150">
        <f t="shared" si="64"/>
        <v>3.5541546347900659</v>
      </c>
      <c r="P348" s="150">
        <v>22.721102641745848</v>
      </c>
      <c r="Q348" s="150">
        <f t="shared" si="69"/>
        <v>11.471789521256039</v>
      </c>
      <c r="R348" s="150">
        <f t="shared" si="61"/>
        <v>10.783739106027086</v>
      </c>
      <c r="S348" s="150">
        <f t="shared" si="65"/>
        <v>3.4307855934231521</v>
      </c>
      <c r="T348" s="150">
        <v>0.60164750203829176</v>
      </c>
      <c r="U348" s="150">
        <f t="shared" si="70"/>
        <v>0.59566426402542394</v>
      </c>
      <c r="V348" s="150">
        <f t="shared" si="62"/>
        <v>1.4903046414078864</v>
      </c>
      <c r="W348" s="150">
        <f t="shared" si="66"/>
        <v>0.57560727009989254</v>
      </c>
      <c r="X348" s="150">
        <v>17.324210219828213</v>
      </c>
      <c r="Y348" s="150">
        <f t="shared" si="71"/>
        <v>9.145228702654018</v>
      </c>
      <c r="Z348" s="150">
        <f t="shared" si="63"/>
        <v>7.9634439179436036</v>
      </c>
      <c r="AA348" s="150">
        <f t="shared" si="67"/>
        <v>2.9933924821288613</v>
      </c>
    </row>
    <row r="349" spans="10:27" x14ac:dyDescent="0.35">
      <c r="J349" s="134" t="s">
        <v>364</v>
      </c>
      <c r="K349" s="127">
        <v>2021</v>
      </c>
      <c r="L349" s="150">
        <v>0.89134681177836939</v>
      </c>
      <c r="M349" s="150">
        <f t="shared" si="68"/>
        <v>5.6506584287891481</v>
      </c>
      <c r="N349" s="150">
        <f t="shared" si="60"/>
        <v>12.189204813294298</v>
      </c>
      <c r="O349" s="150">
        <f t="shared" si="64"/>
        <v>3.6075321068720343</v>
      </c>
      <c r="P349" s="150">
        <v>-0.22547434697524035</v>
      </c>
      <c r="Q349" s="150">
        <f t="shared" si="69"/>
        <v>12.012002257199894</v>
      </c>
      <c r="R349" s="150">
        <f t="shared" si="61"/>
        <v>11.291551178012678</v>
      </c>
      <c r="S349" s="150">
        <f t="shared" si="65"/>
        <v>3.4971717849934141</v>
      </c>
      <c r="T349" s="150">
        <v>0.75315093759606522</v>
      </c>
      <c r="U349" s="150">
        <f t="shared" si="70"/>
        <v>0.17130728162863212</v>
      </c>
      <c r="V349" s="150">
        <f t="shared" si="62"/>
        <v>0.42859720204269597</v>
      </c>
      <c r="W349" s="150">
        <f t="shared" si="66"/>
        <v>-1.2223056630070663</v>
      </c>
      <c r="X349" s="150">
        <v>0.40948008437771438</v>
      </c>
      <c r="Y349" s="150">
        <f t="shared" si="71"/>
        <v>9.1401604355594817</v>
      </c>
      <c r="Z349" s="150">
        <f t="shared" si="63"/>
        <v>7.9590305935664025</v>
      </c>
      <c r="AA349" s="150">
        <f t="shared" si="67"/>
        <v>2.9925927218464663</v>
      </c>
    </row>
    <row r="350" spans="10:27" x14ac:dyDescent="0.35">
      <c r="J350" s="134" t="s">
        <v>365</v>
      </c>
      <c r="K350" s="127">
        <v>2021</v>
      </c>
      <c r="L350" s="150">
        <v>-0.60414377932248531</v>
      </c>
      <c r="M350" s="150">
        <f t="shared" si="68"/>
        <v>5.0468505026115187</v>
      </c>
      <c r="N350" s="150">
        <f t="shared" si="60"/>
        <v>10.886712621840648</v>
      </c>
      <c r="O350" s="150">
        <f t="shared" si="64"/>
        <v>3.4444964750071807</v>
      </c>
      <c r="P350" s="150">
        <v>2.5199334839892553</v>
      </c>
      <c r="Q350" s="150">
        <f t="shared" si="69"/>
        <v>10.23159537357972</v>
      </c>
      <c r="R350" s="150">
        <f t="shared" si="61"/>
        <v>9.6179288281639383</v>
      </c>
      <c r="S350" s="150">
        <f t="shared" si="65"/>
        <v>3.2657262504354052</v>
      </c>
      <c r="T350" s="150">
        <v>0.8432147562582345</v>
      </c>
      <c r="U350" s="150">
        <f t="shared" si="70"/>
        <v>9.9676989838390156E-2</v>
      </c>
      <c r="V350" s="150">
        <f t="shared" si="62"/>
        <v>0.24938390561462195</v>
      </c>
      <c r="W350" s="150">
        <f t="shared" si="66"/>
        <v>-2.0035597333252393</v>
      </c>
      <c r="X350" s="150">
        <v>-1.8783984181908058</v>
      </c>
      <c r="Y350" s="150">
        <f t="shared" si="71"/>
        <v>8.5640246386494603</v>
      </c>
      <c r="Z350" s="150">
        <f t="shared" si="63"/>
        <v>7.457345479176511</v>
      </c>
      <c r="AA350" s="150">
        <f t="shared" si="67"/>
        <v>2.8986621793341611</v>
      </c>
    </row>
    <row r="351" spans="10:27" x14ac:dyDescent="0.35">
      <c r="J351" s="134" t="s">
        <v>366</v>
      </c>
      <c r="K351" s="127">
        <v>2021</v>
      </c>
      <c r="L351" s="150">
        <v>1.1016352708324384</v>
      </c>
      <c r="M351" s="150">
        <f t="shared" si="68"/>
        <v>0.75941465119378115</v>
      </c>
      <c r="N351" s="150">
        <f t="shared" si="60"/>
        <v>1.6381561260996289</v>
      </c>
      <c r="O351" s="150">
        <f t="shared" si="64"/>
        <v>0.71207286101791667</v>
      </c>
      <c r="P351" s="150">
        <v>3.8887040425885875</v>
      </c>
      <c r="Q351" s="150">
        <f t="shared" si="69"/>
        <v>1.7106613672808122</v>
      </c>
      <c r="R351" s="150">
        <f t="shared" si="61"/>
        <v>1.6080600022633673</v>
      </c>
      <c r="S351" s="150">
        <f t="shared" si="65"/>
        <v>0.68532123944766454</v>
      </c>
      <c r="T351" s="150">
        <v>1.3670182773369273</v>
      </c>
      <c r="U351" s="150">
        <f t="shared" si="70"/>
        <v>0.27066065899058728</v>
      </c>
      <c r="V351" s="150">
        <f t="shared" si="62"/>
        <v>0.67717145496405506</v>
      </c>
      <c r="W351" s="150">
        <f t="shared" si="66"/>
        <v>-0.56240693478104087</v>
      </c>
      <c r="X351" s="150">
        <v>4.3828715365239299</v>
      </c>
      <c r="Y351" s="150">
        <f t="shared" si="71"/>
        <v>2.5868412552832174</v>
      </c>
      <c r="Z351" s="150">
        <f t="shared" si="63"/>
        <v>2.2525587856640921</v>
      </c>
      <c r="AA351" s="150">
        <f t="shared" si="67"/>
        <v>1.1715647569508667</v>
      </c>
    </row>
    <row r="352" spans="10:27" x14ac:dyDescent="0.35">
      <c r="J352" s="134" t="s">
        <v>367</v>
      </c>
      <c r="K352" s="127">
        <v>2021</v>
      </c>
      <c r="L352" s="150">
        <v>-1.6558542364572268</v>
      </c>
      <c r="M352" s="150">
        <f t="shared" si="68"/>
        <v>1.1362475002493759</v>
      </c>
      <c r="N352" s="150">
        <f t="shared" si="60"/>
        <v>2.4510335695695455</v>
      </c>
      <c r="O352" s="150">
        <f t="shared" si="64"/>
        <v>1.2933902436171767</v>
      </c>
      <c r="P352" s="150">
        <v>-2.6582329156491453</v>
      </c>
      <c r="Q352" s="150">
        <f t="shared" si="69"/>
        <v>2.819561109258192</v>
      </c>
      <c r="R352" s="150">
        <f t="shared" si="61"/>
        <v>2.6504505979126094</v>
      </c>
      <c r="S352" s="150">
        <f t="shared" si="65"/>
        <v>1.406237650284065</v>
      </c>
      <c r="T352" s="150">
        <v>-0.73941416690409323</v>
      </c>
      <c r="U352" s="150">
        <f t="shared" si="70"/>
        <v>0.89542926262433142</v>
      </c>
      <c r="V352" s="150">
        <f t="shared" si="62"/>
        <v>2.2402928406739626</v>
      </c>
      <c r="W352" s="150">
        <f t="shared" si="66"/>
        <v>1.1636873270036809</v>
      </c>
      <c r="X352" s="150">
        <v>-2.2804054054054053</v>
      </c>
      <c r="Y352" s="150">
        <f t="shared" si="71"/>
        <v>3.0507625762245447</v>
      </c>
      <c r="Z352" s="150">
        <f t="shared" si="63"/>
        <v>2.6565302490111407</v>
      </c>
      <c r="AA352" s="150">
        <f t="shared" si="67"/>
        <v>1.4095431403848235</v>
      </c>
    </row>
    <row r="353" spans="10:27" x14ac:dyDescent="0.35">
      <c r="J353" s="134" t="s">
        <v>368</v>
      </c>
      <c r="K353" s="127">
        <v>2021</v>
      </c>
      <c r="L353" s="150">
        <v>0.61746344819106136</v>
      </c>
      <c r="M353" s="150">
        <f t="shared" si="68"/>
        <v>1.2021343995848535</v>
      </c>
      <c r="N353" s="150">
        <f t="shared" si="60"/>
        <v>2.5931601766957764</v>
      </c>
      <c r="O353" s="150">
        <f t="shared" si="64"/>
        <v>1.374711322653817</v>
      </c>
      <c r="P353" s="150">
        <v>-1.6862019329631914</v>
      </c>
      <c r="Q353" s="150">
        <f t="shared" si="69"/>
        <v>2.8845720730712574</v>
      </c>
      <c r="R353" s="150">
        <f t="shared" si="61"/>
        <v>2.7115623600742556</v>
      </c>
      <c r="S353" s="150">
        <f t="shared" si="65"/>
        <v>1.4391243496027444</v>
      </c>
      <c r="T353" s="150">
        <v>2.4370574888603374</v>
      </c>
      <c r="U353" s="150">
        <f t="shared" si="70"/>
        <v>1.3195964760412202</v>
      </c>
      <c r="V353" s="150">
        <f t="shared" si="62"/>
        <v>3.3015254931354812</v>
      </c>
      <c r="W353" s="150">
        <f t="shared" si="66"/>
        <v>1.723132785940976</v>
      </c>
      <c r="X353" s="150">
        <v>-3.4201753302876901</v>
      </c>
      <c r="Y353" s="150">
        <f t="shared" si="71"/>
        <v>3.4413478543567448</v>
      </c>
      <c r="Z353" s="150">
        <f t="shared" si="63"/>
        <v>2.996642460385091</v>
      </c>
      <c r="AA353" s="150">
        <f t="shared" si="67"/>
        <v>1.5833469612621367</v>
      </c>
    </row>
    <row r="354" spans="10:27" x14ac:dyDescent="0.35">
      <c r="J354" s="134" t="s">
        <v>369</v>
      </c>
      <c r="K354" s="127">
        <v>2021</v>
      </c>
      <c r="L354" s="150">
        <v>0.68336490331658228</v>
      </c>
      <c r="M354" s="150">
        <f t="shared" si="68"/>
        <v>1.0875181981111568</v>
      </c>
      <c r="N354" s="150">
        <f t="shared" si="60"/>
        <v>2.3459181300757215</v>
      </c>
      <c r="O354" s="150">
        <f t="shared" si="64"/>
        <v>1.2301526657983302</v>
      </c>
      <c r="P354" s="150">
        <v>1.3511817611378372</v>
      </c>
      <c r="Q354" s="150">
        <f t="shared" si="69"/>
        <v>1.7076933756427473</v>
      </c>
      <c r="R354" s="150">
        <f t="shared" si="61"/>
        <v>1.6052700236436881</v>
      </c>
      <c r="S354" s="150">
        <f t="shared" si="65"/>
        <v>0.68281599454732866</v>
      </c>
      <c r="T354" s="150">
        <v>0.21482420441657216</v>
      </c>
      <c r="U354" s="150">
        <f t="shared" si="70"/>
        <v>1.330783554471461</v>
      </c>
      <c r="V354" s="150">
        <f t="shared" si="62"/>
        <v>3.3295146741478079</v>
      </c>
      <c r="W354" s="150">
        <f t="shared" si="66"/>
        <v>1.7353118985493097</v>
      </c>
      <c r="X354" s="150">
        <v>-1.2400920480695474</v>
      </c>
      <c r="Y354" s="150">
        <f t="shared" si="71"/>
        <v>0.89032394107891399</v>
      </c>
      <c r="Z354" s="150">
        <f t="shared" si="63"/>
        <v>0.77527254966591153</v>
      </c>
      <c r="AA354" s="150">
        <f t="shared" si="67"/>
        <v>-0.36722451104648407</v>
      </c>
    </row>
    <row r="355" spans="10:27" x14ac:dyDescent="0.35">
      <c r="J355" s="134" t="s">
        <v>370</v>
      </c>
      <c r="K355" s="127">
        <v>2021</v>
      </c>
      <c r="L355" s="150">
        <v>1.4601317759906574</v>
      </c>
      <c r="M355" s="150">
        <f t="shared" si="68"/>
        <v>0.38265152219568788</v>
      </c>
      <c r="N355" s="150">
        <f t="shared" si="60"/>
        <v>0.82542907785731101</v>
      </c>
      <c r="O355" s="150">
        <f t="shared" si="64"/>
        <v>-0.27678383301245724</v>
      </c>
      <c r="P355" s="150">
        <v>0.75945187386494961</v>
      </c>
      <c r="Q355" s="150">
        <f t="shared" si="69"/>
        <v>1.3147482440687086</v>
      </c>
      <c r="R355" s="150">
        <f t="shared" si="61"/>
        <v>1.2358927984055139</v>
      </c>
      <c r="S355" s="150">
        <f t="shared" si="65"/>
        <v>0.30555360900593459</v>
      </c>
      <c r="T355" s="150">
        <v>0.51660320080952249</v>
      </c>
      <c r="U355" s="150">
        <f t="shared" si="70"/>
        <v>0.9841824585606529</v>
      </c>
      <c r="V355" s="150">
        <f t="shared" si="62"/>
        <v>2.4623462822382161</v>
      </c>
      <c r="W355" s="150">
        <f t="shared" si="66"/>
        <v>1.3000336637468137</v>
      </c>
      <c r="X355" s="150">
        <v>6.0841423948220061</v>
      </c>
      <c r="Y355" s="150">
        <f t="shared" si="71"/>
        <v>4.0651531160404488</v>
      </c>
      <c r="Z355" s="150">
        <f t="shared" si="63"/>
        <v>3.5398369915065118</v>
      </c>
      <c r="AA355" s="150">
        <f t="shared" si="67"/>
        <v>1.8236829261388132</v>
      </c>
    </row>
    <row r="356" spans="10:27" x14ac:dyDescent="0.35">
      <c r="J356" s="134" t="s">
        <v>371</v>
      </c>
      <c r="K356" s="127">
        <v>2021</v>
      </c>
      <c r="L356" s="150">
        <v>1.018634825639011</v>
      </c>
      <c r="M356" s="150">
        <f t="shared" si="68"/>
        <v>0.31810065710710611</v>
      </c>
      <c r="N356" s="150">
        <f t="shared" si="60"/>
        <v>0.68618447028532992</v>
      </c>
      <c r="O356" s="150">
        <f t="shared" si="64"/>
        <v>-0.54333161967070731</v>
      </c>
      <c r="P356" s="150">
        <v>2.4578076355890546</v>
      </c>
      <c r="Q356" s="150">
        <f t="shared" si="69"/>
        <v>0.70389214600584094</v>
      </c>
      <c r="R356" s="150">
        <f t="shared" si="61"/>
        <v>0.66167438369087384</v>
      </c>
      <c r="S356" s="150">
        <f t="shared" si="65"/>
        <v>-0.59580666728597509</v>
      </c>
      <c r="T356" s="150">
        <v>0.29671232150899407</v>
      </c>
      <c r="U356" s="150">
        <f t="shared" si="70"/>
        <v>0.12742240566296634</v>
      </c>
      <c r="V356" s="150">
        <f t="shared" si="62"/>
        <v>0.31880073062561987</v>
      </c>
      <c r="W356" s="150">
        <f t="shared" si="66"/>
        <v>-1.6492731591952681</v>
      </c>
      <c r="X356" s="150">
        <v>-10.811470408785844</v>
      </c>
      <c r="Y356" s="150">
        <f t="shared" si="71"/>
        <v>6.9179109395496354</v>
      </c>
      <c r="Z356" s="150">
        <f t="shared" si="63"/>
        <v>6.0239494918748608</v>
      </c>
      <c r="AA356" s="150">
        <f t="shared" si="67"/>
        <v>2.5907096737071944</v>
      </c>
    </row>
    <row r="357" spans="10:27" x14ac:dyDescent="0.35">
      <c r="J357" s="134" t="s">
        <v>372</v>
      </c>
      <c r="K357" s="127">
        <v>2021</v>
      </c>
      <c r="L357" s="150">
        <v>-0.78991924772034039</v>
      </c>
      <c r="M357" s="150">
        <f t="shared" si="68"/>
        <v>0.97345415932346668</v>
      </c>
      <c r="N357" s="150">
        <f t="shared" si="60"/>
        <v>2.0998671701502194</v>
      </c>
      <c r="O357" s="150">
        <f t="shared" si="64"/>
        <v>1.0702980712121457</v>
      </c>
      <c r="P357" s="150">
        <v>-4.2939389093235247</v>
      </c>
      <c r="Q357" s="150">
        <f t="shared" si="69"/>
        <v>2.8675822589719231</v>
      </c>
      <c r="R357" s="150">
        <f t="shared" si="61"/>
        <v>2.6955915542668754</v>
      </c>
      <c r="S357" s="150">
        <f t="shared" si="65"/>
        <v>1.4306019107352781</v>
      </c>
      <c r="T357" s="150">
        <v>0.60487598721572144</v>
      </c>
      <c r="U357" s="150">
        <f t="shared" si="70"/>
        <v>0.12957577297614148</v>
      </c>
      <c r="V357" s="150">
        <f t="shared" si="62"/>
        <v>0.32418828447985604</v>
      </c>
      <c r="W357" s="150">
        <f t="shared" si="66"/>
        <v>-1.6250961392207124</v>
      </c>
      <c r="X357" s="150">
        <v>-0.9987686414010124</v>
      </c>
      <c r="Y357" s="150">
        <f t="shared" si="71"/>
        <v>6.9275494844226833</v>
      </c>
      <c r="Z357" s="150">
        <f t="shared" si="63"/>
        <v>6.0323425035799509</v>
      </c>
      <c r="AA357" s="150">
        <f t="shared" si="67"/>
        <v>2.5927183440887127</v>
      </c>
    </row>
    <row r="358" spans="10:27" x14ac:dyDescent="0.35">
      <c r="J358" s="134" t="s">
        <v>373</v>
      </c>
      <c r="K358" s="127">
        <v>2022</v>
      </c>
      <c r="L358" s="150">
        <v>1.8664769702776729</v>
      </c>
      <c r="M358" s="150">
        <f t="shared" si="68"/>
        <v>1.1078580437284442</v>
      </c>
      <c r="N358" s="150">
        <f t="shared" si="60"/>
        <v>2.3897938212406236</v>
      </c>
      <c r="O358" s="150">
        <f t="shared" si="64"/>
        <v>1.2568861554844095</v>
      </c>
      <c r="P358" s="150">
        <v>-3.2375302865736484</v>
      </c>
      <c r="Q358" s="150">
        <f t="shared" si="69"/>
        <v>2.965335930615316</v>
      </c>
      <c r="R358" s="150">
        <f t="shared" si="61"/>
        <v>2.7874821951913233</v>
      </c>
      <c r="S358" s="150">
        <f t="shared" si="65"/>
        <v>1.4789625899688283</v>
      </c>
      <c r="T358" s="150">
        <v>0.73513967653854229</v>
      </c>
      <c r="U358" s="150">
        <f t="shared" si="70"/>
        <v>0.18383326360107649</v>
      </c>
      <c r="V358" s="150">
        <f t="shared" si="62"/>
        <v>0.45993621329304785</v>
      </c>
      <c r="W358" s="150">
        <f t="shared" si="66"/>
        <v>-1.1204943014280861</v>
      </c>
      <c r="X358" s="150">
        <v>0.78772802653399665</v>
      </c>
      <c r="Y358" s="150">
        <f t="shared" si="71"/>
        <v>5.0992601932056614</v>
      </c>
      <c r="Z358" s="150">
        <f t="shared" si="63"/>
        <v>4.4403124177540665</v>
      </c>
      <c r="AA358" s="150">
        <f t="shared" si="67"/>
        <v>2.1506611873158734</v>
      </c>
    </row>
    <row r="359" spans="10:27" x14ac:dyDescent="0.35">
      <c r="J359" s="134" t="s">
        <v>374</v>
      </c>
      <c r="K359" s="127">
        <v>2022</v>
      </c>
      <c r="L359" s="150">
        <v>1.0438489396033943</v>
      </c>
      <c r="M359" s="150">
        <f t="shared" si="68"/>
        <v>1.1103484692596768</v>
      </c>
      <c r="N359" s="150">
        <f t="shared" si="60"/>
        <v>2.395165992865401</v>
      </c>
      <c r="O359" s="150">
        <f t="shared" si="64"/>
        <v>1.260125642928166</v>
      </c>
      <c r="P359" s="150">
        <v>3.22497085869706</v>
      </c>
      <c r="Q359" s="150">
        <f t="shared" si="69"/>
        <v>3.3235510515524882</v>
      </c>
      <c r="R359" s="150">
        <f t="shared" si="61"/>
        <v>3.1242124325150518</v>
      </c>
      <c r="S359" s="150">
        <f t="shared" si="65"/>
        <v>1.643492553645153</v>
      </c>
      <c r="T359" s="150">
        <v>0.12640742285237699</v>
      </c>
      <c r="U359" s="150">
        <f t="shared" si="70"/>
        <v>0.26171565412310238</v>
      </c>
      <c r="V359" s="150">
        <f t="shared" si="62"/>
        <v>0.65479176379147896</v>
      </c>
      <c r="W359" s="150">
        <f t="shared" si="66"/>
        <v>-0.61089191970315004</v>
      </c>
      <c r="X359" s="150">
        <v>2.3858494446729739</v>
      </c>
      <c r="Y359" s="150">
        <f t="shared" si="71"/>
        <v>1.3824777273768107</v>
      </c>
      <c r="Z359" s="150">
        <f t="shared" si="63"/>
        <v>1.2038281608612342</v>
      </c>
      <c r="AA359" s="150">
        <f t="shared" si="67"/>
        <v>0.26762947086305294</v>
      </c>
    </row>
    <row r="360" spans="10:27" x14ac:dyDescent="0.35">
      <c r="J360" s="134" t="s">
        <v>375</v>
      </c>
      <c r="K360" s="127">
        <v>2022</v>
      </c>
      <c r="L360" s="150">
        <v>2.0256981261587117</v>
      </c>
      <c r="M360" s="150">
        <f t="shared" si="68"/>
        <v>0.43025781398682272</v>
      </c>
      <c r="N360" s="150">
        <f t="shared" si="60"/>
        <v>0.92812203804176496</v>
      </c>
      <c r="O360" s="150">
        <f t="shared" si="64"/>
        <v>-0.10761357821780262</v>
      </c>
      <c r="P360" s="150">
        <v>4.7929736511919696</v>
      </c>
      <c r="Q360" s="150">
        <f t="shared" si="69"/>
        <v>3.4754943262212694</v>
      </c>
      <c r="R360" s="150">
        <f t="shared" si="61"/>
        <v>3.2670425140736046</v>
      </c>
      <c r="S360" s="150">
        <f t="shared" si="65"/>
        <v>1.7079852287104969</v>
      </c>
      <c r="T360" s="150">
        <v>1.0490284122707692</v>
      </c>
      <c r="U360" s="150">
        <f t="shared" si="70"/>
        <v>0.3830158954074282</v>
      </c>
      <c r="V360" s="150">
        <f t="shared" si="62"/>
        <v>0.95827532577029784</v>
      </c>
      <c r="W360" s="150">
        <f t="shared" si="66"/>
        <v>-6.1487873105610401E-2</v>
      </c>
      <c r="X360" s="150">
        <v>8.7183607874648459</v>
      </c>
      <c r="Y360" s="150">
        <f t="shared" si="71"/>
        <v>3.4245782864861529</v>
      </c>
      <c r="Z360" s="150">
        <f t="shared" si="63"/>
        <v>2.9820399263635138</v>
      </c>
      <c r="AA360" s="150">
        <f t="shared" si="67"/>
        <v>1.5762995739127799</v>
      </c>
    </row>
    <row r="361" spans="10:27" x14ac:dyDescent="0.35">
      <c r="J361" s="134" t="s">
        <v>376</v>
      </c>
      <c r="K361" s="127">
        <v>2022</v>
      </c>
      <c r="L361" s="150">
        <v>1.4080829212920509</v>
      </c>
      <c r="M361" s="150">
        <f t="shared" si="68"/>
        <v>0.40526298181120718</v>
      </c>
      <c r="N361" s="150">
        <f t="shared" si="60"/>
        <v>0.87420493572493252</v>
      </c>
      <c r="O361" s="150">
        <f t="shared" si="64"/>
        <v>-0.19395657134421807</v>
      </c>
      <c r="P361" s="150">
        <v>0.18757982120051087</v>
      </c>
      <c r="Q361" s="150">
        <f t="shared" si="69"/>
        <v>1.9117772243897839</v>
      </c>
      <c r="R361" s="150">
        <f t="shared" si="61"/>
        <v>1.7971134127299424</v>
      </c>
      <c r="S361" s="150">
        <f t="shared" si="65"/>
        <v>0.84568145771823067</v>
      </c>
      <c r="T361" s="150">
        <v>0.14168137147567589</v>
      </c>
      <c r="U361" s="150">
        <f t="shared" si="70"/>
        <v>0.43137267157831716</v>
      </c>
      <c r="V361" s="150">
        <f t="shared" si="62"/>
        <v>1.0792601360457756</v>
      </c>
      <c r="W361" s="150">
        <f t="shared" si="66"/>
        <v>0.11004264216634072</v>
      </c>
      <c r="X361" s="150">
        <v>2.4390243902439024</v>
      </c>
      <c r="Y361" s="150">
        <f t="shared" si="71"/>
        <v>2.9727202856584598</v>
      </c>
      <c r="Z361" s="150">
        <f t="shared" si="63"/>
        <v>2.5885729103422328</v>
      </c>
      <c r="AA361" s="150">
        <f t="shared" si="67"/>
        <v>1.3721569540527283</v>
      </c>
    </row>
    <row r="362" spans="10:27" x14ac:dyDescent="0.35">
      <c r="J362" s="134" t="s">
        <v>377</v>
      </c>
      <c r="K362" s="127">
        <v>2022</v>
      </c>
      <c r="L362" s="150">
        <v>-5.2560308030669772E-2</v>
      </c>
      <c r="M362" s="150">
        <f t="shared" si="68"/>
        <v>0.87140278376165736</v>
      </c>
      <c r="N362" s="150">
        <f t="shared" si="60"/>
        <v>1.8797290864423595</v>
      </c>
      <c r="O362" s="150">
        <f t="shared" si="64"/>
        <v>0.91052475030193936</v>
      </c>
      <c r="P362" s="150">
        <v>-2.2825957056925468</v>
      </c>
      <c r="Q362" s="150">
        <f t="shared" si="69"/>
        <v>2.9321039315191015</v>
      </c>
      <c r="R362" s="150">
        <f t="shared" si="61"/>
        <v>2.7562433716789769</v>
      </c>
      <c r="S362" s="150">
        <f t="shared" si="65"/>
        <v>1.4627032812253085</v>
      </c>
      <c r="T362" s="150">
        <v>1.088116888963202</v>
      </c>
      <c r="U362" s="150">
        <f t="shared" si="70"/>
        <v>0.43723204495396423</v>
      </c>
      <c r="V362" s="150">
        <f t="shared" si="62"/>
        <v>1.0939198224913871</v>
      </c>
      <c r="W362" s="150">
        <f t="shared" si="66"/>
        <v>0.12950700144585303</v>
      </c>
      <c r="X362" s="150">
        <v>-5.2308802308802305</v>
      </c>
      <c r="Y362" s="150">
        <f t="shared" si="71"/>
        <v>5.7041780737600645</v>
      </c>
      <c r="Z362" s="150">
        <f t="shared" si="63"/>
        <v>4.9670602743011969</v>
      </c>
      <c r="AA362" s="150">
        <f t="shared" si="67"/>
        <v>2.3123922537024355</v>
      </c>
    </row>
    <row r="363" spans="10:27" x14ac:dyDescent="0.35">
      <c r="J363" s="134" t="s">
        <v>378</v>
      </c>
      <c r="K363" s="127">
        <v>2022</v>
      </c>
      <c r="L363" s="150">
        <v>0.94961407720274549</v>
      </c>
      <c r="M363" s="150">
        <f t="shared" si="68"/>
        <v>0.60992037939252208</v>
      </c>
      <c r="N363" s="150">
        <f t="shared" si="60"/>
        <v>1.3156775476536289</v>
      </c>
      <c r="O363" s="150">
        <f t="shared" si="64"/>
        <v>0.39580595001304014</v>
      </c>
      <c r="P363" s="150">
        <v>0.58703628210354664</v>
      </c>
      <c r="Q363" s="150">
        <f t="shared" si="69"/>
        <v>1.2691256983189092</v>
      </c>
      <c r="R363" s="150">
        <f t="shared" si="61"/>
        <v>1.1930065835035555</v>
      </c>
      <c r="S363" s="150">
        <f t="shared" si="65"/>
        <v>0.25460200444280084</v>
      </c>
      <c r="T363" s="150">
        <v>1.2252687830014632</v>
      </c>
      <c r="U363" s="150">
        <f t="shared" si="70"/>
        <v>0.48174595762789058</v>
      </c>
      <c r="V363" s="150">
        <f t="shared" si="62"/>
        <v>1.2052900937526934</v>
      </c>
      <c r="W363" s="150">
        <f t="shared" si="66"/>
        <v>0.26938042151686475</v>
      </c>
      <c r="X363" s="150">
        <v>-1.5353381550564649</v>
      </c>
      <c r="Y363" s="150">
        <f t="shared" si="71"/>
        <v>3.1319150295840754</v>
      </c>
      <c r="Z363" s="150">
        <f t="shared" si="63"/>
        <v>2.7271958422012386</v>
      </c>
      <c r="AA363" s="150">
        <f t="shared" si="67"/>
        <v>1.447418305103761</v>
      </c>
    </row>
    <row r="364" spans="10:27" x14ac:dyDescent="0.35">
      <c r="J364" s="134" t="s">
        <v>379</v>
      </c>
      <c r="K364" s="127">
        <v>2022</v>
      </c>
      <c r="L364" s="150">
        <v>-0.98526826529432698</v>
      </c>
      <c r="M364" s="150">
        <f t="shared" si="68"/>
        <v>0.79008208513545364</v>
      </c>
      <c r="N364" s="150">
        <f t="shared" si="60"/>
        <v>1.7043097678608636</v>
      </c>
      <c r="O364" s="150">
        <f t="shared" si="64"/>
        <v>0.76918757731310128</v>
      </c>
      <c r="P364" s="150">
        <v>-2.1804328442895353</v>
      </c>
      <c r="Q364" s="150">
        <f t="shared" si="69"/>
        <v>1.3293319274972295</v>
      </c>
      <c r="R364" s="150">
        <f t="shared" si="61"/>
        <v>1.2496017874875278</v>
      </c>
      <c r="S364" s="150">
        <f t="shared" si="65"/>
        <v>0.32146842229095152</v>
      </c>
      <c r="T364" s="150">
        <v>-0.68503481736594685</v>
      </c>
      <c r="U364" s="150">
        <f t="shared" si="70"/>
        <v>0.87000239215973441</v>
      </c>
      <c r="V364" s="150">
        <f t="shared" si="62"/>
        <v>2.1766768318609033</v>
      </c>
      <c r="W364" s="150">
        <f t="shared" si="66"/>
        <v>1.1221272285273054</v>
      </c>
      <c r="X364" s="150">
        <v>0.55412371134020622</v>
      </c>
      <c r="Y364" s="150">
        <f t="shared" si="71"/>
        <v>2.3918647475886456</v>
      </c>
      <c r="Z364" s="150">
        <f t="shared" si="63"/>
        <v>2.082777959527768</v>
      </c>
      <c r="AA364" s="150">
        <f t="shared" si="67"/>
        <v>1.0585090449653283</v>
      </c>
    </row>
    <row r="365" spans="10:27" x14ac:dyDescent="0.35">
      <c r="J365" s="134" t="s">
        <v>380</v>
      </c>
      <c r="K365" s="127">
        <v>2022</v>
      </c>
      <c r="L365" s="150">
        <v>0.60890000758092644</v>
      </c>
      <c r="M365" s="150">
        <f t="shared" si="68"/>
        <v>0.84335495616464862</v>
      </c>
      <c r="N365" s="150">
        <f t="shared" si="60"/>
        <v>1.8192262761139057</v>
      </c>
      <c r="O365" s="150">
        <f t="shared" si="64"/>
        <v>0.86332499715362632</v>
      </c>
      <c r="P365" s="150">
        <v>1.5039774610540271</v>
      </c>
      <c r="Q365" s="150">
        <f t="shared" si="69"/>
        <v>1.5661185491283796</v>
      </c>
      <c r="R365" s="150">
        <f t="shared" si="61"/>
        <v>1.4721865155926419</v>
      </c>
      <c r="S365" s="150">
        <f t="shared" si="65"/>
        <v>0.55796046220623341</v>
      </c>
      <c r="T365" s="150">
        <v>0.70621290167440798</v>
      </c>
      <c r="U365" s="150">
        <f t="shared" si="70"/>
        <v>0.80651851733594127</v>
      </c>
      <c r="V365" s="150">
        <f t="shared" si="62"/>
        <v>2.0178452231538579</v>
      </c>
      <c r="W365" s="150">
        <f t="shared" si="66"/>
        <v>1.0128155181746978</v>
      </c>
      <c r="X365" s="150">
        <v>-0.49980776624375239</v>
      </c>
      <c r="Y365" s="150">
        <f t="shared" si="71"/>
        <v>0.85303026107080782</v>
      </c>
      <c r="Z365" s="150">
        <f t="shared" si="63"/>
        <v>0.74279811530298512</v>
      </c>
      <c r="AA365" s="150">
        <f t="shared" si="67"/>
        <v>-0.42895794015049393</v>
      </c>
    </row>
    <row r="366" spans="10:27" x14ac:dyDescent="0.35">
      <c r="J366" s="134" t="s">
        <v>381</v>
      </c>
      <c r="K366" s="127">
        <v>2022</v>
      </c>
      <c r="L366" s="150">
        <v>-0.25799995780374524</v>
      </c>
      <c r="M366" s="150">
        <f t="shared" si="68"/>
        <v>0.65164810061414691</v>
      </c>
      <c r="N366" s="150">
        <f t="shared" si="60"/>
        <v>1.4056896669088044</v>
      </c>
      <c r="O366" s="150">
        <f t="shared" si="64"/>
        <v>0.49127812682223687</v>
      </c>
      <c r="P366" s="150">
        <v>0.79186905587983181</v>
      </c>
      <c r="Q366" s="150">
        <f t="shared" si="69"/>
        <v>1.5957080025490604</v>
      </c>
      <c r="R366" s="150">
        <f t="shared" si="61"/>
        <v>1.5000012645807863</v>
      </c>
      <c r="S366" s="150">
        <f t="shared" si="65"/>
        <v>0.58496371699026295</v>
      </c>
      <c r="T366" s="150">
        <v>0.54039788365107888</v>
      </c>
      <c r="U366" s="150">
        <f t="shared" si="70"/>
        <v>0.62046131051903186</v>
      </c>
      <c r="V366" s="150">
        <f t="shared" si="62"/>
        <v>1.5523448807079459</v>
      </c>
      <c r="W366" s="150">
        <f t="shared" si="66"/>
        <v>0.63444911320311037</v>
      </c>
      <c r="X366" s="150">
        <v>-0.54095826893353938</v>
      </c>
      <c r="Y366" s="150">
        <f t="shared" si="71"/>
        <v>0.50680584347615554</v>
      </c>
      <c r="Z366" s="150">
        <f t="shared" si="63"/>
        <v>0.44131426813166658</v>
      </c>
      <c r="AA366" s="150">
        <f t="shared" si="67"/>
        <v>-1.180121703045852</v>
      </c>
    </row>
    <row r="367" spans="10:27" x14ac:dyDescent="0.35">
      <c r="J367" s="134" t="s">
        <v>382</v>
      </c>
      <c r="K367" s="127">
        <v>2022</v>
      </c>
      <c r="L367" s="150">
        <v>1.0299854650723574</v>
      </c>
      <c r="M367" s="150">
        <f t="shared" si="68"/>
        <v>0.53621460898869022</v>
      </c>
      <c r="N367" s="150">
        <f t="shared" si="60"/>
        <v>1.1566846191841462</v>
      </c>
      <c r="O367" s="150">
        <f t="shared" si="64"/>
        <v>0.20999555384630986</v>
      </c>
      <c r="P367" s="150">
        <v>8.0994613858178424E-2</v>
      </c>
      <c r="Q367" s="150">
        <f t="shared" si="69"/>
        <v>0.58093038753488979</v>
      </c>
      <c r="R367" s="150">
        <f t="shared" si="61"/>
        <v>0.54608757651383011</v>
      </c>
      <c r="S367" s="150">
        <f t="shared" si="65"/>
        <v>-0.87279575899766093</v>
      </c>
      <c r="T367" s="150">
        <v>1.0299871251609354</v>
      </c>
      <c r="U367" s="150">
        <f t="shared" si="70"/>
        <v>0.20331201893711651</v>
      </c>
      <c r="V367" s="150">
        <f t="shared" si="62"/>
        <v>0.50867051084847426</v>
      </c>
      <c r="W367" s="150">
        <f t="shared" si="66"/>
        <v>-0.97519663561082226</v>
      </c>
      <c r="X367" s="150">
        <v>-1.0748510748510749</v>
      </c>
      <c r="Y367" s="150">
        <f t="shared" si="71"/>
        <v>0.26191807431081654</v>
      </c>
      <c r="Z367" s="150">
        <f t="shared" si="63"/>
        <v>0.22807192293230083</v>
      </c>
      <c r="AA367" s="150">
        <f t="shared" si="67"/>
        <v>-2.1324392420099541</v>
      </c>
    </row>
    <row r="368" spans="10:27" x14ac:dyDescent="0.35">
      <c r="J368" s="134" t="s">
        <v>383</v>
      </c>
      <c r="K368" s="127">
        <v>2022</v>
      </c>
      <c r="L368" s="150">
        <v>-1.377807621386302</v>
      </c>
      <c r="M368" s="150">
        <f t="shared" si="68"/>
        <v>0.98377635219018689</v>
      </c>
      <c r="N368" s="150">
        <f t="shared" si="60"/>
        <v>2.1221334820429627</v>
      </c>
      <c r="O368" s="150">
        <f t="shared" si="64"/>
        <v>1.0855154045207558</v>
      </c>
      <c r="P368" s="150">
        <v>-0.81333711002306475</v>
      </c>
      <c r="Q368" s="150">
        <f t="shared" si="69"/>
        <v>0.65674775639025218</v>
      </c>
      <c r="R368" s="150">
        <f t="shared" si="61"/>
        <v>0.61735760146736784</v>
      </c>
      <c r="S368" s="150">
        <f t="shared" si="65"/>
        <v>-0.69582168911792863</v>
      </c>
      <c r="T368" s="150">
        <v>0.32291988864831428</v>
      </c>
      <c r="U368" s="150">
        <f t="shared" si="70"/>
        <v>0.29569849145938704</v>
      </c>
      <c r="V368" s="150">
        <f t="shared" si="62"/>
        <v>0.73981412163484395</v>
      </c>
      <c r="W368" s="150">
        <f t="shared" si="66"/>
        <v>-0.43476525587704296</v>
      </c>
      <c r="X368" s="150">
        <v>-7.7889776148710563</v>
      </c>
      <c r="Y368" s="150">
        <f t="shared" si="71"/>
        <v>3.2981193490077829</v>
      </c>
      <c r="Z368" s="150">
        <f t="shared" si="63"/>
        <v>2.8719225428321997</v>
      </c>
      <c r="AA368" s="150">
        <f t="shared" si="67"/>
        <v>1.5220168394886837</v>
      </c>
    </row>
    <row r="369" spans="10:27" x14ac:dyDescent="0.35">
      <c r="J369" s="134" t="s">
        <v>384</v>
      </c>
      <c r="K369" s="127">
        <v>2022</v>
      </c>
      <c r="L369" s="150">
        <v>-1.1668673365096791</v>
      </c>
      <c r="M369" s="150">
        <f t="shared" si="68"/>
        <v>1.0887365553603248</v>
      </c>
      <c r="N369" s="150">
        <f t="shared" si="60"/>
        <v>2.3485462850479295</v>
      </c>
      <c r="O369" s="150">
        <f t="shared" si="64"/>
        <v>1.2317680264469288</v>
      </c>
      <c r="P369" s="150">
        <v>-2.0112597911227152</v>
      </c>
      <c r="Q369" s="150">
        <f t="shared" si="69"/>
        <v>0.85715138539721747</v>
      </c>
      <c r="R369" s="150">
        <f t="shared" si="61"/>
        <v>0.80574150156489499</v>
      </c>
      <c r="S369" s="150">
        <f t="shared" si="65"/>
        <v>-0.31161102812731978</v>
      </c>
      <c r="T369" s="150">
        <v>-0.40697531016451671</v>
      </c>
      <c r="U369" s="150">
        <f t="shared" si="70"/>
        <v>0.58666213243854526</v>
      </c>
      <c r="V369" s="150">
        <f t="shared" si="62"/>
        <v>1.4677820237241819</v>
      </c>
      <c r="W369" s="150">
        <f t="shared" si="66"/>
        <v>0.55363773341152034</v>
      </c>
      <c r="X369" s="150">
        <v>-2.1862578080636004</v>
      </c>
      <c r="Y369" s="150">
        <f t="shared" si="71"/>
        <v>2.9383515665084396</v>
      </c>
      <c r="Z369" s="150">
        <f t="shared" si="63"/>
        <v>2.5586454611354883</v>
      </c>
      <c r="AA369" s="150">
        <f t="shared" si="67"/>
        <v>1.3553802540997433</v>
      </c>
    </row>
    <row r="370" spans="10:27" x14ac:dyDescent="0.35">
      <c r="J370" s="134" t="s">
        <v>385</v>
      </c>
      <c r="K370" s="127">
        <v>2023</v>
      </c>
      <c r="L370" s="150">
        <v>4.3712208272025261</v>
      </c>
      <c r="M370" s="150">
        <f t="shared" si="68"/>
        <v>2.661792303766533</v>
      </c>
      <c r="N370" s="150">
        <f t="shared" si="60"/>
        <v>5.7418320307166839</v>
      </c>
      <c r="O370" s="150">
        <f t="shared" si="64"/>
        <v>2.5215111271322561</v>
      </c>
      <c r="P370" s="150">
        <v>3.8760980890128649</v>
      </c>
      <c r="Q370" s="150">
        <f t="shared" si="69"/>
        <v>2.5404899799632843</v>
      </c>
      <c r="R370" s="150">
        <f t="shared" si="61"/>
        <v>2.3881174854749663</v>
      </c>
      <c r="S370" s="150">
        <f t="shared" si="65"/>
        <v>1.2558738129606741</v>
      </c>
      <c r="T370" s="150">
        <v>-0.15354896230620635</v>
      </c>
      <c r="U370" s="150">
        <f t="shared" si="70"/>
        <v>0.30258047248601572</v>
      </c>
      <c r="V370" s="150">
        <f t="shared" si="62"/>
        <v>0.75703229113985215</v>
      </c>
      <c r="W370" s="150">
        <f t="shared" si="66"/>
        <v>-0.40157325534511523</v>
      </c>
      <c r="X370" s="150">
        <v>14.310595065312047</v>
      </c>
      <c r="Y370" s="150">
        <f t="shared" si="71"/>
        <v>9.3804035485692214</v>
      </c>
      <c r="Z370" s="150">
        <f t="shared" si="63"/>
        <v>8.1682284845464324</v>
      </c>
      <c r="AA370" s="150">
        <f t="shared" si="67"/>
        <v>3.0300232223508399</v>
      </c>
    </row>
    <row r="371" spans="10:27" x14ac:dyDescent="0.35">
      <c r="J371" s="134" t="s">
        <v>386</v>
      </c>
      <c r="K371" s="127">
        <v>2023</v>
      </c>
      <c r="L371" s="150">
        <v>-1.1908804518318918</v>
      </c>
      <c r="M371" s="150">
        <f t="shared" si="68"/>
        <v>2.6163581087074497</v>
      </c>
      <c r="N371" s="150">
        <f t="shared" si="60"/>
        <v>5.6438245655546098</v>
      </c>
      <c r="O371" s="150">
        <f t="shared" si="64"/>
        <v>2.4966731434387173</v>
      </c>
      <c r="P371" s="150">
        <v>-1.1623246492985972</v>
      </c>
      <c r="Q371" s="150">
        <f t="shared" si="69"/>
        <v>2.5984477711329554</v>
      </c>
      <c r="R371" s="150">
        <f t="shared" si="61"/>
        <v>2.4425991073681566</v>
      </c>
      <c r="S371" s="150">
        <f t="shared" si="65"/>
        <v>1.2884171000883613</v>
      </c>
      <c r="T371" s="150">
        <v>0.79248933425935109</v>
      </c>
      <c r="U371" s="150">
        <f t="shared" si="70"/>
        <v>0.51617490635769081</v>
      </c>
      <c r="V371" s="150">
        <f t="shared" si="62"/>
        <v>1.2914285868428639</v>
      </c>
      <c r="W371" s="150">
        <f t="shared" si="66"/>
        <v>0.36896786780264451</v>
      </c>
      <c r="X371" s="150">
        <v>-2.9837480954799389</v>
      </c>
      <c r="Y371" s="150">
        <f t="shared" si="71"/>
        <v>7.971312807307898</v>
      </c>
      <c r="Z371" s="150">
        <f t="shared" si="63"/>
        <v>6.9412263550019135</v>
      </c>
      <c r="AA371" s="150">
        <f t="shared" si="67"/>
        <v>2.7951905763448885</v>
      </c>
    </row>
    <row r="372" spans="10:27" x14ac:dyDescent="0.35">
      <c r="J372" s="134" t="s">
        <v>387</v>
      </c>
      <c r="K372" s="127">
        <v>2023</v>
      </c>
      <c r="L372" s="150">
        <v>-1.0534819505111939</v>
      </c>
      <c r="M372" s="150">
        <f t="shared" si="68"/>
        <v>2.5902219813267919</v>
      </c>
      <c r="N372" s="150">
        <f t="shared" si="60"/>
        <v>5.5874455411127713</v>
      </c>
      <c r="O372" s="150">
        <f t="shared" si="64"/>
        <v>2.4821888649179829</v>
      </c>
      <c r="P372" s="150">
        <v>-1.013787510137875</v>
      </c>
      <c r="Q372" s="150">
        <f t="shared" si="69"/>
        <v>2.3409102727221738</v>
      </c>
      <c r="R372" s="150">
        <f t="shared" si="61"/>
        <v>2.2005080902923253</v>
      </c>
      <c r="S372" s="150">
        <f t="shared" si="65"/>
        <v>1.1378366758920413</v>
      </c>
      <c r="T372" s="150">
        <v>-0.62753011529327807</v>
      </c>
      <c r="U372" s="150">
        <f t="shared" si="70"/>
        <v>0.59030141350399845</v>
      </c>
      <c r="V372" s="150">
        <f t="shared" si="62"/>
        <v>1.4768872156767434</v>
      </c>
      <c r="W372" s="150">
        <f t="shared" si="66"/>
        <v>0.56255965711380662</v>
      </c>
      <c r="X372" s="150">
        <v>0.13087292239235701</v>
      </c>
      <c r="Y372" s="150">
        <f t="shared" si="71"/>
        <v>7.5266909469538348</v>
      </c>
      <c r="Z372" s="150">
        <f t="shared" si="63"/>
        <v>6.5540603950523515</v>
      </c>
      <c r="AA372" s="150">
        <f t="shared" si="67"/>
        <v>2.7123889672415311</v>
      </c>
    </row>
    <row r="373" spans="10:27" x14ac:dyDescent="0.35">
      <c r="J373" s="134" t="s">
        <v>388</v>
      </c>
      <c r="K373" s="127">
        <v>2023</v>
      </c>
      <c r="L373" s="150">
        <v>0.81540166388250279</v>
      </c>
      <c r="M373" s="150">
        <f t="shared" si="68"/>
        <v>0.91510608007729233</v>
      </c>
      <c r="N373" s="150">
        <f t="shared" si="60"/>
        <v>1.9740027779989584</v>
      </c>
      <c r="O373" s="150">
        <f t="shared" si="64"/>
        <v>0.98112402008939725</v>
      </c>
      <c r="P373" s="150">
        <v>-0.17206063088897994</v>
      </c>
      <c r="Q373" s="150">
        <f t="shared" si="69"/>
        <v>0.43604156875194305</v>
      </c>
      <c r="R373" s="150">
        <f t="shared" si="61"/>
        <v>0.40988884150037042</v>
      </c>
      <c r="S373" s="150">
        <f t="shared" si="65"/>
        <v>-1.2866953792040132</v>
      </c>
      <c r="T373" s="150">
        <v>-0.32317579029482052</v>
      </c>
      <c r="U373" s="150">
        <f t="shared" si="70"/>
        <v>0.61044568985832848</v>
      </c>
      <c r="V373" s="150">
        <f t="shared" si="62"/>
        <v>1.5272865939200886</v>
      </c>
      <c r="W373" s="150">
        <f t="shared" si="66"/>
        <v>0.61097080793137526</v>
      </c>
      <c r="X373" s="150">
        <v>-1.5422820546333813</v>
      </c>
      <c r="Y373" s="150">
        <f t="shared" si="71"/>
        <v>1.2727108430010374</v>
      </c>
      <c r="Z373" s="150">
        <f t="shared" si="63"/>
        <v>1.1082458133667212</v>
      </c>
      <c r="AA373" s="150">
        <f t="shared" si="67"/>
        <v>0.14827791242740224</v>
      </c>
    </row>
    <row r="374" spans="10:27" x14ac:dyDescent="0.35">
      <c r="J374" s="134" t="s">
        <v>389</v>
      </c>
      <c r="K374" s="127">
        <v>2023</v>
      </c>
      <c r="L374" s="150">
        <v>0.50828195330606984</v>
      </c>
      <c r="M374" s="150">
        <f t="shared" si="68"/>
        <v>0.81827426616700394</v>
      </c>
      <c r="N374" s="150">
        <f t="shared" si="60"/>
        <v>1.7651239673134882</v>
      </c>
      <c r="O374" s="150">
        <f t="shared" si="64"/>
        <v>0.81976950969923557</v>
      </c>
      <c r="P374" s="150">
        <v>-0.32009192383453711</v>
      </c>
      <c r="Q374" s="150">
        <f t="shared" si="69"/>
        <v>0.36691370002554929</v>
      </c>
      <c r="R374" s="150">
        <f t="shared" si="61"/>
        <v>0.34490709650584583</v>
      </c>
      <c r="S374" s="150">
        <f t="shared" si="65"/>
        <v>-1.5357202821556712</v>
      </c>
      <c r="T374" s="150">
        <v>0.19627329192546583</v>
      </c>
      <c r="U374" s="150">
        <f t="shared" si="70"/>
        <v>0.34011614975377263</v>
      </c>
      <c r="V374" s="150">
        <f t="shared" si="62"/>
        <v>0.85094357208944937</v>
      </c>
      <c r="W374" s="150">
        <f t="shared" si="66"/>
        <v>-0.2328646280358643</v>
      </c>
      <c r="X374" s="150">
        <v>-0.15929908403026682</v>
      </c>
      <c r="Y374" s="150">
        <f t="shared" si="71"/>
        <v>0.73001440377232329</v>
      </c>
      <c r="Z374" s="150">
        <f t="shared" si="63"/>
        <v>0.63567888269921891</v>
      </c>
      <c r="AA374" s="150">
        <f t="shared" si="67"/>
        <v>-0.65362993209895304</v>
      </c>
    </row>
    <row r="375" spans="10:27" x14ac:dyDescent="0.35">
      <c r="J375" s="134" t="s">
        <v>390</v>
      </c>
      <c r="K375" s="127">
        <v>2023</v>
      </c>
      <c r="L375" s="150">
        <v>0.47707233395953713</v>
      </c>
      <c r="M375" s="150">
        <f t="shared" si="68"/>
        <v>0.15266640918844032</v>
      </c>
      <c r="N375" s="150">
        <f t="shared" si="60"/>
        <v>0.32932129116621417</v>
      </c>
      <c r="O375" s="150">
        <f t="shared" si="64"/>
        <v>-1.6024323073180586</v>
      </c>
      <c r="P375" s="150">
        <v>0.4610951008645533</v>
      </c>
      <c r="Q375" s="150">
        <f t="shared" si="69"/>
        <v>0.33879731927014067</v>
      </c>
      <c r="R375" s="150">
        <f t="shared" si="61"/>
        <v>0.31847706881833904</v>
      </c>
      <c r="S375" s="150">
        <f t="shared" si="65"/>
        <v>-1.6507385964813155</v>
      </c>
      <c r="T375" s="150">
        <v>-0.23308289320340203</v>
      </c>
      <c r="U375" s="150">
        <f t="shared" si="70"/>
        <v>0.2266399035264329</v>
      </c>
      <c r="V375" s="150">
        <f t="shared" si="62"/>
        <v>0.56703502384232718</v>
      </c>
      <c r="W375" s="150">
        <f t="shared" si="66"/>
        <v>-0.81849024655740377</v>
      </c>
      <c r="X375" s="150">
        <v>1.1833532774896955</v>
      </c>
      <c r="Y375" s="150">
        <f t="shared" si="71"/>
        <v>1.1127765685982181</v>
      </c>
      <c r="Z375" s="150">
        <f t="shared" si="63"/>
        <v>0.96897891625847965</v>
      </c>
      <c r="AA375" s="150">
        <f t="shared" si="67"/>
        <v>-4.5462820103821598E-2</v>
      </c>
    </row>
    <row r="376" spans="10:27" x14ac:dyDescent="0.35">
      <c r="J376" s="134" t="s">
        <v>391</v>
      </c>
      <c r="K376" s="127">
        <v>2023</v>
      </c>
      <c r="L376" s="150">
        <v>0.19302424839429522</v>
      </c>
      <c r="M376" s="150">
        <f t="shared" si="68"/>
        <v>0.14183118907868916</v>
      </c>
      <c r="N376" s="150">
        <f t="shared" si="60"/>
        <v>0.30594831281700202</v>
      </c>
      <c r="O376" s="150">
        <f t="shared" si="64"/>
        <v>-1.7086401515808656</v>
      </c>
      <c r="P376" s="150">
        <v>1.2949758216539629</v>
      </c>
      <c r="Q376" s="150">
        <f t="shared" si="69"/>
        <v>0.65946561249576996</v>
      </c>
      <c r="R376" s="150">
        <f t="shared" si="61"/>
        <v>0.6199124470836791</v>
      </c>
      <c r="S376" s="150">
        <f t="shared" si="65"/>
        <v>-0.68986362306136217</v>
      </c>
      <c r="T376" s="150">
        <v>0.24356903193736795</v>
      </c>
      <c r="U376" s="150">
        <f t="shared" si="70"/>
        <v>0.21441928770832014</v>
      </c>
      <c r="V376" s="150">
        <f t="shared" si="62"/>
        <v>0.53646001443766911</v>
      </c>
      <c r="W376" s="150">
        <f t="shared" si="66"/>
        <v>-0.89845745255851095</v>
      </c>
      <c r="X376" s="150">
        <v>-2.2864651773981604</v>
      </c>
      <c r="Y376" s="150">
        <f t="shared" si="71"/>
        <v>1.4285653667053337</v>
      </c>
      <c r="Z376" s="150">
        <f t="shared" si="63"/>
        <v>1.2439601622617673</v>
      </c>
      <c r="AA376" s="150">
        <f t="shared" si="67"/>
        <v>0.31494028399932383</v>
      </c>
    </row>
    <row r="377" spans="10:27" x14ac:dyDescent="0.35">
      <c r="J377" s="134" t="s">
        <v>392</v>
      </c>
      <c r="K377" s="127">
        <v>2023</v>
      </c>
      <c r="L377" s="150">
        <v>0.93319222197327922</v>
      </c>
      <c r="M377" s="150">
        <f t="shared" si="68"/>
        <v>0.30488199835108643</v>
      </c>
      <c r="N377" s="150">
        <f t="shared" si="60"/>
        <v>0.6576701049304422</v>
      </c>
      <c r="O377" s="150">
        <f t="shared" si="64"/>
        <v>-0.60456400230824214</v>
      </c>
      <c r="P377" s="150">
        <v>1.5616150173962295</v>
      </c>
      <c r="Q377" s="150">
        <f t="shared" si="69"/>
        <v>0.4687569381878508</v>
      </c>
      <c r="R377" s="150">
        <f t="shared" si="61"/>
        <v>0.44064202156006649</v>
      </c>
      <c r="S377" s="150">
        <f t="shared" si="65"/>
        <v>-1.1823210115473255</v>
      </c>
      <c r="T377" s="150">
        <v>0.66074926239059828</v>
      </c>
      <c r="U377" s="150">
        <f t="shared" si="70"/>
        <v>0.36517458911156908</v>
      </c>
      <c r="V377" s="150">
        <f t="shared" si="62"/>
        <v>0.9136377955585413</v>
      </c>
      <c r="W377" s="150">
        <f t="shared" si="66"/>
        <v>-0.13030576124329679</v>
      </c>
      <c r="X377" s="150">
        <v>1.8154922001075848</v>
      </c>
      <c r="Y377" s="150">
        <f t="shared" si="71"/>
        <v>1.8032468880772528</v>
      </c>
      <c r="Z377" s="150">
        <f t="shared" si="63"/>
        <v>1.5702237669837744</v>
      </c>
      <c r="AA377" s="150">
        <f t="shared" si="67"/>
        <v>0.65097016708773969</v>
      </c>
    </row>
    <row r="378" spans="10:27" x14ac:dyDescent="0.35">
      <c r="J378" s="134" t="s">
        <v>393</v>
      </c>
      <c r="K378" s="127">
        <v>2023</v>
      </c>
      <c r="L378" s="150">
        <v>0.67878292235909199</v>
      </c>
      <c r="M378" s="150">
        <f t="shared" si="68"/>
        <v>0.30705305552664441</v>
      </c>
      <c r="N378" s="150">
        <f t="shared" si="60"/>
        <v>0.66235335749432422</v>
      </c>
      <c r="O378" s="150">
        <f t="shared" si="64"/>
        <v>-0.59432701214805472</v>
      </c>
      <c r="P378" s="150">
        <v>-1.1671446781389421</v>
      </c>
      <c r="Q378" s="150">
        <f t="shared" si="69"/>
        <v>1.2283350652264475</v>
      </c>
      <c r="R378" s="150">
        <f t="shared" si="61"/>
        <v>1.1546624747292673</v>
      </c>
      <c r="S378" s="150">
        <f t="shared" si="65"/>
        <v>0.20747119172950163</v>
      </c>
      <c r="T378" s="150">
        <v>4.4335521373415926E-2</v>
      </c>
      <c r="U378" s="150">
        <f t="shared" si="70"/>
        <v>0.25683960332546607</v>
      </c>
      <c r="V378" s="150">
        <f t="shared" si="62"/>
        <v>0.64259227227531868</v>
      </c>
      <c r="W378" s="150">
        <f t="shared" si="66"/>
        <v>-0.63802446362225063</v>
      </c>
      <c r="X378" s="150">
        <v>1.1887465328226126</v>
      </c>
      <c r="Y378" s="150">
        <f t="shared" si="71"/>
        <v>1.8041914436848276</v>
      </c>
      <c r="Z378" s="150">
        <f t="shared" si="63"/>
        <v>1.5710462631566824</v>
      </c>
      <c r="AA378" s="150">
        <f t="shared" si="67"/>
        <v>0.65172566481033989</v>
      </c>
    </row>
    <row r="379" spans="10:27" x14ac:dyDescent="0.35">
      <c r="J379" s="134" t="s">
        <v>394</v>
      </c>
      <c r="K379" s="127">
        <v>2023</v>
      </c>
      <c r="L379" s="150">
        <v>-0.472147640784853</v>
      </c>
      <c r="M379" s="150">
        <f t="shared" si="68"/>
        <v>0.6114050651087819</v>
      </c>
      <c r="N379" s="150">
        <f t="shared" si="60"/>
        <v>1.3188802077519037</v>
      </c>
      <c r="O379" s="150">
        <f t="shared" si="64"/>
        <v>0.39931353234479672</v>
      </c>
      <c r="P379" s="150">
        <v>-0.51590020555398819</v>
      </c>
      <c r="Q379" s="150">
        <f t="shared" si="69"/>
        <v>1.1636302553569893</v>
      </c>
      <c r="R379" s="150">
        <f t="shared" si="61"/>
        <v>1.0938385041321388</v>
      </c>
      <c r="S379" s="150">
        <f t="shared" si="65"/>
        <v>0.12939975231120496</v>
      </c>
      <c r="T379" s="150">
        <v>0.1083276912660799</v>
      </c>
      <c r="U379" s="150">
        <f t="shared" si="70"/>
        <v>0.27673302219649476</v>
      </c>
      <c r="V379" s="150">
        <f t="shared" si="62"/>
        <v>0.6923640250351919</v>
      </c>
      <c r="W379" s="150">
        <f t="shared" si="66"/>
        <v>-0.53039733010724288</v>
      </c>
      <c r="X379" s="150">
        <v>-0.41770003915937864</v>
      </c>
      <c r="Y379" s="150">
        <f t="shared" si="71"/>
        <v>0.94048618027624231</v>
      </c>
      <c r="Z379" s="150">
        <f t="shared" si="63"/>
        <v>0.81895261406172792</v>
      </c>
      <c r="AA379" s="150">
        <f t="shared" si="67"/>
        <v>-0.28814811730181789</v>
      </c>
    </row>
    <row r="380" spans="10:27" x14ac:dyDescent="0.35">
      <c r="J380" s="134" t="s">
        <v>395</v>
      </c>
      <c r="K380" s="127">
        <v>2023</v>
      </c>
      <c r="L380" s="150">
        <v>-0.11950774468482019</v>
      </c>
      <c r="M380" s="150">
        <f t="shared" si="68"/>
        <v>0.48146351501203483</v>
      </c>
      <c r="N380" s="150">
        <f t="shared" si="60"/>
        <v>1.0385793918652859</v>
      </c>
      <c r="O380" s="150">
        <f t="shared" si="64"/>
        <v>5.461150397496687E-2</v>
      </c>
      <c r="P380" s="150">
        <v>0.6279625653283637</v>
      </c>
      <c r="Q380" s="150">
        <f t="shared" si="69"/>
        <v>0.74199067209110559</v>
      </c>
      <c r="R380" s="150">
        <f t="shared" si="61"/>
        <v>0.69748785157802506</v>
      </c>
      <c r="S380" s="150">
        <f t="shared" si="65"/>
        <v>-0.5197600057172499</v>
      </c>
      <c r="T380" s="150">
        <v>0.25454053588775621</v>
      </c>
      <c r="U380" s="150">
        <f t="shared" si="70"/>
        <v>8.7976854195298937E-2</v>
      </c>
      <c r="V380" s="150">
        <f t="shared" si="62"/>
        <v>0.22011109623679354</v>
      </c>
      <c r="W380" s="150">
        <f t="shared" si="66"/>
        <v>-2.1836962187070608</v>
      </c>
      <c r="X380" s="150">
        <v>-3.4604797483287455</v>
      </c>
      <c r="Y380" s="150">
        <f t="shared" si="71"/>
        <v>1.9279950426548182</v>
      </c>
      <c r="Z380" s="150">
        <f t="shared" si="63"/>
        <v>1.6788514421513843</v>
      </c>
      <c r="AA380" s="150">
        <f t="shared" si="67"/>
        <v>0.74747457503151415</v>
      </c>
    </row>
    <row r="381" spans="10:27" x14ac:dyDescent="0.35">
      <c r="J381" s="134" t="s">
        <v>396</v>
      </c>
      <c r="K381" s="127">
        <v>2023</v>
      </c>
      <c r="L381" s="150">
        <v>0.13847384026334836</v>
      </c>
      <c r="M381" s="150">
        <f t="shared" si="68"/>
        <v>0.25028161640913177</v>
      </c>
      <c r="N381" s="150">
        <f t="shared" si="60"/>
        <v>0.53988998306291058</v>
      </c>
      <c r="O381" s="150">
        <f t="shared" si="64"/>
        <v>-0.88926264513024655</v>
      </c>
      <c r="P381" s="150">
        <v>1.2199049842982526</v>
      </c>
      <c r="Q381" s="150">
        <f t="shared" si="69"/>
        <v>0.72048112960904642</v>
      </c>
      <c r="R381" s="150">
        <f t="shared" si="61"/>
        <v>0.67726839985371068</v>
      </c>
      <c r="S381" s="150">
        <f t="shared" si="65"/>
        <v>-0.56220041115980068</v>
      </c>
      <c r="T381" s="150">
        <v>-0.31644793327609466</v>
      </c>
      <c r="U381" s="150">
        <f t="shared" si="70"/>
        <v>0.24217540912313829</v>
      </c>
      <c r="V381" s="150">
        <f t="shared" si="62"/>
        <v>0.60590362398450404</v>
      </c>
      <c r="W381" s="150">
        <f t="shared" si="66"/>
        <v>-0.72283976035925168</v>
      </c>
      <c r="X381" s="150">
        <v>-3.1093007467752884</v>
      </c>
      <c r="Y381" s="150">
        <f t="shared" si="71"/>
        <v>1.3591888683616242</v>
      </c>
      <c r="Z381" s="150">
        <f t="shared" si="63"/>
        <v>1.1835487858220393</v>
      </c>
      <c r="AA381" s="150">
        <f t="shared" si="67"/>
        <v>0.24311917511596545</v>
      </c>
    </row>
    <row r="382" spans="10:27" x14ac:dyDescent="0.35">
      <c r="J382" s="134" t="s">
        <v>397</v>
      </c>
      <c r="K382" s="127">
        <v>2024</v>
      </c>
      <c r="L382" s="150">
        <v>-0.84819977938937197</v>
      </c>
      <c r="M382" s="150">
        <f t="shared" si="68"/>
        <v>0.41780795845470942</v>
      </c>
      <c r="N382" s="150">
        <f t="shared" si="60"/>
        <v>0.90126608118482709</v>
      </c>
      <c r="O382" s="150">
        <f t="shared" si="64"/>
        <v>-0.14997499846608439</v>
      </c>
      <c r="P382" s="150">
        <v>-1.2052026570144385</v>
      </c>
      <c r="Q382" s="150">
        <f t="shared" si="69"/>
        <v>1.0323671629230595</v>
      </c>
      <c r="R382" s="150">
        <f t="shared" si="61"/>
        <v>0.97044825708872595</v>
      </c>
      <c r="S382" s="150">
        <f t="shared" si="65"/>
        <v>-4.3276802331273595E-2</v>
      </c>
      <c r="T382" s="150">
        <v>-0.22886110837680873</v>
      </c>
      <c r="U382" s="150">
        <f t="shared" si="70"/>
        <v>0.25108131340966483</v>
      </c>
      <c r="V382" s="150">
        <f t="shared" si="62"/>
        <v>0.62818548861148527</v>
      </c>
      <c r="W382" s="150">
        <f t="shared" si="66"/>
        <v>-0.67073747846554432</v>
      </c>
      <c r="X382" s="150">
        <v>8.0997757847533638</v>
      </c>
      <c r="Y382" s="150">
        <f t="shared" si="71"/>
        <v>5.3686976630066132</v>
      </c>
      <c r="Z382" s="150">
        <f t="shared" si="63"/>
        <v>4.6749320483741101</v>
      </c>
      <c r="AA382" s="150">
        <f t="shared" si="67"/>
        <v>2.2249453951208813</v>
      </c>
    </row>
    <row r="383" spans="10:27" x14ac:dyDescent="0.35">
      <c r="J383" s="134" t="s">
        <v>398</v>
      </c>
      <c r="K383" s="127">
        <v>2024</v>
      </c>
      <c r="L383" s="150">
        <v>0.7089363603230775</v>
      </c>
      <c r="M383" s="150">
        <f t="shared" si="68"/>
        <v>0.64322324413069021</v>
      </c>
      <c r="N383" s="150">
        <f t="shared" si="60"/>
        <v>1.3875161562474161</v>
      </c>
      <c r="O383" s="150">
        <f t="shared" si="64"/>
        <v>0.47250457031126514</v>
      </c>
      <c r="P383" s="150">
        <v>1.1434092922135437</v>
      </c>
      <c r="Q383" s="150">
        <f t="shared" si="69"/>
        <v>1.1256097977401298</v>
      </c>
      <c r="R383" s="150">
        <f t="shared" si="61"/>
        <v>1.05809842235394</v>
      </c>
      <c r="S383" s="150">
        <f t="shared" si="65"/>
        <v>8.1473830512197434E-2</v>
      </c>
      <c r="T383" s="150">
        <v>7.7695286485953183E-2</v>
      </c>
      <c r="U383" s="150">
        <f t="shared" si="70"/>
        <v>0.16898295535730018</v>
      </c>
      <c r="V383" s="150">
        <f t="shared" si="62"/>
        <v>0.4227819224640566</v>
      </c>
      <c r="W383" s="150">
        <f t="shared" si="66"/>
        <v>-1.2420144043754426</v>
      </c>
      <c r="X383" s="150">
        <v>0.71298936997666584</v>
      </c>
      <c r="Y383" s="150">
        <f t="shared" si="71"/>
        <v>4.6525729078270421</v>
      </c>
      <c r="Z383" s="150">
        <f t="shared" si="63"/>
        <v>4.0513479356587432</v>
      </c>
      <c r="AA383" s="150">
        <f t="shared" si="67"/>
        <v>2.0184019910954571</v>
      </c>
    </row>
    <row r="384" spans="10:27" x14ac:dyDescent="0.35">
      <c r="J384" s="134" t="s">
        <v>399</v>
      </c>
      <c r="K384" s="127">
        <v>2024</v>
      </c>
      <c r="L384" s="150">
        <v>0.34453070277842635</v>
      </c>
      <c r="M384" s="150">
        <f t="shared" si="68"/>
        <v>0.66500379647549268</v>
      </c>
      <c r="N384" s="150">
        <f t="shared" si="60"/>
        <v>1.4344996391146267</v>
      </c>
      <c r="O384" s="150">
        <f t="shared" si="64"/>
        <v>0.52054760515948517</v>
      </c>
      <c r="P384" s="150">
        <v>-3.5068863943953508</v>
      </c>
      <c r="Q384" s="150">
        <f t="shared" si="69"/>
        <v>1.8985074865352496</v>
      </c>
      <c r="R384" s="150">
        <f t="shared" si="61"/>
        <v>1.7846395619184778</v>
      </c>
      <c r="S384" s="150">
        <f t="shared" si="65"/>
        <v>0.83563272706062797</v>
      </c>
      <c r="T384" s="150">
        <v>0.51756645183551242</v>
      </c>
      <c r="U384" s="150">
        <f t="shared" si="70"/>
        <v>0.30634359213539425</v>
      </c>
      <c r="V384" s="150">
        <f t="shared" si="62"/>
        <v>0.76644731738591665</v>
      </c>
      <c r="W384" s="150">
        <f t="shared" si="66"/>
        <v>-0.38374146485348798</v>
      </c>
      <c r="X384" s="150">
        <v>-4.0417042090359123</v>
      </c>
      <c r="Y384" s="150">
        <f t="shared" si="71"/>
        <v>4.9954119061330031</v>
      </c>
      <c r="Z384" s="150">
        <f t="shared" si="63"/>
        <v>4.349883841611665</v>
      </c>
      <c r="AA384" s="150">
        <f t="shared" si="67"/>
        <v>2.1209768760491099</v>
      </c>
    </row>
    <row r="385" spans="10:27" x14ac:dyDescent="0.35">
      <c r="J385" s="134" t="s">
        <v>400</v>
      </c>
      <c r="K385" s="127">
        <v>2024</v>
      </c>
      <c r="L385" s="150">
        <v>-5.6715640864928064E-3</v>
      </c>
      <c r="M385" s="150">
        <f t="shared" si="68"/>
        <v>0.29175667117895643</v>
      </c>
      <c r="N385" s="150">
        <f t="shared" si="60"/>
        <v>0.62935706793505752</v>
      </c>
      <c r="O385" s="150">
        <f t="shared" si="64"/>
        <v>-0.66804932741993095</v>
      </c>
      <c r="P385" s="150">
        <v>2.8134152881481787</v>
      </c>
      <c r="Q385" s="150">
        <f t="shared" si="69"/>
        <v>2.6741641135900038</v>
      </c>
      <c r="R385" s="150">
        <f t="shared" si="61"/>
        <v>2.5137741652443939</v>
      </c>
      <c r="S385" s="150">
        <f t="shared" si="65"/>
        <v>1.3298550454160283</v>
      </c>
      <c r="T385" s="150">
        <v>0.67427576652895094</v>
      </c>
      <c r="U385" s="150">
        <f t="shared" si="70"/>
        <v>0.25253222469529618</v>
      </c>
      <c r="V385" s="150">
        <f t="shared" si="62"/>
        <v>0.63181555332047912</v>
      </c>
      <c r="W385" s="150">
        <f t="shared" si="66"/>
        <v>-0.66242464273113433</v>
      </c>
      <c r="X385" s="150">
        <v>2.8437290409121396</v>
      </c>
      <c r="Y385" s="150">
        <f t="shared" si="71"/>
        <v>2.8782007036629258</v>
      </c>
      <c r="Z385" s="150">
        <f t="shared" si="63"/>
        <v>2.5062675449061045</v>
      </c>
      <c r="AA385" s="150">
        <f t="shared" si="67"/>
        <v>1.3255404310629926</v>
      </c>
    </row>
    <row r="386" spans="10:27" x14ac:dyDescent="0.35">
      <c r="J386" s="134" t="s">
        <v>401</v>
      </c>
      <c r="K386" s="127">
        <v>2024</v>
      </c>
      <c r="L386" s="150">
        <v>0.75217931303283003</v>
      </c>
      <c r="M386" s="150">
        <f t="shared" si="68"/>
        <v>0.30968747133381663</v>
      </c>
      <c r="N386" s="150">
        <f t="shared" si="60"/>
        <v>0.66803613486295799</v>
      </c>
      <c r="O386" s="150">
        <f t="shared" si="64"/>
        <v>-0.58200195299995439</v>
      </c>
      <c r="P386" s="150">
        <v>1.1595714801588894</v>
      </c>
      <c r="Q386" s="150">
        <f t="shared" si="69"/>
        <v>2.6761755837300605</v>
      </c>
      <c r="R386" s="150">
        <f t="shared" si="61"/>
        <v>2.5156649922308674</v>
      </c>
      <c r="S386" s="150">
        <f t="shared" si="65"/>
        <v>1.3309398132239971</v>
      </c>
      <c r="T386" s="150">
        <v>-4.9927544173699143E-2</v>
      </c>
      <c r="U386" s="150">
        <f t="shared" si="70"/>
        <v>0.31110514122164717</v>
      </c>
      <c r="V386" s="150">
        <f t="shared" si="62"/>
        <v>0.77836033472151989</v>
      </c>
      <c r="W386" s="150">
        <f t="shared" si="66"/>
        <v>-0.36148990270079639</v>
      </c>
      <c r="X386" s="150">
        <v>1.1086474501108647</v>
      </c>
      <c r="Y386" s="150">
        <f t="shared" si="71"/>
        <v>2.9239589102429759</v>
      </c>
      <c r="Z386" s="150">
        <f t="shared" si="63"/>
        <v>2.5461126842387225</v>
      </c>
      <c r="AA386" s="150">
        <f t="shared" si="67"/>
        <v>1.3482962705334189</v>
      </c>
    </row>
    <row r="387" spans="10:27" x14ac:dyDescent="0.35">
      <c r="J387" s="134" t="s">
        <v>402</v>
      </c>
      <c r="K387" s="127">
        <v>2024</v>
      </c>
      <c r="L387" s="150">
        <v>-4.6912846036369728E-2</v>
      </c>
      <c r="M387" s="150">
        <f t="shared" si="68"/>
        <v>0.36736102042862884</v>
      </c>
      <c r="N387" s="150">
        <f t="shared" si="60"/>
        <v>0.79244547778919305</v>
      </c>
      <c r="O387" s="150">
        <f t="shared" si="64"/>
        <v>-0.335616417211408</v>
      </c>
      <c r="P387" s="150">
        <v>0.13882278280184041</v>
      </c>
      <c r="Q387" s="150">
        <f t="shared" si="69"/>
        <v>1.1020472017535479</v>
      </c>
      <c r="R387" s="150">
        <f t="shared" si="61"/>
        <v>1.0359490543491303</v>
      </c>
      <c r="S387" s="150">
        <f t="shared" si="65"/>
        <v>5.0953056262793256E-2</v>
      </c>
      <c r="T387" s="150">
        <v>0.31433514461853357</v>
      </c>
      <c r="U387" s="150">
        <f t="shared" si="70"/>
        <v>0.29565651861203252</v>
      </c>
      <c r="V387" s="150">
        <f t="shared" si="62"/>
        <v>0.73970910890703168</v>
      </c>
      <c r="W387" s="150">
        <f t="shared" si="66"/>
        <v>-0.4349700533939348</v>
      </c>
      <c r="X387" s="150">
        <v>-1.4963880288957689</v>
      </c>
      <c r="Y387" s="150">
        <f t="shared" si="71"/>
        <v>1.7836708139632467</v>
      </c>
      <c r="Z387" s="150">
        <f t="shared" si="63"/>
        <v>1.553177395218883</v>
      </c>
      <c r="AA387" s="150">
        <f t="shared" si="67"/>
        <v>0.6352226156793146</v>
      </c>
    </row>
    <row r="388" spans="10:27" x14ac:dyDescent="0.35">
      <c r="J388" s="134" t="s">
        <v>403</v>
      </c>
      <c r="K388" s="127">
        <v>2024</v>
      </c>
      <c r="L388" s="150">
        <v>0.92223398401903967</v>
      </c>
      <c r="M388" s="150">
        <f t="shared" si="68"/>
        <v>0.42252053835899195</v>
      </c>
      <c r="N388" s="150">
        <f t="shared" si="60"/>
        <v>0.91143172867108357</v>
      </c>
      <c r="O388" s="150">
        <f t="shared" si="64"/>
        <v>-0.13379350049511127</v>
      </c>
      <c r="P388" s="150">
        <v>0.12674773240384996</v>
      </c>
      <c r="Q388" s="150">
        <f t="shared" si="69"/>
        <v>0.48405676938936182</v>
      </c>
      <c r="R388" s="150">
        <f t="shared" si="61"/>
        <v>0.45502420558964962</v>
      </c>
      <c r="S388" s="150">
        <f t="shared" si="65"/>
        <v>-1.1359848015424201</v>
      </c>
      <c r="T388" s="150">
        <v>0.74693937038476488</v>
      </c>
      <c r="U388" s="150">
        <f t="shared" si="70"/>
        <v>0.3257181129809561</v>
      </c>
      <c r="V388" s="150">
        <f t="shared" si="62"/>
        <v>0.81492082853138681</v>
      </c>
      <c r="W388" s="150">
        <f t="shared" si="66"/>
        <v>-0.29526818994039888</v>
      </c>
      <c r="X388" s="150">
        <v>0.39287585123101099</v>
      </c>
      <c r="Y388" s="150">
        <f t="shared" si="71"/>
        <v>1.098881089381277</v>
      </c>
      <c r="Z388" s="150">
        <f t="shared" si="63"/>
        <v>0.95687906910813481</v>
      </c>
      <c r="AA388" s="150">
        <f t="shared" si="67"/>
        <v>-6.3591487231545743E-2</v>
      </c>
    </row>
    <row r="389" spans="10:27" x14ac:dyDescent="0.35">
      <c r="J389" s="134" t="s">
        <v>404</v>
      </c>
      <c r="K389" s="127">
        <v>2024</v>
      </c>
      <c r="L389" s="150">
        <v>-0.24011390385427175</v>
      </c>
      <c r="M389" s="150">
        <f t="shared" si="68"/>
        <v>0.50855184804959797</v>
      </c>
      <c r="N389" s="150">
        <f t="shared" si="60"/>
        <v>1.0970124476952661</v>
      </c>
      <c r="O389" s="150">
        <f t="shared" si="64"/>
        <v>0.13357989595655281</v>
      </c>
      <c r="P389" s="150">
        <v>-0.68436251433996598</v>
      </c>
      <c r="Q389" s="150">
        <f t="shared" si="69"/>
        <v>0.38523869550728213</v>
      </c>
      <c r="R389" s="150">
        <f t="shared" si="61"/>
        <v>0.36213300271934262</v>
      </c>
      <c r="S389" s="150">
        <f t="shared" si="65"/>
        <v>-1.4654084331522985</v>
      </c>
      <c r="T389" s="150">
        <v>-0.49306216923243845</v>
      </c>
      <c r="U389" s="150">
        <f t="shared" si="70"/>
        <v>0.5138785694021929</v>
      </c>
      <c r="V389" s="150">
        <f t="shared" si="62"/>
        <v>1.2856833343076723</v>
      </c>
      <c r="W389" s="150">
        <f t="shared" si="66"/>
        <v>0.36253534851268437</v>
      </c>
      <c r="X389" s="150">
        <v>-2.4915210018262459</v>
      </c>
      <c r="Y389" s="150">
        <f t="shared" si="71"/>
        <v>1.1962605089979241</v>
      </c>
      <c r="Z389" s="150">
        <f t="shared" si="63"/>
        <v>1.0416747119611143</v>
      </c>
      <c r="AA389" s="150">
        <f t="shared" si="67"/>
        <v>5.8904831640684753E-2</v>
      </c>
    </row>
    <row r="390" spans="10:27" x14ac:dyDescent="0.35">
      <c r="J390" s="134" t="s">
        <v>405</v>
      </c>
      <c r="K390" s="127">
        <v>2024</v>
      </c>
      <c r="L390" s="150">
        <v>0.84944998042047914</v>
      </c>
      <c r="M390" s="150">
        <f t="shared" si="68"/>
        <v>0.53161176117113329</v>
      </c>
      <c r="N390" s="150">
        <f t="shared" si="60"/>
        <v>1.146755678074066</v>
      </c>
      <c r="O390" s="150">
        <f t="shared" si="64"/>
        <v>0.19755805083301214</v>
      </c>
      <c r="P390" s="150">
        <v>1.1391699195411455</v>
      </c>
      <c r="Q390" s="150">
        <f t="shared" si="69"/>
        <v>0.74596462939658414</v>
      </c>
      <c r="R390" s="150">
        <f t="shared" si="61"/>
        <v>0.70122346045764816</v>
      </c>
      <c r="S390" s="150">
        <f t="shared" si="65"/>
        <v>-0.51205383050737974</v>
      </c>
      <c r="T390" s="150">
        <v>0.94376196360640641</v>
      </c>
      <c r="U390" s="150">
        <f t="shared" si="70"/>
        <v>0.63602992069412945</v>
      </c>
      <c r="V390" s="150">
        <f t="shared" si="62"/>
        <v>1.5912963058738974</v>
      </c>
      <c r="W390" s="150">
        <f t="shared" si="66"/>
        <v>0.67020249639379914</v>
      </c>
      <c r="X390" s="150">
        <v>-2.5551839464882944</v>
      </c>
      <c r="Y390" s="150">
        <f t="shared" si="71"/>
        <v>1.374968878329754</v>
      </c>
      <c r="Z390" s="150">
        <f t="shared" si="63"/>
        <v>1.1972896367609909</v>
      </c>
      <c r="AA390" s="150">
        <f t="shared" si="67"/>
        <v>0.25977219737133495</v>
      </c>
    </row>
    <row r="391" spans="10:27" x14ac:dyDescent="0.35">
      <c r="J391" s="134" t="s">
        <v>406</v>
      </c>
      <c r="K391" s="127">
        <v>2024</v>
      </c>
      <c r="L391" s="150">
        <v>0.64487774489068794</v>
      </c>
      <c r="M391" s="150">
        <f t="shared" si="68"/>
        <v>0.47284123196479444</v>
      </c>
      <c r="N391" s="150">
        <f t="shared" si="60"/>
        <v>1.0199800064404747</v>
      </c>
      <c r="O391" s="150">
        <f t="shared" si="64"/>
        <v>2.8540872891006409E-2</v>
      </c>
      <c r="P391" s="150">
        <v>0.79552614996849402</v>
      </c>
      <c r="Q391" s="150">
        <f t="shared" si="69"/>
        <v>0.79116173627641118</v>
      </c>
      <c r="R391" s="150">
        <f t="shared" si="61"/>
        <v>0.74370975329244837</v>
      </c>
      <c r="S391" s="150">
        <f t="shared" si="65"/>
        <v>-0.42718840256625729</v>
      </c>
      <c r="T391" s="150">
        <v>0.24603641338918159</v>
      </c>
      <c r="U391" s="150">
        <f t="shared" si="70"/>
        <v>0.58666204988404191</v>
      </c>
      <c r="V391" s="150">
        <f t="shared" si="62"/>
        <v>1.4677818171793764</v>
      </c>
      <c r="W391" s="150">
        <f t="shared" si="66"/>
        <v>0.55363753039691554</v>
      </c>
      <c r="X391" s="150">
        <v>2.5672707303679299</v>
      </c>
      <c r="Y391" s="150">
        <f t="shared" si="71"/>
        <v>2.3998835313565019</v>
      </c>
      <c r="Z391" s="150">
        <f t="shared" si="63"/>
        <v>2.0897605224468241</v>
      </c>
      <c r="AA391" s="150">
        <f t="shared" si="67"/>
        <v>1.0633376251417446</v>
      </c>
    </row>
    <row r="392" spans="10:27" x14ac:dyDescent="0.35">
      <c r="J392" s="134" t="s">
        <v>407</v>
      </c>
      <c r="K392" s="127">
        <v>2024</v>
      </c>
      <c r="L392" s="150">
        <v>0.64046307798189128</v>
      </c>
      <c r="M392" s="150">
        <f t="shared" si="68"/>
        <v>9.7493483670817921E-2</v>
      </c>
      <c r="N392" s="150">
        <f t="shared" si="60"/>
        <v>0.2103061183756266</v>
      </c>
      <c r="O392" s="150">
        <f t="shared" si="64"/>
        <v>-2.2494372722937825</v>
      </c>
      <c r="P392" s="150">
        <v>-0.16019379542080175</v>
      </c>
      <c r="Q392" s="150">
        <f t="shared" si="69"/>
        <v>0.54973101686599957</v>
      </c>
      <c r="R392" s="150">
        <f t="shared" si="61"/>
        <v>0.51675946925191185</v>
      </c>
      <c r="S392" s="150">
        <f t="shared" si="65"/>
        <v>-0.95243517462782079</v>
      </c>
      <c r="T392" s="150">
        <v>-0.24423532792184469</v>
      </c>
      <c r="U392" s="150">
        <f t="shared" si="70"/>
        <v>0.48745653805493672</v>
      </c>
      <c r="V392" s="150">
        <f t="shared" si="62"/>
        <v>1.2195775120679151</v>
      </c>
      <c r="W392" s="150">
        <f t="shared" si="66"/>
        <v>0.28638145368331541</v>
      </c>
      <c r="X392" s="150">
        <v>0.44170793735778341</v>
      </c>
      <c r="Y392" s="150">
        <f t="shared" si="71"/>
        <v>2.1012937831234089</v>
      </c>
      <c r="Z392" s="150">
        <f t="shared" si="63"/>
        <v>1.8297557930039092</v>
      </c>
      <c r="AA392" s="150">
        <f t="shared" si="67"/>
        <v>0.87165111313665333</v>
      </c>
    </row>
    <row r="393" spans="10:27" x14ac:dyDescent="0.35">
      <c r="J393" s="134" t="s">
        <v>408</v>
      </c>
      <c r="K393" s="127">
        <v>2024</v>
      </c>
      <c r="L393" s="150">
        <v>0.77470178123837141</v>
      </c>
      <c r="M393" s="150">
        <f t="shared" si="68"/>
        <v>6.2266273329861857E-2</v>
      </c>
      <c r="N393" s="150">
        <f t="shared" si="60"/>
        <v>0.13431644615278715</v>
      </c>
      <c r="O393" s="150">
        <f t="shared" si="64"/>
        <v>-2.8962921309230847</v>
      </c>
      <c r="P393" s="150">
        <v>1.1075020545532814</v>
      </c>
      <c r="Q393" s="150">
        <f t="shared" si="69"/>
        <v>0.53931874177809092</v>
      </c>
      <c r="R393" s="150">
        <f t="shared" si="61"/>
        <v>0.50697169744524273</v>
      </c>
      <c r="S393" s="150">
        <f t="shared" si="65"/>
        <v>-0.98002288630791468</v>
      </c>
      <c r="T393" s="150">
        <v>0.93252682364801609</v>
      </c>
      <c r="U393" s="150">
        <f t="shared" si="70"/>
        <v>0.48263220699650056</v>
      </c>
      <c r="V393" s="150">
        <f t="shared" si="62"/>
        <v>1.2075074192282198</v>
      </c>
      <c r="W393" s="150">
        <f t="shared" si="66"/>
        <v>0.27203205336819286</v>
      </c>
      <c r="X393" s="150">
        <v>0.26652452025586354</v>
      </c>
      <c r="Y393" s="150">
        <f t="shared" si="71"/>
        <v>1.0457394799854223</v>
      </c>
      <c r="Z393" s="150">
        <f t="shared" si="63"/>
        <v>0.91060464121872164</v>
      </c>
      <c r="AA393" s="150">
        <f t="shared" si="67"/>
        <v>-0.13510328230581645</v>
      </c>
    </row>
    <row r="394" spans="10:27" x14ac:dyDescent="0.35">
      <c r="J394" s="134" t="s">
        <v>451</v>
      </c>
      <c r="K394" s="127">
        <v>2025</v>
      </c>
      <c r="L394" s="150">
        <v>-0.86405578113373704</v>
      </c>
      <c r="M394" s="150">
        <f t="shared" si="68"/>
        <v>0.74290147209126722</v>
      </c>
      <c r="N394" s="150">
        <f t="shared" ref="N394:N457" si="72">M394 / $M$7</f>
        <v>1.6025350520715735</v>
      </c>
      <c r="O394" s="150">
        <f t="shared" si="64"/>
        <v>0.68035591309785604</v>
      </c>
      <c r="P394" s="150">
        <v>-0.47220932032822416</v>
      </c>
      <c r="Q394" s="150">
        <f t="shared" si="69"/>
        <v>0.68312146990079337</v>
      </c>
      <c r="R394" s="150">
        <f t="shared" ref="R394:R457" si="73">Q394 / $Q$7</f>
        <v>0.64214948291078178</v>
      </c>
      <c r="S394" s="150">
        <f t="shared" si="65"/>
        <v>-0.63901892035737395</v>
      </c>
      <c r="T394" s="150">
        <v>9.6315057253950703E-2</v>
      </c>
      <c r="U394" s="150">
        <f t="shared" si="70"/>
        <v>0.49441254079593105</v>
      </c>
      <c r="V394" s="150">
        <f t="shared" ref="V394:V457" si="74">U394 / $U$7</f>
        <v>1.2369808780185496</v>
      </c>
      <c r="W394" s="150">
        <f t="shared" si="66"/>
        <v>0.30682319845410577</v>
      </c>
      <c r="X394" s="150">
        <v>-0.63795853269537484</v>
      </c>
      <c r="Y394" s="150">
        <f t="shared" si="71"/>
        <v>0.47310540395473366</v>
      </c>
      <c r="Z394" s="150">
        <f t="shared" ref="Z394:Z457" si="75">Y394 / $Y$7</f>
        <v>0.41196874065885342</v>
      </c>
      <c r="AA394" s="150">
        <f t="shared" si="67"/>
        <v>-1.2793932220598654</v>
      </c>
    </row>
    <row r="395" spans="10:27" x14ac:dyDescent="0.35">
      <c r="J395" s="134" t="s">
        <v>452</v>
      </c>
      <c r="K395" s="127">
        <v>2025</v>
      </c>
      <c r="L395" s="150">
        <v>4.16045292714569E-2</v>
      </c>
      <c r="M395" s="150">
        <f t="shared" si="68"/>
        <v>0.67025521896235329</v>
      </c>
      <c r="N395" s="150">
        <f t="shared" si="72"/>
        <v>1.4458276401007348</v>
      </c>
      <c r="O395" s="150">
        <f t="shared" ref="O395:O401" si="76">IF(N395&gt;0, LOG(N395,2), NA())</f>
        <v>0.53189557608355831</v>
      </c>
      <c r="P395" s="150">
        <v>-0.1477794197713308</v>
      </c>
      <c r="Q395" s="150">
        <f t="shared" si="69"/>
        <v>0.68121414222352072</v>
      </c>
      <c r="R395" s="150">
        <f t="shared" si="73"/>
        <v>0.64035655217200715</v>
      </c>
      <c r="S395" s="150">
        <f t="shared" ref="S395:S401" si="77">IF(R395&gt;0, LOG(R395,2), NA())</f>
        <v>-0.64305266975087283</v>
      </c>
      <c r="T395" s="150">
        <v>0.21620337372297457</v>
      </c>
      <c r="U395" s="150">
        <f t="shared" si="70"/>
        <v>0.36919471098808393</v>
      </c>
      <c r="V395" s="150">
        <f t="shared" si="74"/>
        <v>0.92369582094872937</v>
      </c>
      <c r="W395" s="150">
        <f t="shared" ref="W395:W401" si="78">IF(V395&gt;0, LOG(V395,2), NA())</f>
        <v>-0.11451025391369399</v>
      </c>
      <c r="X395" s="150">
        <v>0.77581594435527024</v>
      </c>
      <c r="Y395" s="150">
        <f t="shared" si="71"/>
        <v>0.58463907381648905</v>
      </c>
      <c r="Z395" s="150">
        <f t="shared" si="75"/>
        <v>0.5090895622134598</v>
      </c>
      <c r="AA395" s="150">
        <f t="shared" ref="AA395:AA401" si="79">IF(Z395&gt;0, LOG(Z395,2), NA())</f>
        <v>-0.97400860834131608</v>
      </c>
    </row>
    <row r="396" spans="10:27" x14ac:dyDescent="0.35">
      <c r="J396" s="134" t="s">
        <v>453</v>
      </c>
      <c r="K396" s="127">
        <v>2025</v>
      </c>
      <c r="L396" s="150">
        <v>1.5194792604779439</v>
      </c>
      <c r="M396" s="150">
        <f t="shared" si="68"/>
        <v>0.98237657486394103</v>
      </c>
      <c r="N396" s="150">
        <f t="shared" si="72"/>
        <v>2.1191139803799905</v>
      </c>
      <c r="O396" s="150">
        <f t="shared" si="76"/>
        <v>1.0834611877603748</v>
      </c>
      <c r="P396" s="150">
        <v>1.1294594173547281</v>
      </c>
      <c r="Q396" s="150">
        <f t="shared" si="69"/>
        <v>0.691370342364382</v>
      </c>
      <c r="R396" s="150">
        <f t="shared" si="73"/>
        <v>0.64990360779264167</v>
      </c>
      <c r="S396" s="150">
        <f t="shared" si="77"/>
        <v>-0.62170233808764575</v>
      </c>
      <c r="T396" s="150">
        <v>-5.9268390981721628E-3</v>
      </c>
      <c r="U396" s="150">
        <f t="shared" si="70"/>
        <v>9.0779614233484893E-2</v>
      </c>
      <c r="V396" s="150">
        <f t="shared" si="74"/>
        <v>0.22712337907114333</v>
      </c>
      <c r="W396" s="150">
        <f t="shared" si="78"/>
        <v>-2.1384518765836908</v>
      </c>
      <c r="X396" s="150">
        <v>1.4335014600477833</v>
      </c>
      <c r="Y396" s="150">
        <f t="shared" si="71"/>
        <v>0.86424372919314296</v>
      </c>
      <c r="Z396" s="150">
        <f t="shared" si="75"/>
        <v>0.75256253207388002</v>
      </c>
      <c r="AA396" s="150">
        <f t="shared" si="79"/>
        <v>-0.41011663133434484</v>
      </c>
    </row>
    <row r="397" spans="10:27" x14ac:dyDescent="0.35">
      <c r="J397" s="134" t="s">
        <v>442</v>
      </c>
      <c r="K397" s="127">
        <v>2025</v>
      </c>
      <c r="L397" s="150">
        <v>-0.10836290362759697</v>
      </c>
      <c r="M397" s="150">
        <f t="shared" ref="M397:M401" si="80">_xlfn.STDEV.P(L395:L397)</f>
        <v>0.73458030824174159</v>
      </c>
      <c r="N397" s="150">
        <f t="shared" si="72"/>
        <v>1.584585219901558</v>
      </c>
      <c r="O397" s="150">
        <f t="shared" si="76"/>
        <v>0.66410525077299698</v>
      </c>
      <c r="P397" s="150">
        <v>0.20796426095663559</v>
      </c>
      <c r="Q397" s="150">
        <f t="shared" ref="Q397:Q401" si="81">_xlfn.STDEV.P(P395:P397)</f>
        <v>0.53821164122037357</v>
      </c>
      <c r="R397" s="150">
        <f t="shared" si="73"/>
        <v>0.50593099812309783</v>
      </c>
      <c r="S397" s="150">
        <f t="shared" si="77"/>
        <v>-0.98298745987653113</v>
      </c>
      <c r="T397" s="150">
        <v>1.1854380786419621E-3</v>
      </c>
      <c r="U397" s="150">
        <f t="shared" ref="U397:U401" si="82">_xlfn.STDEV.P(T395:T397)</f>
        <v>0.10307770994274072</v>
      </c>
      <c r="V397" s="150">
        <f t="shared" si="74"/>
        <v>0.25789223700484692</v>
      </c>
      <c r="W397" s="150">
        <f t="shared" si="78"/>
        <v>-1.9551597486821901</v>
      </c>
      <c r="X397" s="150">
        <v>5.2342318764721278E-2</v>
      </c>
      <c r="Y397" s="150">
        <f t="shared" ref="Y397:Y401" si="83">_xlfn.STDEV.P(X395:X397)</f>
        <v>0.56406903616358339</v>
      </c>
      <c r="Z397" s="150">
        <f t="shared" si="75"/>
        <v>0.49117767104431237</v>
      </c>
      <c r="AA397" s="150">
        <f t="shared" si="79"/>
        <v>-1.0256831176602343</v>
      </c>
    </row>
    <row r="398" spans="10:27" x14ac:dyDescent="0.35">
      <c r="J398" s="134" t="s">
        <v>443</v>
      </c>
      <c r="K398" s="127">
        <v>2025</v>
      </c>
      <c r="L398" s="150">
        <v>-0.7880419346928258</v>
      </c>
      <c r="M398" s="150">
        <f t="shared" si="80"/>
        <v>0.96818775513108446</v>
      </c>
      <c r="N398" s="150">
        <f t="shared" si="72"/>
        <v>2.0885068516776881</v>
      </c>
      <c r="O398" s="150">
        <f t="shared" si="76"/>
        <v>1.062471876498172</v>
      </c>
      <c r="P398" s="150">
        <v>0.52267486548808606</v>
      </c>
      <c r="Q398" s="150">
        <f t="shared" si="81"/>
        <v>0.38244586839239214</v>
      </c>
      <c r="R398" s="150">
        <f t="shared" si="73"/>
        <v>0.35950768267494954</v>
      </c>
      <c r="S398" s="150">
        <f t="shared" si="77"/>
        <v>-1.4759054935173104</v>
      </c>
      <c r="T398" s="150">
        <v>-0.59626828516560371</v>
      </c>
      <c r="U398" s="150">
        <f t="shared" si="82"/>
        <v>0.27998106262349598</v>
      </c>
      <c r="V398" s="150">
        <f t="shared" si="74"/>
        <v>0.70049036400864051</v>
      </c>
      <c r="W398" s="150">
        <f t="shared" si="78"/>
        <v>-0.51356288990231103</v>
      </c>
      <c r="X398" s="150">
        <v>-0.44467695527072981</v>
      </c>
      <c r="Y398" s="150">
        <f t="shared" si="83"/>
        <v>0.79457765805215697</v>
      </c>
      <c r="Z398" s="150">
        <f t="shared" si="75"/>
        <v>0.69189900264746895</v>
      </c>
      <c r="AA398" s="150">
        <f t="shared" si="79"/>
        <v>-0.53136663363481063</v>
      </c>
    </row>
    <row r="399" spans="10:27" x14ac:dyDescent="0.35">
      <c r="J399" s="134" t="s">
        <v>444</v>
      </c>
      <c r="K399" s="127">
        <v>2025</v>
      </c>
      <c r="L399" s="150">
        <v>0.96801987429147562</v>
      </c>
      <c r="M399" s="150">
        <f t="shared" si="80"/>
        <v>0.72298121589581843</v>
      </c>
      <c r="N399" s="150">
        <f t="shared" si="72"/>
        <v>1.5595644698359648</v>
      </c>
      <c r="O399" s="150">
        <f t="shared" si="76"/>
        <v>0.64114319259033359</v>
      </c>
      <c r="P399" s="150">
        <v>1.4260590304327878</v>
      </c>
      <c r="Q399" s="150">
        <f t="shared" si="81"/>
        <v>0.51627948734753981</v>
      </c>
      <c r="R399" s="150">
        <f t="shared" si="73"/>
        <v>0.48531428222540363</v>
      </c>
      <c r="S399" s="150">
        <f t="shared" si="77"/>
        <v>-1.0430087773515591</v>
      </c>
      <c r="T399" s="150">
        <v>0.80257587502236005</v>
      </c>
      <c r="U399" s="150">
        <f t="shared" si="82"/>
        <v>0.57309516063945121</v>
      </c>
      <c r="V399" s="150">
        <f t="shared" si="74"/>
        <v>1.4338385386720438</v>
      </c>
      <c r="W399" s="150">
        <f t="shared" si="78"/>
        <v>0.51988257454746112</v>
      </c>
      <c r="X399" s="150">
        <v>0.42038885969521805</v>
      </c>
      <c r="Y399" s="150">
        <f t="shared" si="83"/>
        <v>0.35446756304763005</v>
      </c>
      <c r="Z399" s="150">
        <f t="shared" si="75"/>
        <v>0.30866177881814444</v>
      </c>
      <c r="AA399" s="150">
        <f t="shared" si="79"/>
        <v>-1.6959012479026736</v>
      </c>
    </row>
    <row r="400" spans="10:27" x14ac:dyDescent="0.35">
      <c r="J400" s="134" t="s">
        <v>445</v>
      </c>
      <c r="K400" s="127">
        <v>2025</v>
      </c>
      <c r="L400" s="150">
        <v>0.60591978512737321</v>
      </c>
      <c r="M400" s="150">
        <f t="shared" si="80"/>
        <v>0.75704093738346778</v>
      </c>
      <c r="N400" s="150">
        <f t="shared" si="72"/>
        <v>1.6330357168293317</v>
      </c>
      <c r="O400" s="150">
        <f t="shared" si="76"/>
        <v>0.70755634505089271</v>
      </c>
      <c r="P400" s="150">
        <v>1.4286252779976629</v>
      </c>
      <c r="Q400" s="150">
        <f t="shared" si="81"/>
        <v>0.42646553658149394</v>
      </c>
      <c r="R400" s="150">
        <f t="shared" si="73"/>
        <v>0.40088715676707704</v>
      </c>
      <c r="S400" s="150">
        <f t="shared" si="77"/>
        <v>-1.3187318963192294</v>
      </c>
      <c r="T400" s="150">
        <v>0.48386333522619723</v>
      </c>
      <c r="U400" s="150">
        <f t="shared" si="82"/>
        <v>0.59861200426816152</v>
      </c>
      <c r="V400" s="150">
        <f t="shared" si="74"/>
        <v>1.4976796531900758</v>
      </c>
      <c r="W400" s="150">
        <f t="shared" si="78"/>
        <v>0.58272907094101289</v>
      </c>
      <c r="X400" s="150">
        <v>1.1643118785975928</v>
      </c>
      <c r="Y400" s="150">
        <f t="shared" si="83"/>
        <v>0.65748725292151022</v>
      </c>
      <c r="Z400" s="150">
        <f t="shared" si="75"/>
        <v>0.57252399427515244</v>
      </c>
      <c r="AA400" s="150">
        <f t="shared" si="79"/>
        <v>-0.80459193757929848</v>
      </c>
    </row>
    <row r="401" spans="10:27" x14ac:dyDescent="0.35">
      <c r="J401" s="134" t="s">
        <v>446</v>
      </c>
      <c r="K401" s="127">
        <v>2025</v>
      </c>
      <c r="L401" s="150">
        <v>0.63182726755327778</v>
      </c>
      <c r="M401" s="150">
        <f t="shared" si="80"/>
        <v>0.16492865159204215</v>
      </c>
      <c r="N401" s="150">
        <f t="shared" si="72"/>
        <v>0.35577254211535242</v>
      </c>
      <c r="O401" s="150">
        <f t="shared" si="76"/>
        <v>-1.4909729245931911</v>
      </c>
      <c r="P401" s="150">
        <v>1.0220008919280512</v>
      </c>
      <c r="Q401" s="150">
        <f t="shared" si="81"/>
        <v>0.19108257559523181</v>
      </c>
      <c r="R401" s="150">
        <f t="shared" si="73"/>
        <v>0.17962190110868301</v>
      </c>
      <c r="S401" s="150">
        <f t="shared" si="77"/>
        <v>-2.4769648278008565</v>
      </c>
      <c r="T401" s="150">
        <v>0.28020768334177099</v>
      </c>
      <c r="U401" s="150">
        <f t="shared" si="82"/>
        <v>0.21497334078837674</v>
      </c>
      <c r="V401" s="150">
        <f t="shared" si="74"/>
        <v>0.53784621120430853</v>
      </c>
      <c r="W401" s="150">
        <f t="shared" si="78"/>
        <v>-0.89473437944757916</v>
      </c>
      <c r="X401" s="150">
        <v>0.27156342945816631</v>
      </c>
      <c r="Y401" s="150">
        <f t="shared" si="83"/>
        <v>0.39052247910529597</v>
      </c>
      <c r="Z401" s="150">
        <f t="shared" si="75"/>
        <v>0.34005752750052148</v>
      </c>
      <c r="AA401" s="150">
        <f t="shared" si="79"/>
        <v>-1.5561492672913753</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A296D-7774-448D-AE64-CA5DE9145DA4}">
  <dimension ref="B2:BQ93"/>
  <sheetViews>
    <sheetView showGridLines="0" zoomScaleNormal="100" workbookViewId="0">
      <selection activeCell="I5" sqref="I5"/>
    </sheetView>
  </sheetViews>
  <sheetFormatPr defaultColWidth="9.1796875" defaultRowHeight="14.5" x14ac:dyDescent="0.35"/>
  <cols>
    <col min="1" max="3" width="9.1796875" style="79"/>
    <col min="4" max="4" width="11.1796875" style="79" customWidth="1"/>
    <col min="5" max="5" width="14.6328125" style="79" customWidth="1"/>
    <col min="6" max="7" width="14.81640625" style="79" customWidth="1"/>
    <col min="8" max="8" width="15.1796875" style="79" customWidth="1"/>
    <col min="9" max="9" width="24" style="79" customWidth="1"/>
    <col min="10" max="11" width="23.81640625" style="79" customWidth="1"/>
    <col min="12" max="12" width="18.26953125" style="79" customWidth="1"/>
    <col min="13" max="13" width="20.26953125" style="79" customWidth="1"/>
    <col min="14" max="15" width="16.54296875" style="79" customWidth="1"/>
    <col min="16" max="16" width="16.453125" style="79" customWidth="1"/>
    <col min="17" max="17" width="14.81640625" style="79" customWidth="1"/>
    <col min="18" max="19" width="15.6328125" style="79" customWidth="1"/>
    <col min="20" max="20" width="11.7265625" style="79" customWidth="1"/>
    <col min="21" max="21" width="14.26953125" style="79" customWidth="1"/>
    <col min="22" max="23" width="14.54296875" style="79" customWidth="1"/>
    <col min="24" max="24" width="9.90625" style="79" customWidth="1"/>
    <col min="25" max="25" width="13.81640625" style="79" customWidth="1"/>
    <col min="26" max="27" width="14.08984375" style="79" customWidth="1"/>
    <col min="28" max="28" width="10.7265625" style="79" customWidth="1"/>
    <col min="29" max="29" width="15.1796875" style="79" customWidth="1"/>
    <col min="30" max="31" width="15.453125" style="79" customWidth="1"/>
    <col min="32" max="32" width="11.08984375" style="79" customWidth="1"/>
    <col min="33" max="33" width="15.1796875" style="79" customWidth="1"/>
    <col min="34" max="34" width="15.08984375" style="79" customWidth="1"/>
    <col min="35" max="35" width="9.1796875" style="79"/>
    <col min="36" max="36" width="13" style="79" customWidth="1"/>
    <col min="37" max="37" width="11.1796875" style="79" bestFit="1" customWidth="1"/>
    <col min="38" max="39" width="12.6328125" style="79" bestFit="1" customWidth="1"/>
    <col min="40" max="40" width="14.54296875" style="79" bestFit="1" customWidth="1"/>
    <col min="41" max="41" width="16.26953125" style="79" bestFit="1" customWidth="1"/>
    <col min="42" max="43" width="12.6328125" style="79" bestFit="1" customWidth="1"/>
    <col min="44" max="44" width="14.54296875" style="79" bestFit="1" customWidth="1"/>
    <col min="45" max="69" width="12.6328125" style="79" bestFit="1" customWidth="1"/>
    <col min="70" max="70" width="8.54296875" style="79" bestFit="1" customWidth="1"/>
    <col min="71" max="16384" width="9.1796875" style="79"/>
  </cols>
  <sheetData>
    <row r="2" spans="2:69" ht="23.5" x14ac:dyDescent="0.55000000000000004">
      <c r="B2" s="72" t="s">
        <v>511</v>
      </c>
      <c r="C2" s="72"/>
    </row>
    <row r="3" spans="2:69" ht="23.5" x14ac:dyDescent="0.55000000000000004">
      <c r="B3" s="72"/>
      <c r="C3" s="72"/>
    </row>
    <row r="4" spans="2:69" ht="32.5" thickBot="1" x14ac:dyDescent="0.4">
      <c r="I4" s="140" t="s">
        <v>571</v>
      </c>
      <c r="L4" s="108"/>
      <c r="M4" s="108"/>
    </row>
    <row r="5" spans="2:69" ht="19" thickBot="1" x14ac:dyDescent="0.4">
      <c r="I5" s="242">
        <v>0.05</v>
      </c>
      <c r="L5" s="109"/>
      <c r="M5" s="109"/>
    </row>
    <row r="6" spans="2:69" ht="16.5" customHeight="1" x14ac:dyDescent="0.35">
      <c r="B6" s="95"/>
      <c r="C6" s="95"/>
    </row>
    <row r="7" spans="2:69" ht="16.5" customHeight="1" x14ac:dyDescent="0.35">
      <c r="B7" s="95"/>
      <c r="C7" s="95"/>
    </row>
    <row r="8" spans="2:69" ht="16.5" customHeight="1" thickBot="1" x14ac:dyDescent="0.4">
      <c r="B8" s="95"/>
      <c r="C8" s="95"/>
      <c r="I8" s="110" t="s">
        <v>503</v>
      </c>
    </row>
    <row r="9" spans="2:69" ht="44" x14ac:dyDescent="0.55000000000000004">
      <c r="B9" s="72"/>
      <c r="C9" s="72"/>
      <c r="I9" s="96" t="s">
        <v>483</v>
      </c>
      <c r="J9" s="97" t="s">
        <v>507</v>
      </c>
      <c r="K9" s="97" t="s">
        <v>500</v>
      </c>
      <c r="L9" s="97" t="s">
        <v>504</v>
      </c>
      <c r="M9" s="97" t="s">
        <v>501</v>
      </c>
      <c r="N9" s="97" t="s">
        <v>502</v>
      </c>
      <c r="O9" s="97" t="s">
        <v>505</v>
      </c>
      <c r="P9" s="97" t="s">
        <v>498</v>
      </c>
      <c r="Q9" s="97" t="s">
        <v>499</v>
      </c>
      <c r="R9" s="98" t="s">
        <v>506</v>
      </c>
      <c r="U9" s="183"/>
      <c r="V9" s="80"/>
      <c r="W9" s="80"/>
    </row>
    <row r="10" spans="2:69" customFormat="1" ht="15" customHeight="1" x14ac:dyDescent="0.35">
      <c r="H10" s="79"/>
      <c r="I10" s="99" t="s">
        <v>495</v>
      </c>
      <c r="J10" s="91" t="s">
        <v>493</v>
      </c>
      <c r="K10" s="157">
        <f>SUM(C$23:C$38)</f>
        <v>11806415.459623273</v>
      </c>
      <c r="L10" s="157">
        <f>SUM(D$43:D$58)</f>
        <v>11216094.68664211</v>
      </c>
      <c r="M10" s="157">
        <f>SUM(E$43:E$58)</f>
        <v>10502994.314313095</v>
      </c>
      <c r="N10" s="157">
        <f>SUM(F$43:F$58)</f>
        <v>11929195.058971126</v>
      </c>
      <c r="O10" s="158">
        <f t="shared" ref="O10:O17" si="0">L10-K10</f>
        <v>-590320.77298116311</v>
      </c>
      <c r="P10" s="159">
        <f t="shared" ref="P10:P17" si="1">M10-K10</f>
        <v>-1303421.1453101784</v>
      </c>
      <c r="Q10" s="159">
        <f t="shared" ref="Q10:Q17" si="2">N10-K10</f>
        <v>122779.59934785217</v>
      </c>
      <c r="R10" s="160">
        <f t="shared" ref="R10:R17" si="3">IF(K10=0,0,L10/K10-1)</f>
        <v>-4.9999999999999933E-2</v>
      </c>
      <c r="S10" s="79"/>
      <c r="T10" s="79"/>
      <c r="U10" s="177"/>
      <c r="V10" s="82"/>
      <c r="W10" s="82"/>
      <c r="X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row>
    <row r="11" spans="2:69" customFormat="1" ht="15" customHeight="1" x14ac:dyDescent="0.35">
      <c r="H11" s="79"/>
      <c r="I11" s="99" t="s">
        <v>495</v>
      </c>
      <c r="J11" s="91" t="s">
        <v>485</v>
      </c>
      <c r="K11" s="157">
        <f>SUM(G$23:G$38)</f>
        <v>11809545.365847632</v>
      </c>
      <c r="L11" s="157">
        <f>SUM(H$43:H$58)</f>
        <v>11219068.09755525</v>
      </c>
      <c r="M11" s="157">
        <f>SUM(I$43:I$58)</f>
        <v>10809464.661479771</v>
      </c>
      <c r="N11" s="157">
        <f>SUM(J$43:J$58)</f>
        <v>11628671.533630723</v>
      </c>
      <c r="O11" s="158">
        <f t="shared" si="0"/>
        <v>-590477.26829238236</v>
      </c>
      <c r="P11" s="159">
        <f t="shared" si="1"/>
        <v>-1000080.7043678612</v>
      </c>
      <c r="Q11" s="159">
        <f t="shared" si="2"/>
        <v>-180873.83221690916</v>
      </c>
      <c r="R11" s="160">
        <f t="shared" si="3"/>
        <v>-5.0000000000000044E-2</v>
      </c>
      <c r="S11" s="79"/>
      <c r="T11" s="79"/>
      <c r="U11" s="177"/>
      <c r="V11" s="80"/>
      <c r="W11" s="80"/>
      <c r="X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row>
    <row r="12" spans="2:69" customFormat="1" ht="15" customHeight="1" x14ac:dyDescent="0.35">
      <c r="H12" s="79"/>
      <c r="I12" s="102" t="s">
        <v>496</v>
      </c>
      <c r="J12" s="94" t="s">
        <v>493</v>
      </c>
      <c r="K12" s="85">
        <f>SUM(K$23:K$38)</f>
        <v>419441.95275115984</v>
      </c>
      <c r="L12" s="85">
        <f>SUM(L$43:L$58)</f>
        <v>398469.85511360178</v>
      </c>
      <c r="M12" s="85">
        <f>SUM(M$43:M$58)</f>
        <v>273105.81151784025</v>
      </c>
      <c r="N12" s="85">
        <f>SUM(N$43:N$58)</f>
        <v>523833.89870936336</v>
      </c>
      <c r="O12" s="152">
        <f t="shared" si="0"/>
        <v>-20972.097637558065</v>
      </c>
      <c r="P12" s="74">
        <f t="shared" si="1"/>
        <v>-146336.14123331959</v>
      </c>
      <c r="Q12" s="74">
        <f t="shared" si="2"/>
        <v>104391.94595820352</v>
      </c>
      <c r="R12" s="153">
        <f t="shared" si="3"/>
        <v>-5.0000000000000155E-2</v>
      </c>
      <c r="S12" s="79"/>
      <c r="T12" s="79"/>
      <c r="U12" s="177"/>
      <c r="V12" s="80"/>
      <c r="W12" s="80"/>
      <c r="X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row>
    <row r="13" spans="2:69" customFormat="1" ht="15" customHeight="1" x14ac:dyDescent="0.35">
      <c r="H13" s="79"/>
      <c r="I13" s="102" t="s">
        <v>496</v>
      </c>
      <c r="J13" s="94" t="s">
        <v>485</v>
      </c>
      <c r="K13" s="85">
        <f>SUM(O$23:O$38)</f>
        <v>414728.91215674981</v>
      </c>
      <c r="L13" s="85">
        <f>SUM(P$43:P$58)</f>
        <v>393992.46654891211</v>
      </c>
      <c r="M13" s="85">
        <f>SUM(Q$43:Q$58)</f>
        <v>365292.19378625287</v>
      </c>
      <c r="N13" s="85">
        <f>SUM(R$43:R$58)</f>
        <v>422692.73931157158</v>
      </c>
      <c r="O13" s="152">
        <f t="shared" si="0"/>
        <v>-20736.445607837697</v>
      </c>
      <c r="P13" s="74">
        <f t="shared" si="1"/>
        <v>-49436.718370496936</v>
      </c>
      <c r="Q13" s="74">
        <f t="shared" si="2"/>
        <v>7963.8271548217745</v>
      </c>
      <c r="R13" s="153">
        <f t="shared" si="3"/>
        <v>-5.0000000000000488E-2</v>
      </c>
      <c r="S13" s="79"/>
      <c r="T13" s="79"/>
      <c r="U13" s="177"/>
      <c r="V13" s="80"/>
      <c r="W13" s="80"/>
      <c r="X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row>
    <row r="14" spans="2:69" customFormat="1" ht="15" customHeight="1" x14ac:dyDescent="0.35">
      <c r="H14" s="79"/>
      <c r="I14" s="101" t="s">
        <v>563</v>
      </c>
      <c r="J14" s="93" t="s">
        <v>493</v>
      </c>
      <c r="K14" s="157">
        <f>SUM(S$23:S$38)</f>
        <v>1380499.7941533006</v>
      </c>
      <c r="L14" s="157">
        <f>SUM(T$43:T$58)</f>
        <v>1311474.8044456358</v>
      </c>
      <c r="M14" s="157">
        <f>SUM(U$43:U$58)</f>
        <v>1102111.2118447314</v>
      </c>
      <c r="N14" s="157">
        <f>SUM(V$43:V$58)</f>
        <v>1520838.3970465404</v>
      </c>
      <c r="O14" s="158">
        <f t="shared" si="0"/>
        <v>-69024.989707664819</v>
      </c>
      <c r="P14" s="159">
        <f t="shared" si="1"/>
        <v>-278388.58230856922</v>
      </c>
      <c r="Q14" s="159">
        <f t="shared" si="2"/>
        <v>140338.60289323982</v>
      </c>
      <c r="R14" s="160">
        <f t="shared" si="3"/>
        <v>-4.9999999999999822E-2</v>
      </c>
      <c r="S14" s="79"/>
      <c r="T14" s="79"/>
      <c r="U14" s="177"/>
      <c r="V14" s="80"/>
      <c r="W14" s="80"/>
      <c r="X14" s="79"/>
      <c r="AK14" s="79"/>
      <c r="AL14" s="79"/>
      <c r="AM14" s="79"/>
      <c r="AN14" s="79"/>
      <c r="AO14" s="79"/>
      <c r="AP14" s="79"/>
      <c r="AQ14" s="79"/>
      <c r="AR14" s="79"/>
      <c r="AS14" s="79"/>
      <c r="AT14" s="79"/>
      <c r="AU14" s="79"/>
      <c r="AV14" s="79"/>
      <c r="AW14" s="79"/>
      <c r="AX14" s="79"/>
      <c r="AY14" s="79"/>
      <c r="AZ14" s="79"/>
      <c r="BA14" s="79"/>
      <c r="BB14" s="79"/>
      <c r="BC14" s="79"/>
      <c r="BD14" s="79"/>
      <c r="BE14" s="79"/>
      <c r="BF14" s="79"/>
      <c r="BG14" s="79"/>
      <c r="BH14" s="79"/>
      <c r="BI14" s="79"/>
      <c r="BJ14" s="79"/>
      <c r="BK14" s="79"/>
      <c r="BL14" s="79"/>
      <c r="BM14" s="79"/>
      <c r="BN14" s="79"/>
      <c r="BO14" s="79"/>
      <c r="BP14" s="79"/>
      <c r="BQ14" s="79"/>
    </row>
    <row r="15" spans="2:69" customFormat="1" ht="15" customHeight="1" x14ac:dyDescent="0.35">
      <c r="D15" s="79"/>
      <c r="E15" s="79"/>
      <c r="H15" s="79"/>
      <c r="I15" s="101" t="s">
        <v>563</v>
      </c>
      <c r="J15" s="93" t="s">
        <v>485</v>
      </c>
      <c r="K15" s="157">
        <f>SUM(W$23:W$38)</f>
        <v>1380329.2569097355</v>
      </c>
      <c r="L15" s="157">
        <f>SUM(X$43:X$58)</f>
        <v>1311312.7940642487</v>
      </c>
      <c r="M15" s="157">
        <f>SUM(Y$43:Y$58)</f>
        <v>1239562.4390660806</v>
      </c>
      <c r="N15" s="157">
        <f>SUM(Z$43:Z$58)</f>
        <v>1383063.1490624158</v>
      </c>
      <c r="O15" s="158">
        <f t="shared" si="0"/>
        <v>-69016.462845486822</v>
      </c>
      <c r="P15" s="159">
        <f t="shared" si="1"/>
        <v>-140766.81784365489</v>
      </c>
      <c r="Q15" s="159">
        <f t="shared" si="2"/>
        <v>2733.8921526803169</v>
      </c>
      <c r="R15" s="160">
        <f t="shared" si="3"/>
        <v>-5.0000000000000044E-2</v>
      </c>
      <c r="S15" s="79"/>
      <c r="T15" s="79"/>
      <c r="U15" s="177"/>
      <c r="V15" s="80"/>
      <c r="W15" s="80"/>
      <c r="X15" s="79"/>
      <c r="AK15" s="79"/>
      <c r="AL15" s="79"/>
      <c r="AM15" s="79"/>
      <c r="AN15" s="79"/>
      <c r="AO15" s="79"/>
      <c r="AP15" s="79"/>
      <c r="AQ15" s="79"/>
      <c r="AR15" s="79"/>
      <c r="AS15" s="79"/>
      <c r="AT15" s="79"/>
      <c r="AU15" s="79"/>
      <c r="AV15" s="79"/>
      <c r="AW15" s="79"/>
      <c r="AX15" s="79"/>
      <c r="AY15" s="79"/>
      <c r="AZ15" s="79"/>
      <c r="BA15" s="79"/>
      <c r="BB15" s="79"/>
      <c r="BC15" s="79"/>
      <c r="BD15" s="79"/>
      <c r="BE15" s="79"/>
      <c r="BF15" s="79"/>
      <c r="BG15" s="79"/>
      <c r="BH15" s="79"/>
      <c r="BI15" s="79"/>
      <c r="BJ15" s="79"/>
      <c r="BK15" s="79"/>
      <c r="BL15" s="79"/>
      <c r="BM15" s="79"/>
      <c r="BN15" s="79"/>
      <c r="BO15" s="79"/>
      <c r="BP15" s="79"/>
      <c r="BQ15" s="79"/>
    </row>
    <row r="16" spans="2:69" customFormat="1" ht="15" customHeight="1" x14ac:dyDescent="0.35">
      <c r="H16" s="79"/>
      <c r="I16" s="100" t="s">
        <v>484</v>
      </c>
      <c r="J16" s="92" t="s">
        <v>493</v>
      </c>
      <c r="K16" s="85">
        <f>SUM(AA$23:AA$38)</f>
        <v>121594.55021447223</v>
      </c>
      <c r="L16" s="85">
        <f>SUM(AB$43:AB$58)</f>
        <v>115514.82270374859</v>
      </c>
      <c r="M16" s="85">
        <f>SUM(AC$43:AC$58)</f>
        <v>82137.262064029172</v>
      </c>
      <c r="N16" s="85">
        <f>SUM(AD$43:AD$58)</f>
        <v>148892.38334346801</v>
      </c>
      <c r="O16" s="152">
        <f t="shared" si="0"/>
        <v>-6079.7275107236346</v>
      </c>
      <c r="P16" s="74">
        <f t="shared" si="1"/>
        <v>-39457.288150443055</v>
      </c>
      <c r="Q16" s="74">
        <f t="shared" si="2"/>
        <v>27297.833128995786</v>
      </c>
      <c r="R16" s="153">
        <f t="shared" si="3"/>
        <v>-5.0000000000000155E-2</v>
      </c>
      <c r="S16" s="79"/>
      <c r="T16" s="79"/>
      <c r="U16" s="177"/>
      <c r="V16" s="80"/>
      <c r="W16" s="80"/>
      <c r="X16" s="79"/>
      <c r="AK16" s="79"/>
      <c r="AL16" s="79"/>
      <c r="AM16" s="79"/>
      <c r="AN16" s="79"/>
      <c r="AO16" s="79"/>
      <c r="AP16" s="79"/>
      <c r="AQ16" s="79"/>
      <c r="AR16" s="79"/>
      <c r="AS16" s="79"/>
      <c r="AT16" s="79"/>
      <c r="AU16" s="79"/>
      <c r="AV16" s="79"/>
      <c r="AW16" s="79"/>
      <c r="AX16" s="79"/>
      <c r="AY16" s="79"/>
      <c r="AZ16" s="79"/>
      <c r="BA16" s="79"/>
      <c r="BB16" s="79"/>
      <c r="BC16" s="79"/>
      <c r="BD16" s="79"/>
      <c r="BE16" s="79"/>
      <c r="BF16" s="79"/>
      <c r="BG16" s="79"/>
      <c r="BH16" s="79"/>
      <c r="BI16" s="79"/>
      <c r="BJ16" s="79"/>
      <c r="BK16" s="79"/>
      <c r="BL16" s="79"/>
      <c r="BM16" s="79"/>
      <c r="BN16" s="79"/>
      <c r="BO16" s="79"/>
      <c r="BP16" s="79"/>
      <c r="BQ16" s="79"/>
    </row>
    <row r="17" spans="2:69" customFormat="1" ht="15" customHeight="1" thickBot="1" x14ac:dyDescent="0.4">
      <c r="H17" s="79"/>
      <c r="I17" s="137" t="s">
        <v>484</v>
      </c>
      <c r="J17" s="139" t="s">
        <v>485</v>
      </c>
      <c r="K17" s="154">
        <f>SUM(AE$23:AE$38)</f>
        <v>121704.39845673255</v>
      </c>
      <c r="L17" s="154">
        <f>SUM(AF$43:AF$58)</f>
        <v>115619.17853389593</v>
      </c>
      <c r="M17" s="154">
        <f>SUM(AG$43:AG$58)</f>
        <v>91820.718528995218</v>
      </c>
      <c r="N17" s="154">
        <f>SUM(AH$43:AH$58)</f>
        <v>139417.63853879666</v>
      </c>
      <c r="O17" s="155">
        <f t="shared" si="0"/>
        <v>-6085.2199228366226</v>
      </c>
      <c r="P17" s="106">
        <f t="shared" si="1"/>
        <v>-29883.679927737336</v>
      </c>
      <c r="Q17" s="106">
        <f t="shared" si="2"/>
        <v>17713.240082064105</v>
      </c>
      <c r="R17" s="156">
        <f t="shared" si="3"/>
        <v>-4.9999999999999933E-2</v>
      </c>
      <c r="S17" s="79"/>
      <c r="T17" s="79"/>
      <c r="U17" s="177"/>
      <c r="V17" s="80"/>
      <c r="W17" s="80"/>
      <c r="X17" s="79"/>
      <c r="AK17" s="79"/>
      <c r="AL17" s="79"/>
      <c r="AM17" s="79"/>
      <c r="AN17" s="79"/>
      <c r="AO17" s="79"/>
      <c r="AP17" s="79"/>
      <c r="AQ17" s="79"/>
      <c r="AR17" s="79"/>
      <c r="AS17" s="79"/>
      <c r="AT17" s="79"/>
      <c r="AU17" s="79"/>
      <c r="AV17" s="79"/>
      <c r="AW17" s="79"/>
      <c r="AX17" s="79"/>
      <c r="AY17" s="79"/>
      <c r="AZ17" s="79"/>
      <c r="BA17" s="79"/>
      <c r="BB17" s="79"/>
      <c r="BC17" s="79"/>
      <c r="BD17" s="79"/>
      <c r="BE17" s="79"/>
      <c r="BF17" s="79"/>
      <c r="BG17" s="79"/>
      <c r="BH17" s="79"/>
      <c r="BI17" s="79"/>
      <c r="BJ17" s="79"/>
      <c r="BK17" s="79"/>
      <c r="BL17" s="79"/>
      <c r="BM17" s="79"/>
      <c r="BN17" s="79"/>
      <c r="BO17" s="79"/>
      <c r="BP17" s="79"/>
      <c r="BQ17" s="79"/>
    </row>
    <row r="18" spans="2:69" customFormat="1" ht="15" customHeight="1" x14ac:dyDescent="0.35">
      <c r="E18" s="64"/>
      <c r="F18" s="64"/>
      <c r="G18" s="64"/>
      <c r="H18" s="79"/>
      <c r="AK18" s="79"/>
      <c r="AL18" s="79"/>
      <c r="AM18" s="79"/>
      <c r="AN18" s="79"/>
      <c r="AO18" s="79"/>
      <c r="AP18" s="79"/>
      <c r="AQ18" s="79"/>
      <c r="AR18" s="79"/>
      <c r="AS18" s="79"/>
      <c r="AT18" s="79"/>
      <c r="AU18" s="79"/>
      <c r="AV18" s="79"/>
      <c r="AW18" s="79"/>
      <c r="AX18" s="79"/>
      <c r="AY18" s="79"/>
      <c r="AZ18" s="79"/>
      <c r="BA18" s="79"/>
      <c r="BB18" s="79"/>
      <c r="BC18" s="79"/>
      <c r="BD18" s="79"/>
      <c r="BE18" s="79"/>
      <c r="BF18" s="79"/>
      <c r="BG18" s="79"/>
      <c r="BH18" s="79"/>
      <c r="BI18" s="79"/>
      <c r="BJ18" s="79"/>
      <c r="BK18" s="79"/>
      <c r="BL18" s="79"/>
      <c r="BM18" s="79"/>
      <c r="BN18" s="79"/>
      <c r="BO18" s="79"/>
      <c r="BP18" s="79"/>
      <c r="BQ18" s="79"/>
    </row>
    <row r="19" spans="2:69" ht="15" customHeight="1" x14ac:dyDescent="0.35"/>
    <row r="20" spans="2:69" s="80" customFormat="1" ht="18.5" hidden="1" customHeight="1" x14ac:dyDescent="0.45">
      <c r="B20" s="176"/>
      <c r="C20" s="206" t="s">
        <v>419</v>
      </c>
      <c r="D20" s="207"/>
      <c r="E20" s="207"/>
      <c r="F20" s="207"/>
      <c r="G20" s="207"/>
      <c r="H20" s="207"/>
      <c r="I20" s="207"/>
      <c r="J20" s="208"/>
      <c r="K20" s="206" t="s">
        <v>492</v>
      </c>
      <c r="L20" s="207"/>
      <c r="M20" s="207"/>
      <c r="N20" s="207"/>
      <c r="O20" s="207"/>
      <c r="P20" s="207"/>
      <c r="Q20" s="207"/>
      <c r="R20" s="208"/>
      <c r="S20" s="206" t="s">
        <v>563</v>
      </c>
      <c r="T20" s="207"/>
      <c r="U20" s="207"/>
      <c r="V20" s="207"/>
      <c r="W20" s="207"/>
      <c r="X20" s="207"/>
      <c r="Y20" s="207"/>
      <c r="Z20" s="208"/>
      <c r="AA20" s="206" t="s">
        <v>484</v>
      </c>
      <c r="AB20" s="207"/>
      <c r="AC20" s="207"/>
      <c r="AD20" s="207"/>
      <c r="AE20" s="207"/>
      <c r="AF20" s="207"/>
      <c r="AG20" s="207"/>
      <c r="AH20" s="208"/>
    </row>
    <row r="21" spans="2:69" s="80" customFormat="1" ht="19" hidden="1" customHeight="1" x14ac:dyDescent="0.45">
      <c r="B21" s="225" t="s">
        <v>490</v>
      </c>
      <c r="C21" s="202" t="s">
        <v>493</v>
      </c>
      <c r="D21" s="202"/>
      <c r="E21" s="202"/>
      <c r="F21" s="202"/>
      <c r="G21" s="202" t="s">
        <v>485</v>
      </c>
      <c r="H21" s="202"/>
      <c r="I21" s="202"/>
      <c r="J21" s="202"/>
      <c r="K21" s="202" t="s">
        <v>493</v>
      </c>
      <c r="L21" s="202"/>
      <c r="M21" s="202"/>
      <c r="N21" s="202"/>
      <c r="O21" s="202" t="s">
        <v>485</v>
      </c>
      <c r="P21" s="202"/>
      <c r="Q21" s="202"/>
      <c r="R21" s="202"/>
      <c r="S21" s="202" t="s">
        <v>493</v>
      </c>
      <c r="T21" s="202"/>
      <c r="U21" s="202"/>
      <c r="V21" s="202"/>
      <c r="W21" s="202" t="s">
        <v>485</v>
      </c>
      <c r="X21" s="202"/>
      <c r="Y21" s="202"/>
      <c r="Z21" s="202"/>
      <c r="AA21" s="202" t="s">
        <v>493</v>
      </c>
      <c r="AB21" s="202"/>
      <c r="AC21" s="202"/>
      <c r="AD21" s="202"/>
      <c r="AE21" s="202" t="s">
        <v>485</v>
      </c>
      <c r="AF21" s="202"/>
      <c r="AG21" s="202"/>
      <c r="AH21" s="202"/>
      <c r="AV21" s="82"/>
      <c r="AW21" s="82"/>
      <c r="AX21" s="82"/>
    </row>
    <row r="22" spans="2:69" s="80" customFormat="1" ht="15" hidden="1" customHeight="1" x14ac:dyDescent="0.35">
      <c r="B22" s="225"/>
      <c r="C22" s="215" t="s">
        <v>494</v>
      </c>
      <c r="D22" s="215"/>
      <c r="E22" s="178" t="s">
        <v>474</v>
      </c>
      <c r="F22" s="178" t="s">
        <v>475</v>
      </c>
      <c r="G22" s="215" t="s">
        <v>494</v>
      </c>
      <c r="H22" s="215"/>
      <c r="I22" s="178" t="s">
        <v>474</v>
      </c>
      <c r="J22" s="178" t="s">
        <v>475</v>
      </c>
      <c r="K22" s="215" t="s">
        <v>494</v>
      </c>
      <c r="L22" s="215"/>
      <c r="M22" s="178" t="s">
        <v>474</v>
      </c>
      <c r="N22" s="178" t="s">
        <v>475</v>
      </c>
      <c r="O22" s="215" t="s">
        <v>494</v>
      </c>
      <c r="P22" s="215"/>
      <c r="Q22" s="178" t="s">
        <v>474</v>
      </c>
      <c r="R22" s="178" t="s">
        <v>475</v>
      </c>
      <c r="S22" s="215" t="s">
        <v>494</v>
      </c>
      <c r="T22" s="215"/>
      <c r="U22" s="178" t="s">
        <v>474</v>
      </c>
      <c r="V22" s="178" t="s">
        <v>475</v>
      </c>
      <c r="W22" s="215" t="s">
        <v>494</v>
      </c>
      <c r="X22" s="215"/>
      <c r="Y22" s="178" t="s">
        <v>474</v>
      </c>
      <c r="Z22" s="178" t="s">
        <v>475</v>
      </c>
      <c r="AA22" s="215" t="s">
        <v>494</v>
      </c>
      <c r="AB22" s="215"/>
      <c r="AC22" s="178" t="s">
        <v>474</v>
      </c>
      <c r="AD22" s="178" t="s">
        <v>475</v>
      </c>
      <c r="AE22" s="215" t="s">
        <v>494</v>
      </c>
      <c r="AF22" s="215"/>
      <c r="AG22" s="178" t="s">
        <v>474</v>
      </c>
      <c r="AH22" s="178" t="s">
        <v>475</v>
      </c>
    </row>
    <row r="23" spans="2:69" s="80" customFormat="1" ht="15" hidden="1" customHeight="1" x14ac:dyDescent="0.35">
      <c r="B23" s="90" t="s">
        <v>447</v>
      </c>
      <c r="C23" s="85">
        <v>728701.43612352072</v>
      </c>
      <c r="D23" s="182"/>
      <c r="E23" s="74">
        <v>691913.89376745897</v>
      </c>
      <c r="F23" s="74">
        <v>765488.97847958247</v>
      </c>
      <c r="G23" s="85">
        <v>728808.13747207832</v>
      </c>
      <c r="H23" s="182"/>
      <c r="I23" s="74">
        <v>707677.44628396223</v>
      </c>
      <c r="J23" s="74">
        <v>749938.82866019441</v>
      </c>
      <c r="K23" s="85">
        <v>25580.595037874449</v>
      </c>
      <c r="L23" s="182"/>
      <c r="M23" s="74">
        <v>19450.823862268848</v>
      </c>
      <c r="N23" s="74">
        <v>31710.366213480051</v>
      </c>
      <c r="O23" s="85">
        <v>25262.760621054433</v>
      </c>
      <c r="P23" s="182"/>
      <c r="Q23" s="74">
        <v>23782.508588623965</v>
      </c>
      <c r="R23" s="74">
        <v>26743.012653484901</v>
      </c>
      <c r="S23" s="85">
        <v>85289.311164317085</v>
      </c>
      <c r="T23" s="182"/>
      <c r="U23" s="74">
        <v>75052.31753890049</v>
      </c>
      <c r="V23" s="74">
        <v>95526.30478973368</v>
      </c>
      <c r="W23" s="85">
        <v>85283.497394650069</v>
      </c>
      <c r="X23" s="182"/>
      <c r="Y23" s="74">
        <v>81775.208691667402</v>
      </c>
      <c r="Z23" s="74">
        <v>88791.786097632736</v>
      </c>
      <c r="AA23" s="85">
        <v>7565.2687573115527</v>
      </c>
      <c r="AB23" s="182"/>
      <c r="AC23" s="74">
        <v>5933.2473000178961</v>
      </c>
      <c r="AD23" s="74">
        <v>9197.2902146052093</v>
      </c>
      <c r="AE23" s="85">
        <v>7569.0135837522466</v>
      </c>
      <c r="AF23" s="182"/>
      <c r="AG23" s="74">
        <v>6405.3696075557473</v>
      </c>
      <c r="AH23" s="74">
        <v>8732.657559948746</v>
      </c>
      <c r="AJ23" s="179"/>
      <c r="AK23" s="180"/>
      <c r="AL23" s="180"/>
    </row>
    <row r="24" spans="2:69" s="80" customFormat="1" ht="15" hidden="1" customHeight="1" x14ac:dyDescent="0.35">
      <c r="B24" s="90" t="s">
        <v>448</v>
      </c>
      <c r="C24" s="85">
        <v>729928.04013724532</v>
      </c>
      <c r="D24" s="182"/>
      <c r="E24" s="74">
        <v>691603.07293777401</v>
      </c>
      <c r="F24" s="74">
        <v>768253.00733671663</v>
      </c>
      <c r="G24" s="85">
        <v>730046.59719119815</v>
      </c>
      <c r="H24" s="182"/>
      <c r="I24" s="74">
        <v>708032.81222974462</v>
      </c>
      <c r="J24" s="74">
        <v>752060.38215265167</v>
      </c>
      <c r="K24" s="85">
        <v>25958.594301257675</v>
      </c>
      <c r="L24" s="182"/>
      <c r="M24" s="74">
        <v>19494.163018687585</v>
      </c>
      <c r="N24" s="74">
        <v>32423.025583827766</v>
      </c>
      <c r="O24" s="85">
        <v>25644.997687498137</v>
      </c>
      <c r="P24" s="182"/>
      <c r="Q24" s="74">
        <v>24102.806067933208</v>
      </c>
      <c r="R24" s="74">
        <v>27187.189307063065</v>
      </c>
      <c r="S24" s="85">
        <v>85421.567960352317</v>
      </c>
      <c r="T24" s="182"/>
      <c r="U24" s="74">
        <v>74625.676900833991</v>
      </c>
      <c r="V24" s="74">
        <v>96217.459019870643</v>
      </c>
      <c r="W24" s="85">
        <v>85415.108216277848</v>
      </c>
      <c r="X24" s="182"/>
      <c r="Y24" s="74">
        <v>81715.281487002299</v>
      </c>
      <c r="Z24" s="74">
        <v>89114.934945553396</v>
      </c>
      <c r="AA24" s="85">
        <v>7569.8541747906138</v>
      </c>
      <c r="AB24" s="182"/>
      <c r="AC24" s="74">
        <v>5848.7311083472041</v>
      </c>
      <c r="AD24" s="74">
        <v>9290.9772412340226</v>
      </c>
      <c r="AE24" s="85">
        <v>7574.0150930580512</v>
      </c>
      <c r="AF24" s="182"/>
      <c r="AG24" s="74">
        <v>6346.8409774181291</v>
      </c>
      <c r="AH24" s="74">
        <v>8801.1892086979733</v>
      </c>
      <c r="AJ24" s="179"/>
      <c r="AK24" s="180"/>
      <c r="AL24" s="180"/>
    </row>
    <row r="25" spans="2:69" s="80" customFormat="1" ht="15" hidden="1" customHeight="1" x14ac:dyDescent="0.35">
      <c r="B25" s="90" t="s">
        <v>449</v>
      </c>
      <c r="C25" s="85">
        <v>731154.64415096981</v>
      </c>
      <c r="D25" s="182"/>
      <c r="E25" s="74">
        <v>691345.88699088048</v>
      </c>
      <c r="F25" s="74">
        <v>770963.40131105913</v>
      </c>
      <c r="G25" s="85">
        <v>731285.05691031797</v>
      </c>
      <c r="H25" s="182"/>
      <c r="I25" s="74">
        <v>708418.98594556528</v>
      </c>
      <c r="J25" s="74">
        <v>754151.12787507067</v>
      </c>
      <c r="K25" s="85">
        <v>25857.836724391072</v>
      </c>
      <c r="L25" s="182"/>
      <c r="M25" s="74">
        <v>19074.620373512909</v>
      </c>
      <c r="N25" s="74">
        <v>32641.053075269236</v>
      </c>
      <c r="O25" s="85">
        <v>25546.268346379278</v>
      </c>
      <c r="P25" s="182"/>
      <c r="Q25" s="74">
        <v>23944.301188241709</v>
      </c>
      <c r="R25" s="74">
        <v>27148.235504516848</v>
      </c>
      <c r="S25" s="85">
        <v>85553.824756387548</v>
      </c>
      <c r="T25" s="182"/>
      <c r="U25" s="74">
        <v>74225.54829149961</v>
      </c>
      <c r="V25" s="74">
        <v>96882.101221275487</v>
      </c>
      <c r="W25" s="85">
        <v>85546.719037905626</v>
      </c>
      <c r="X25" s="182"/>
      <c r="Y25" s="74">
        <v>81664.440138429069</v>
      </c>
      <c r="Z25" s="74">
        <v>89428.997937382184</v>
      </c>
      <c r="AA25" s="85">
        <v>7574.4395922696758</v>
      </c>
      <c r="AB25" s="182"/>
      <c r="AC25" s="74">
        <v>5768.4415677178667</v>
      </c>
      <c r="AD25" s="74">
        <v>9380.4376168214858</v>
      </c>
      <c r="AE25" s="85">
        <v>7579.0166023638567</v>
      </c>
      <c r="AF25" s="182"/>
      <c r="AG25" s="74">
        <v>6291.3259823045937</v>
      </c>
      <c r="AH25" s="74">
        <v>8866.7072224231197</v>
      </c>
      <c r="AJ25" s="179"/>
      <c r="AK25" s="180"/>
      <c r="AL25" s="180"/>
    </row>
    <row r="26" spans="2:69" s="80" customFormat="1" ht="15" hidden="1" customHeight="1" x14ac:dyDescent="0.35">
      <c r="B26" s="90" t="s">
        <v>455</v>
      </c>
      <c r="C26" s="85">
        <v>732381.24816469429</v>
      </c>
      <c r="D26" s="182"/>
      <c r="E26" s="74">
        <v>691136.53612269193</v>
      </c>
      <c r="F26" s="74">
        <v>773625.96020669665</v>
      </c>
      <c r="G26" s="85">
        <v>732523.5166294378</v>
      </c>
      <c r="H26" s="182"/>
      <c r="I26" s="74">
        <v>708832.6360354881</v>
      </c>
      <c r="J26" s="74">
        <v>756214.3972233875</v>
      </c>
      <c r="K26" s="85">
        <v>25910.495866622106</v>
      </c>
      <c r="L26" s="182"/>
      <c r="M26" s="74">
        <v>18822.226702340617</v>
      </c>
      <c r="N26" s="74">
        <v>32998.765030903596</v>
      </c>
      <c r="O26" s="85">
        <v>25602.446427724641</v>
      </c>
      <c r="P26" s="182"/>
      <c r="Q26" s="74">
        <v>23942.633525041143</v>
      </c>
      <c r="R26" s="74">
        <v>27262.259330408138</v>
      </c>
      <c r="S26" s="85">
        <v>85686.08155242278</v>
      </c>
      <c r="T26" s="182"/>
      <c r="U26" s="74">
        <v>73848.353165633918</v>
      </c>
      <c r="V26" s="74">
        <v>97523.809939211642</v>
      </c>
      <c r="W26" s="85">
        <v>85678.32985953342</v>
      </c>
      <c r="X26" s="182"/>
      <c r="Y26" s="74">
        <v>81621.458253670862</v>
      </c>
      <c r="Z26" s="74">
        <v>89735.201465395978</v>
      </c>
      <c r="AA26" s="85">
        <v>7579.0250097487369</v>
      </c>
      <c r="AB26" s="182"/>
      <c r="AC26" s="74">
        <v>5691.8081724844233</v>
      </c>
      <c r="AD26" s="74">
        <v>9466.2418470130506</v>
      </c>
      <c r="AE26" s="85">
        <v>7584.0181116696622</v>
      </c>
      <c r="AF26" s="182"/>
      <c r="AG26" s="74">
        <v>6238.4178472583817</v>
      </c>
      <c r="AH26" s="74">
        <v>8929.6183760809436</v>
      </c>
      <c r="AJ26" s="179"/>
      <c r="AK26" s="180"/>
      <c r="AL26" s="180"/>
    </row>
    <row r="27" spans="2:69" s="80" customFormat="1" ht="15" hidden="1" customHeight="1" x14ac:dyDescent="0.35">
      <c r="B27" s="90" t="s">
        <v>456</v>
      </c>
      <c r="C27" s="85">
        <v>733607.85217841889</v>
      </c>
      <c r="D27" s="182"/>
      <c r="E27" s="74">
        <v>690970.17662395001</v>
      </c>
      <c r="F27" s="74">
        <v>776245.52773288777</v>
      </c>
      <c r="G27" s="85">
        <v>733761.97634855763</v>
      </c>
      <c r="H27" s="182"/>
      <c r="I27" s="74">
        <v>709270.98028254544</v>
      </c>
      <c r="J27" s="74">
        <v>758252.97241456981</v>
      </c>
      <c r="K27" s="85">
        <v>26061.317522963822</v>
      </c>
      <c r="L27" s="182"/>
      <c r="M27" s="74">
        <v>18680.024467726977</v>
      </c>
      <c r="N27" s="74">
        <v>33442.610578200671</v>
      </c>
      <c r="O27" s="85">
        <v>25756.007676157093</v>
      </c>
      <c r="P27" s="182"/>
      <c r="Q27" s="74">
        <v>24040.083225762803</v>
      </c>
      <c r="R27" s="74">
        <v>27471.932126551383</v>
      </c>
      <c r="S27" s="85">
        <v>85818.338348457997</v>
      </c>
      <c r="T27" s="182"/>
      <c r="U27" s="74">
        <v>73491.246881405634</v>
      </c>
      <c r="V27" s="74">
        <v>98145.429815510361</v>
      </c>
      <c r="W27" s="85">
        <v>85809.940681161199</v>
      </c>
      <c r="X27" s="182"/>
      <c r="Y27" s="74">
        <v>81585.36095424612</v>
      </c>
      <c r="Z27" s="74">
        <v>90034.520408076278</v>
      </c>
      <c r="AA27" s="85">
        <v>7583.610427227798</v>
      </c>
      <c r="AB27" s="182"/>
      <c r="AC27" s="74">
        <v>5618.3774187494619</v>
      </c>
      <c r="AD27" s="74">
        <v>9548.8434357061342</v>
      </c>
      <c r="AE27" s="85">
        <v>7589.0196209754668</v>
      </c>
      <c r="AF27" s="182"/>
      <c r="AG27" s="74">
        <v>6187.7932204779272</v>
      </c>
      <c r="AH27" s="74">
        <v>8990.2460214730054</v>
      </c>
      <c r="AJ27" s="179"/>
      <c r="AK27" s="180"/>
      <c r="AL27" s="180"/>
    </row>
    <row r="28" spans="2:69" s="80" customFormat="1" ht="15" hidden="1" customHeight="1" x14ac:dyDescent="0.35">
      <c r="B28" s="90" t="s">
        <v>457</v>
      </c>
      <c r="C28" s="85">
        <v>734834.45619214338</v>
      </c>
      <c r="D28" s="182"/>
      <c r="E28" s="74">
        <v>690842.71430949308</v>
      </c>
      <c r="F28" s="74">
        <v>778826.19807479368</v>
      </c>
      <c r="G28" s="85">
        <v>735000.43606767745</v>
      </c>
      <c r="H28" s="182"/>
      <c r="I28" s="74">
        <v>709731.66699492035</v>
      </c>
      <c r="J28" s="74">
        <v>760269.20514043455</v>
      </c>
      <c r="K28" s="85">
        <v>26183.929521837988</v>
      </c>
      <c r="L28" s="182"/>
      <c r="M28" s="74">
        <v>18520.261037258242</v>
      </c>
      <c r="N28" s="74">
        <v>33847.598006417735</v>
      </c>
      <c r="O28" s="85">
        <v>25881.4823855082</v>
      </c>
      <c r="P28" s="182"/>
      <c r="Q28" s="74">
        <v>24111.015283892</v>
      </c>
      <c r="R28" s="74">
        <v>27651.949487124399</v>
      </c>
      <c r="S28" s="85">
        <v>85950.595144493229</v>
      </c>
      <c r="T28" s="182"/>
      <c r="U28" s="74">
        <v>73151.92400711622</v>
      </c>
      <c r="V28" s="74">
        <v>98749.266281870237</v>
      </c>
      <c r="W28" s="85">
        <v>85941.551502788992</v>
      </c>
      <c r="X28" s="182"/>
      <c r="Y28" s="74">
        <v>81555.358152724963</v>
      </c>
      <c r="Z28" s="74">
        <v>90327.744852853022</v>
      </c>
      <c r="AA28" s="85">
        <v>7588.19584470686</v>
      </c>
      <c r="AB28" s="182"/>
      <c r="AC28" s="74">
        <v>5547.7817655983317</v>
      </c>
      <c r="AD28" s="74">
        <v>9628.6099238153893</v>
      </c>
      <c r="AE28" s="85">
        <v>7594.0211302812722</v>
      </c>
      <c r="AF28" s="182"/>
      <c r="AG28" s="74">
        <v>6139.1900424361174</v>
      </c>
      <c r="AH28" s="74">
        <v>9048.852218126427</v>
      </c>
      <c r="AJ28" s="179"/>
      <c r="AK28" s="180"/>
      <c r="AL28" s="180"/>
    </row>
    <row r="29" spans="2:69" s="80" customFormat="1" ht="15" hidden="1" customHeight="1" x14ac:dyDescent="0.35">
      <c r="B29" s="90" t="s">
        <v>458</v>
      </c>
      <c r="C29" s="85">
        <v>736061.06020586786</v>
      </c>
      <c r="D29" s="182"/>
      <c r="E29" s="74">
        <v>690750.65197078534</v>
      </c>
      <c r="F29" s="74">
        <v>781371.46844095038</v>
      </c>
      <c r="G29" s="85">
        <v>736238.89578679728</v>
      </c>
      <c r="H29" s="182"/>
      <c r="I29" s="74">
        <v>710212.68738298316</v>
      </c>
      <c r="J29" s="74">
        <v>762265.1041906114</v>
      </c>
      <c r="K29" s="85">
        <v>26474.908388991393</v>
      </c>
      <c r="L29" s="182"/>
      <c r="M29" s="74">
        <v>18538.37574048352</v>
      </c>
      <c r="N29" s="74">
        <v>34411.441037499266</v>
      </c>
      <c r="O29" s="85">
        <v>26175.952797970247</v>
      </c>
      <c r="P29" s="182"/>
      <c r="Q29" s="74">
        <v>24352.37076615417</v>
      </c>
      <c r="R29" s="74">
        <v>27999.534829786324</v>
      </c>
      <c r="S29" s="85">
        <v>86082.851940528461</v>
      </c>
      <c r="T29" s="182"/>
      <c r="U29" s="74">
        <v>72828.485373956108</v>
      </c>
      <c r="V29" s="74">
        <v>99337.218507100813</v>
      </c>
      <c r="W29" s="85">
        <v>86073.162324416771</v>
      </c>
      <c r="X29" s="182"/>
      <c r="Y29" s="74">
        <v>81530.798990786716</v>
      </c>
      <c r="Z29" s="74">
        <v>90615.525658046827</v>
      </c>
      <c r="AA29" s="85">
        <v>7592.7812621859212</v>
      </c>
      <c r="AB29" s="182"/>
      <c r="AC29" s="74">
        <v>5479.7184401309314</v>
      </c>
      <c r="AD29" s="74">
        <v>9705.8440842409109</v>
      </c>
      <c r="AE29" s="85">
        <v>7599.0226395870777</v>
      </c>
      <c r="AF29" s="182"/>
      <c r="AG29" s="74">
        <v>6092.3924337033131</v>
      </c>
      <c r="AH29" s="74">
        <v>9105.6528454708423</v>
      </c>
      <c r="AJ29" s="179"/>
      <c r="AK29" s="180"/>
      <c r="AL29" s="180"/>
    </row>
    <row r="30" spans="2:69" s="80" customFormat="1" ht="15" hidden="1" customHeight="1" x14ac:dyDescent="0.35">
      <c r="B30" s="90" t="s">
        <v>450</v>
      </c>
      <c r="C30" s="85">
        <v>737287.66421959247</v>
      </c>
      <c r="D30" s="182"/>
      <c r="E30" s="74">
        <v>690690.97453217057</v>
      </c>
      <c r="F30" s="74">
        <v>783884.35390701436</v>
      </c>
      <c r="G30" s="85">
        <v>737477.3555059171</v>
      </c>
      <c r="H30" s="182"/>
      <c r="I30" s="74">
        <v>710712.30959327158</v>
      </c>
      <c r="J30" s="74">
        <v>764242.40141856263</v>
      </c>
      <c r="K30" s="85">
        <v>26299.387740973641</v>
      </c>
      <c r="L30" s="182"/>
      <c r="M30" s="74">
        <v>18098.552234884788</v>
      </c>
      <c r="N30" s="74">
        <v>34500.223247062495</v>
      </c>
      <c r="O30" s="85">
        <v>26002.658480654918</v>
      </c>
      <c r="P30" s="182"/>
      <c r="Q30" s="74">
        <v>24127.26754393068</v>
      </c>
      <c r="R30" s="74">
        <v>27878.049417379156</v>
      </c>
      <c r="S30" s="85">
        <v>86215.108736563692</v>
      </c>
      <c r="T30" s="182"/>
      <c r="U30" s="74">
        <v>72519.344507546208</v>
      </c>
      <c r="V30" s="74">
        <v>99910.872965581177</v>
      </c>
      <c r="W30" s="85">
        <v>86204.77314604455</v>
      </c>
      <c r="X30" s="182"/>
      <c r="Y30" s="74">
        <v>81511.13977266039</v>
      </c>
      <c r="Z30" s="74">
        <v>90898.40651942871</v>
      </c>
      <c r="AA30" s="85">
        <v>7597.3666796649823</v>
      </c>
      <c r="AB30" s="182"/>
      <c r="AC30" s="74">
        <v>5413.9345204130677</v>
      </c>
      <c r="AD30" s="74">
        <v>9780.7988389168968</v>
      </c>
      <c r="AE30" s="85">
        <v>7604.0241488928823</v>
      </c>
      <c r="AF30" s="182"/>
      <c r="AG30" s="74">
        <v>6047.2200589757977</v>
      </c>
      <c r="AH30" s="74">
        <v>9160.8282388099669</v>
      </c>
      <c r="AJ30" s="179"/>
      <c r="AK30" s="180"/>
      <c r="AL30" s="180"/>
      <c r="AM30" s="181"/>
      <c r="AN30" s="181"/>
      <c r="AO30" s="181"/>
      <c r="AP30" s="181"/>
      <c r="AQ30" s="181"/>
      <c r="AR30" s="181"/>
      <c r="AS30" s="181"/>
      <c r="AT30" s="181"/>
      <c r="AU30" s="181"/>
      <c r="AV30" s="181"/>
      <c r="AW30" s="181"/>
    </row>
    <row r="31" spans="2:69" s="80" customFormat="1" ht="15" hidden="1" customHeight="1" x14ac:dyDescent="0.35">
      <c r="B31" s="90" t="s">
        <v>459</v>
      </c>
      <c r="C31" s="85">
        <v>738514.26823331695</v>
      </c>
      <c r="D31" s="182"/>
      <c r="E31" s="74">
        <v>690661.06111492938</v>
      </c>
      <c r="F31" s="74">
        <v>786367.47535170452</v>
      </c>
      <c r="G31" s="85">
        <v>738715.81522503693</v>
      </c>
      <c r="H31" s="182"/>
      <c r="I31" s="74">
        <v>711229.02819826</v>
      </c>
      <c r="J31" s="74">
        <v>766202.60225181386</v>
      </c>
      <c r="K31" s="85">
        <v>26255.044415623455</v>
      </c>
      <c r="L31" s="182"/>
      <c r="M31" s="74">
        <v>17797.664176708</v>
      </c>
      <c r="N31" s="74">
        <v>34712.424654538911</v>
      </c>
      <c r="O31" s="85">
        <v>25961.931482072359</v>
      </c>
      <c r="P31" s="182"/>
      <c r="Q31" s="74">
        <v>24035.93189386497</v>
      </c>
      <c r="R31" s="74">
        <v>27887.931070279748</v>
      </c>
      <c r="S31" s="85">
        <v>86347.365532598924</v>
      </c>
      <c r="T31" s="182"/>
      <c r="U31" s="74">
        <v>72223.16005849358</v>
      </c>
      <c r="V31" s="74">
        <v>100471.57100670427</v>
      </c>
      <c r="W31" s="85">
        <v>86336.383967672344</v>
      </c>
      <c r="X31" s="182"/>
      <c r="Y31" s="74">
        <v>81495.920808607596</v>
      </c>
      <c r="Z31" s="74">
        <v>91176.847126737091</v>
      </c>
      <c r="AA31" s="85">
        <v>7601.9520971440443</v>
      </c>
      <c r="AB31" s="182"/>
      <c r="AC31" s="74">
        <v>5350.2161632920415</v>
      </c>
      <c r="AD31" s="74">
        <v>9853.688030996047</v>
      </c>
      <c r="AE31" s="85">
        <v>7609.0256581986878</v>
      </c>
      <c r="AF31" s="182"/>
      <c r="AG31" s="74">
        <v>6003.5204464246162</v>
      </c>
      <c r="AH31" s="74">
        <v>9214.5308699727593</v>
      </c>
      <c r="AJ31" s="179"/>
      <c r="AK31" s="180"/>
      <c r="AL31" s="180"/>
    </row>
    <row r="32" spans="2:69" s="80" customFormat="1" ht="15" hidden="1" customHeight="1" x14ac:dyDescent="0.35">
      <c r="B32" s="90" t="s">
        <v>460</v>
      </c>
      <c r="C32" s="85">
        <v>739740.87224704144</v>
      </c>
      <c r="D32" s="182"/>
      <c r="E32" s="74">
        <v>690658.61668604007</v>
      </c>
      <c r="F32" s="74">
        <v>788823.1278080428</v>
      </c>
      <c r="G32" s="85">
        <v>739954.27494415664</v>
      </c>
      <c r="H32" s="182"/>
      <c r="I32" s="74">
        <v>711761.52493554354</v>
      </c>
      <c r="J32" s="74">
        <v>768147.02495276975</v>
      </c>
      <c r="K32" s="85">
        <v>26196.813114819073</v>
      </c>
      <c r="L32" s="182"/>
      <c r="M32" s="74">
        <v>17489.959991180796</v>
      </c>
      <c r="N32" s="74">
        <v>34903.66623845735</v>
      </c>
      <c r="O32" s="85">
        <v>25907.306639053291</v>
      </c>
      <c r="P32" s="182"/>
      <c r="Q32" s="74">
        <v>23931.806041493219</v>
      </c>
      <c r="R32" s="74">
        <v>27882.807236613364</v>
      </c>
      <c r="S32" s="85">
        <v>86479.622328634156</v>
      </c>
      <c r="T32" s="182"/>
      <c r="U32" s="74">
        <v>71938.785913917964</v>
      </c>
      <c r="V32" s="74">
        <v>101020.45874335035</v>
      </c>
      <c r="W32" s="85">
        <v>86467.994789300123</v>
      </c>
      <c r="X32" s="182"/>
      <c r="Y32" s="74">
        <v>81484.749317796581</v>
      </c>
      <c r="Z32" s="74">
        <v>91451.240260803665</v>
      </c>
      <c r="AA32" s="85">
        <v>7606.5375146231054</v>
      </c>
      <c r="AB32" s="182"/>
      <c r="AC32" s="74">
        <v>5288.3806509816022</v>
      </c>
      <c r="AD32" s="74">
        <v>9924.6943782646085</v>
      </c>
      <c r="AE32" s="85">
        <v>7614.0271675044933</v>
      </c>
      <c r="AF32" s="182"/>
      <c r="AG32" s="74">
        <v>5961.1633168488652</v>
      </c>
      <c r="AH32" s="74">
        <v>9266.8910181601223</v>
      </c>
      <c r="AJ32" s="179"/>
      <c r="AK32" s="180"/>
      <c r="AL32" s="180"/>
    </row>
    <row r="33" spans="2:60" s="80" customFormat="1" ht="15" hidden="1" customHeight="1" x14ac:dyDescent="0.35">
      <c r="B33" s="90" t="s">
        <v>461</v>
      </c>
      <c r="C33" s="85">
        <v>740967.47626076604</v>
      </c>
      <c r="D33" s="182"/>
      <c r="E33" s="74">
        <v>690681.61821296322</v>
      </c>
      <c r="F33" s="74">
        <v>791253.33430856885</v>
      </c>
      <c r="G33" s="85">
        <v>741192.73466327647</v>
      </c>
      <c r="H33" s="182"/>
      <c r="I33" s="74">
        <v>712308.63777925412</v>
      </c>
      <c r="J33" s="74">
        <v>770076.83154729882</v>
      </c>
      <c r="K33" s="85">
        <v>26188.757990369402</v>
      </c>
      <c r="L33" s="182"/>
      <c r="M33" s="74">
        <v>17238.911972491107</v>
      </c>
      <c r="N33" s="74">
        <v>35138.604008247697</v>
      </c>
      <c r="O33" s="85">
        <v>25901.942344052397</v>
      </c>
      <c r="P33" s="182"/>
      <c r="Q33" s="74">
        <v>23877.966752149714</v>
      </c>
      <c r="R33" s="74">
        <v>27925.91793595508</v>
      </c>
      <c r="S33" s="85">
        <v>86611.879124669387</v>
      </c>
      <c r="T33" s="182"/>
      <c r="U33" s="74">
        <v>71665.233644966225</v>
      </c>
      <c r="V33" s="74">
        <v>101558.52460437255</v>
      </c>
      <c r="W33" s="85">
        <v>86599.605610927916</v>
      </c>
      <c r="X33" s="182"/>
      <c r="Y33" s="74">
        <v>81477.286558805266</v>
      </c>
      <c r="Z33" s="74">
        <v>91721.924663050566</v>
      </c>
      <c r="AA33" s="85">
        <v>7611.1229321021665</v>
      </c>
      <c r="AB33" s="182"/>
      <c r="AC33" s="74">
        <v>5228.2704042982232</v>
      </c>
      <c r="AD33" s="74">
        <v>9993.9754599061089</v>
      </c>
      <c r="AE33" s="85">
        <v>7619.0286768102978</v>
      </c>
      <c r="AF33" s="182"/>
      <c r="AG33" s="74">
        <v>5920.0363150666499</v>
      </c>
      <c r="AH33" s="74">
        <v>9318.0210385539467</v>
      </c>
      <c r="AJ33" s="179"/>
      <c r="AK33" s="180"/>
      <c r="AL33" s="180"/>
    </row>
    <row r="34" spans="2:60" s="80" customFormat="1" ht="15" hidden="1" customHeight="1" x14ac:dyDescent="0.35">
      <c r="B34" s="90" t="s">
        <v>462</v>
      </c>
      <c r="C34" s="85">
        <v>742194.08027449052</v>
      </c>
      <c r="D34" s="182"/>
      <c r="E34" s="74">
        <v>690728.27173214208</v>
      </c>
      <c r="F34" s="74">
        <v>793659.88881683897</v>
      </c>
      <c r="G34" s="85">
        <v>742431.19438239629</v>
      </c>
      <c r="H34" s="182"/>
      <c r="I34" s="74">
        <v>712869.33628029143</v>
      </c>
      <c r="J34" s="74">
        <v>771993.05248450115</v>
      </c>
      <c r="K34" s="85">
        <v>26303.472064610381</v>
      </c>
      <c r="L34" s="182"/>
      <c r="M34" s="74">
        <v>17116.598488701507</v>
      </c>
      <c r="N34" s="74">
        <v>35490.345640519256</v>
      </c>
      <c r="O34" s="85">
        <v>26019.955064710201</v>
      </c>
      <c r="P34" s="182"/>
      <c r="Q34" s="74">
        <v>23948.458115578302</v>
      </c>
      <c r="R34" s="74">
        <v>28091.452013842099</v>
      </c>
      <c r="S34" s="85">
        <v>86744.135920704619</v>
      </c>
      <c r="T34" s="182"/>
      <c r="U34" s="74">
        <v>71401.643755848912</v>
      </c>
      <c r="V34" s="74">
        <v>102086.62808556033</v>
      </c>
      <c r="W34" s="85">
        <v>86731.216432555695</v>
      </c>
      <c r="X34" s="182"/>
      <c r="Y34" s="74">
        <v>81473.237976466451</v>
      </c>
      <c r="Z34" s="74">
        <v>91989.194888644939</v>
      </c>
      <c r="AA34" s="85">
        <v>7615.7083495812285</v>
      </c>
      <c r="AB34" s="182"/>
      <c r="AC34" s="74">
        <v>5169.7483990703349</v>
      </c>
      <c r="AD34" s="74">
        <v>10061.668300092122</v>
      </c>
      <c r="AE34" s="85">
        <v>7624.0301861161033</v>
      </c>
      <c r="AF34" s="182"/>
      <c r="AG34" s="74">
        <v>5880.0417417792742</v>
      </c>
      <c r="AH34" s="74">
        <v>9368.0186304529325</v>
      </c>
      <c r="AJ34" s="179"/>
      <c r="AK34" s="180"/>
      <c r="AL34" s="180"/>
    </row>
    <row r="35" spans="2:60" s="80" customFormat="1" hidden="1" x14ac:dyDescent="0.35">
      <c r="B35" s="90" t="s">
        <v>463</v>
      </c>
      <c r="C35" s="85">
        <v>743420.68428821501</v>
      </c>
      <c r="D35" s="182"/>
      <c r="E35" s="74">
        <v>690796.97774492286</v>
      </c>
      <c r="F35" s="74">
        <v>796044.39083150716</v>
      </c>
      <c r="G35" s="85">
        <v>743669.65410151612</v>
      </c>
      <c r="H35" s="182"/>
      <c r="I35" s="74">
        <v>713442.70168980875</v>
      </c>
      <c r="J35" s="74">
        <v>773896.60651322349</v>
      </c>
      <c r="K35" s="85">
        <v>26184.923219844644</v>
      </c>
      <c r="L35" s="182"/>
      <c r="M35" s="74">
        <v>16766.536590629425</v>
      </c>
      <c r="N35" s="74">
        <v>35603.309849059864</v>
      </c>
      <c r="O35" s="85">
        <v>25903.94558778717</v>
      </c>
      <c r="P35" s="182"/>
      <c r="Q35" s="74">
        <v>23785.816391678025</v>
      </c>
      <c r="R35" s="74">
        <v>28022.074783896314</v>
      </c>
      <c r="S35" s="85">
        <v>86876.392716739851</v>
      </c>
      <c r="T35" s="182"/>
      <c r="U35" s="74">
        <v>71147.263337704018</v>
      </c>
      <c r="V35" s="74">
        <v>102605.52209577568</v>
      </c>
      <c r="W35" s="85">
        <v>86862.827254183474</v>
      </c>
      <c r="X35" s="182"/>
      <c r="Y35" s="74">
        <v>81472.345543692165</v>
      </c>
      <c r="Z35" s="74">
        <v>92253.308964674783</v>
      </c>
      <c r="AA35" s="85">
        <v>7620.2937670602896</v>
      </c>
      <c r="AB35" s="182"/>
      <c r="AC35" s="74">
        <v>5112.6946036301306</v>
      </c>
      <c r="AD35" s="74">
        <v>10127.892930490449</v>
      </c>
      <c r="AE35" s="85">
        <v>7629.0316954219088</v>
      </c>
      <c r="AF35" s="182"/>
      <c r="AG35" s="74">
        <v>5841.0940134752154</v>
      </c>
      <c r="AH35" s="74">
        <v>9416.9693773686013</v>
      </c>
      <c r="AJ35" s="179"/>
      <c r="AK35" s="180"/>
      <c r="AL35" s="180"/>
    </row>
    <row r="36" spans="2:60" s="80" customFormat="1" hidden="1" x14ac:dyDescent="0.35">
      <c r="B36" s="90" t="s">
        <v>464</v>
      </c>
      <c r="C36" s="85">
        <v>744647.28830193961</v>
      </c>
      <c r="D36" s="182"/>
      <c r="E36" s="74">
        <v>690886.30304895365</v>
      </c>
      <c r="F36" s="74">
        <v>798408.27355492557</v>
      </c>
      <c r="G36" s="85">
        <v>744908.11382063595</v>
      </c>
      <c r="H36" s="182"/>
      <c r="I36" s="74">
        <v>714027.91077922448</v>
      </c>
      <c r="J36" s="74">
        <v>775788.31686204742</v>
      </c>
      <c r="K36" s="85">
        <v>26558.83487862565</v>
      </c>
      <c r="L36" s="182"/>
      <c r="M36" s="74">
        <v>16914.052151708354</v>
      </c>
      <c r="N36" s="74">
        <v>36203.617605542946</v>
      </c>
      <c r="O36" s="85">
        <v>26280.968281576985</v>
      </c>
      <c r="P36" s="182"/>
      <c r="Q36" s="74">
        <v>24117.038134928465</v>
      </c>
      <c r="R36" s="74">
        <v>28444.898428225504</v>
      </c>
      <c r="S36" s="85">
        <v>87008.649512775082</v>
      </c>
      <c r="T36" s="182"/>
      <c r="U36" s="74">
        <v>70901.428465616511</v>
      </c>
      <c r="V36" s="74">
        <v>103115.87055993365</v>
      </c>
      <c r="W36" s="85">
        <v>86994.438075811267</v>
      </c>
      <c r="X36" s="182"/>
      <c r="Y36" s="74">
        <v>81474.381728810127</v>
      </c>
      <c r="Z36" s="74">
        <v>92514.494422812408</v>
      </c>
      <c r="AA36" s="85">
        <v>7624.8791845393507</v>
      </c>
      <c r="AB36" s="182"/>
      <c r="AC36" s="74">
        <v>5057.0031724777518</v>
      </c>
      <c r="AD36" s="74">
        <v>10192.755196600949</v>
      </c>
      <c r="AE36" s="85">
        <v>7634.0332047277134</v>
      </c>
      <c r="AF36" s="182"/>
      <c r="AG36" s="74">
        <v>5803.11766149089</v>
      </c>
      <c r="AH36" s="74">
        <v>9464.9487479645377</v>
      </c>
      <c r="AJ36" s="179"/>
      <c r="AK36" s="180"/>
      <c r="AL36" s="180"/>
    </row>
    <row r="37" spans="2:60" s="80" customFormat="1" hidden="1" x14ac:dyDescent="0.35">
      <c r="B37" s="90" t="s">
        <v>465</v>
      </c>
      <c r="C37" s="85">
        <v>745873.8923156641</v>
      </c>
      <c r="D37" s="182"/>
      <c r="E37" s="74">
        <v>690994.95760090475</v>
      </c>
      <c r="F37" s="74">
        <v>800752.82703042345</v>
      </c>
      <c r="G37" s="85">
        <v>746146.57353975577</v>
      </c>
      <c r="H37" s="182"/>
      <c r="I37" s="74">
        <v>714624.22255021532</v>
      </c>
      <c r="J37" s="74">
        <v>777668.92452929623</v>
      </c>
      <c r="K37" s="85">
        <v>26730.994124628538</v>
      </c>
      <c r="L37" s="182"/>
      <c r="M37" s="74">
        <v>16864.579584954692</v>
      </c>
      <c r="N37" s="74">
        <v>36597.408664302384</v>
      </c>
      <c r="O37" s="85">
        <v>26456.209455089858</v>
      </c>
      <c r="P37" s="182"/>
      <c r="Q37" s="74">
        <v>24247.257618976033</v>
      </c>
      <c r="R37" s="74">
        <v>28665.161291203684</v>
      </c>
      <c r="S37" s="85">
        <v>87140.906308810314</v>
      </c>
      <c r="T37" s="182"/>
      <c r="U37" s="74">
        <v>70663.550163720603</v>
      </c>
      <c r="V37" s="74">
        <v>103618.26245390002</v>
      </c>
      <c r="W37" s="85">
        <v>87126.048897439046</v>
      </c>
      <c r="X37" s="182"/>
      <c r="Y37" s="74">
        <v>81479.14468570688</v>
      </c>
      <c r="Z37" s="74">
        <v>92772.953109171212</v>
      </c>
      <c r="AA37" s="85">
        <v>7629.4646020184127</v>
      </c>
      <c r="AB37" s="182"/>
      <c r="AC37" s="74">
        <v>5002.5802087831325</v>
      </c>
      <c r="AD37" s="74">
        <v>10256.348995253693</v>
      </c>
      <c r="AE37" s="85">
        <v>7639.0347140335189</v>
      </c>
      <c r="AF37" s="182"/>
      <c r="AG37" s="74">
        <v>5766.0457366570936</v>
      </c>
      <c r="AH37" s="74">
        <v>9512.0236914099441</v>
      </c>
      <c r="AJ37" s="179"/>
      <c r="AK37" s="180"/>
      <c r="AL37" s="180"/>
    </row>
    <row r="38" spans="2:60" s="80" customFormat="1" hidden="1" x14ac:dyDescent="0.35">
      <c r="B38" s="90" t="s">
        <v>466</v>
      </c>
      <c r="C38" s="85">
        <v>747100.49632938858</v>
      </c>
      <c r="D38" s="182"/>
      <c r="E38" s="74">
        <v>691121.77535456582</v>
      </c>
      <c r="F38" s="74">
        <v>803079.21730421134</v>
      </c>
      <c r="G38" s="85">
        <v>747385.0332588756</v>
      </c>
      <c r="H38" s="182"/>
      <c r="I38" s="74">
        <v>715230.96722815628</v>
      </c>
      <c r="J38" s="74">
        <v>779539.09928959492</v>
      </c>
      <c r="K38" s="85">
        <v>26696.047837726528</v>
      </c>
      <c r="L38" s="182"/>
      <c r="M38" s="74">
        <v>16612.451204189267</v>
      </c>
      <c r="N38" s="74">
        <v>36779.644471263789</v>
      </c>
      <c r="O38" s="85">
        <v>26424.078879460496</v>
      </c>
      <c r="P38" s="182"/>
      <c r="Q38" s="74">
        <v>24170.837584123066</v>
      </c>
      <c r="R38" s="74">
        <v>28677.320174797926</v>
      </c>
      <c r="S38" s="85">
        <v>87273.163104845546</v>
      </c>
      <c r="T38" s="182"/>
      <c r="U38" s="74">
        <v>70433.10309255727</v>
      </c>
      <c r="V38" s="74">
        <v>104113.22311713382</v>
      </c>
      <c r="W38" s="85">
        <v>87257.65971906684</v>
      </c>
      <c r="X38" s="182"/>
      <c r="Y38" s="74">
        <v>81486.454376906928</v>
      </c>
      <c r="Z38" s="74">
        <v>93028.865061226752</v>
      </c>
      <c r="AA38" s="85">
        <v>7634.0500194974738</v>
      </c>
      <c r="AB38" s="182"/>
      <c r="AC38" s="74">
        <v>4949.3419608804215</v>
      </c>
      <c r="AD38" s="74">
        <v>10318.758078114526</v>
      </c>
      <c r="AE38" s="85">
        <v>7644.0362233393234</v>
      </c>
      <c r="AF38" s="182"/>
      <c r="AG38" s="74">
        <v>5729.818523385512</v>
      </c>
      <c r="AH38" s="74">
        <v>9558.2539232931358</v>
      </c>
      <c r="AJ38" s="179"/>
      <c r="AK38" s="180"/>
      <c r="AL38" s="180"/>
    </row>
    <row r="39" spans="2:60" ht="16.5" thickBot="1" x14ac:dyDescent="0.4">
      <c r="B39" s="111" t="s">
        <v>510</v>
      </c>
      <c r="C39" s="111"/>
      <c r="D39" s="80"/>
      <c r="E39" s="80"/>
      <c r="F39" s="80"/>
      <c r="G39" s="80"/>
      <c r="H39" s="80"/>
      <c r="I39" s="80"/>
      <c r="J39" s="80"/>
      <c r="K39" s="80"/>
      <c r="L39" s="80"/>
      <c r="M39" s="80"/>
      <c r="N39" s="80"/>
      <c r="O39" s="80"/>
      <c r="P39" s="80"/>
      <c r="Q39" s="80"/>
      <c r="R39" s="80"/>
      <c r="S39" s="80"/>
      <c r="T39" s="80"/>
      <c r="U39" s="80"/>
      <c r="V39" s="80"/>
      <c r="W39" s="80"/>
      <c r="X39" s="80"/>
      <c r="Y39" s="80"/>
      <c r="Z39" s="80"/>
      <c r="AA39" s="80"/>
      <c r="AB39" s="80"/>
      <c r="AC39" s="80"/>
      <c r="AD39" s="80"/>
      <c r="AE39" s="80"/>
      <c r="AF39" s="80"/>
      <c r="AG39" s="80"/>
      <c r="AH39" s="80"/>
      <c r="AK39" s="88"/>
      <c r="AL39" s="88"/>
    </row>
    <row r="40" spans="2:60" ht="19" thickBot="1" x14ac:dyDescent="0.5">
      <c r="B40" s="203" t="s">
        <v>490</v>
      </c>
      <c r="C40" s="212" t="s">
        <v>495</v>
      </c>
      <c r="D40" s="213"/>
      <c r="E40" s="213"/>
      <c r="F40" s="213"/>
      <c r="G40" s="213"/>
      <c r="H40" s="213"/>
      <c r="I40" s="213"/>
      <c r="J40" s="214"/>
      <c r="K40" s="209" t="s">
        <v>496</v>
      </c>
      <c r="L40" s="210"/>
      <c r="M40" s="210"/>
      <c r="N40" s="210"/>
      <c r="O40" s="210"/>
      <c r="P40" s="210"/>
      <c r="Q40" s="210"/>
      <c r="R40" s="211"/>
      <c r="S40" s="219" t="s">
        <v>563</v>
      </c>
      <c r="T40" s="220"/>
      <c r="U40" s="220"/>
      <c r="V40" s="220"/>
      <c r="W40" s="220"/>
      <c r="X40" s="220"/>
      <c r="Y40" s="220"/>
      <c r="Z40" s="221"/>
      <c r="AA40" s="216" t="s">
        <v>484</v>
      </c>
      <c r="AB40" s="217"/>
      <c r="AC40" s="217"/>
      <c r="AD40" s="217"/>
      <c r="AE40" s="217"/>
      <c r="AF40" s="217"/>
      <c r="AG40" s="217"/>
      <c r="AH40" s="218"/>
      <c r="AK40" s="89"/>
      <c r="AL40" s="87"/>
      <c r="AM40" s="87"/>
      <c r="AN40" s="87"/>
      <c r="AO40" s="87"/>
      <c r="AP40" s="87"/>
      <c r="AQ40" s="87"/>
      <c r="AR40" s="87"/>
      <c r="AS40" s="87"/>
      <c r="AT40" s="88"/>
      <c r="AU40" s="87"/>
      <c r="AV40" s="87"/>
      <c r="AW40" s="87"/>
      <c r="AX40" s="87"/>
      <c r="AY40" s="88"/>
      <c r="AZ40" s="87"/>
      <c r="BA40" s="87"/>
      <c r="BB40" s="87"/>
      <c r="BC40" s="87"/>
      <c r="BD40" s="88"/>
      <c r="BE40" s="87"/>
      <c r="BF40" s="87"/>
      <c r="BG40" s="87"/>
      <c r="BH40" s="87"/>
    </row>
    <row r="41" spans="2:60" ht="19" thickBot="1" x14ac:dyDescent="0.5">
      <c r="B41" s="204"/>
      <c r="C41" s="226" t="s">
        <v>493</v>
      </c>
      <c r="D41" s="227"/>
      <c r="E41" s="227"/>
      <c r="F41" s="228"/>
      <c r="G41" s="226" t="s">
        <v>485</v>
      </c>
      <c r="H41" s="227"/>
      <c r="I41" s="227"/>
      <c r="J41" s="228"/>
      <c r="K41" s="229" t="s">
        <v>493</v>
      </c>
      <c r="L41" s="230"/>
      <c r="M41" s="230"/>
      <c r="N41" s="231"/>
      <c r="O41" s="229" t="s">
        <v>485</v>
      </c>
      <c r="P41" s="230"/>
      <c r="Q41" s="230"/>
      <c r="R41" s="231"/>
      <c r="S41" s="232" t="s">
        <v>493</v>
      </c>
      <c r="T41" s="233"/>
      <c r="U41" s="233"/>
      <c r="V41" s="234"/>
      <c r="W41" s="232" t="s">
        <v>485</v>
      </c>
      <c r="X41" s="233"/>
      <c r="Y41" s="233"/>
      <c r="Z41" s="234"/>
      <c r="AA41" s="222" t="s">
        <v>493</v>
      </c>
      <c r="AB41" s="223"/>
      <c r="AC41" s="223"/>
      <c r="AD41" s="224"/>
      <c r="AE41" s="222" t="s">
        <v>485</v>
      </c>
      <c r="AF41" s="223"/>
      <c r="AG41" s="223"/>
      <c r="AH41" s="224"/>
      <c r="AK41" s="89"/>
      <c r="AL41" s="87"/>
      <c r="AM41" s="87"/>
      <c r="AN41" s="87"/>
      <c r="AO41" s="87"/>
      <c r="AP41" s="87"/>
      <c r="AQ41" s="87"/>
      <c r="AR41" s="87"/>
      <c r="AS41" s="87"/>
      <c r="AT41" s="88"/>
      <c r="AU41" s="87"/>
      <c r="AV41" s="87"/>
      <c r="AW41" s="87"/>
      <c r="AX41" s="87"/>
      <c r="AY41" s="88"/>
      <c r="AZ41" s="87"/>
      <c r="BA41" s="87"/>
      <c r="BB41" s="87"/>
      <c r="BC41" s="87"/>
      <c r="BD41" s="88"/>
      <c r="BE41" s="87"/>
      <c r="BF41" s="87"/>
      <c r="BG41" s="87"/>
      <c r="BH41" s="87"/>
    </row>
    <row r="42" spans="2:60" s="112" customFormat="1" ht="44" thickBot="1" x14ac:dyDescent="0.4">
      <c r="B42" s="205"/>
      <c r="C42" s="184" t="s">
        <v>572</v>
      </c>
      <c r="D42" s="185" t="s">
        <v>573</v>
      </c>
      <c r="E42" s="185" t="s">
        <v>474</v>
      </c>
      <c r="F42" s="186" t="s">
        <v>475</v>
      </c>
      <c r="G42" s="184" t="s">
        <v>572</v>
      </c>
      <c r="H42" s="185" t="s">
        <v>573</v>
      </c>
      <c r="I42" s="185" t="s">
        <v>474</v>
      </c>
      <c r="J42" s="186" t="s">
        <v>475</v>
      </c>
      <c r="K42" s="187" t="s">
        <v>572</v>
      </c>
      <c r="L42" s="188" t="s">
        <v>573</v>
      </c>
      <c r="M42" s="188" t="s">
        <v>474</v>
      </c>
      <c r="N42" s="189" t="s">
        <v>475</v>
      </c>
      <c r="O42" s="187" t="s">
        <v>572</v>
      </c>
      <c r="P42" s="188" t="s">
        <v>573</v>
      </c>
      <c r="Q42" s="188" t="s">
        <v>474</v>
      </c>
      <c r="R42" s="189" t="s">
        <v>475</v>
      </c>
      <c r="S42" s="190" t="s">
        <v>572</v>
      </c>
      <c r="T42" s="191" t="s">
        <v>573</v>
      </c>
      <c r="U42" s="191" t="s">
        <v>474</v>
      </c>
      <c r="V42" s="192" t="s">
        <v>475</v>
      </c>
      <c r="W42" s="190" t="s">
        <v>572</v>
      </c>
      <c r="X42" s="191" t="s">
        <v>573</v>
      </c>
      <c r="Y42" s="191" t="s">
        <v>474</v>
      </c>
      <c r="Z42" s="192" t="s">
        <v>475</v>
      </c>
      <c r="AA42" s="193" t="s">
        <v>572</v>
      </c>
      <c r="AB42" s="194" t="s">
        <v>573</v>
      </c>
      <c r="AC42" s="194" t="s">
        <v>474</v>
      </c>
      <c r="AD42" s="195" t="s">
        <v>475</v>
      </c>
      <c r="AE42" s="193" t="s">
        <v>572</v>
      </c>
      <c r="AF42" s="194" t="s">
        <v>573</v>
      </c>
      <c r="AG42" s="194" t="s">
        <v>474</v>
      </c>
      <c r="AH42" s="195" t="s">
        <v>475</v>
      </c>
      <c r="AK42" s="113"/>
      <c r="AL42" s="114"/>
      <c r="AM42" s="114"/>
      <c r="AN42" s="114"/>
      <c r="AO42" s="114"/>
      <c r="AP42" s="114"/>
      <c r="AQ42" s="114"/>
      <c r="AR42" s="114"/>
      <c r="AS42" s="114"/>
      <c r="AT42" s="115"/>
      <c r="AU42" s="114"/>
      <c r="AV42" s="114"/>
      <c r="AW42" s="114"/>
      <c r="AX42" s="114"/>
      <c r="AY42" s="115"/>
      <c r="AZ42" s="114"/>
      <c r="BA42" s="114"/>
      <c r="BB42" s="114"/>
      <c r="BC42" s="114"/>
      <c r="BD42" s="115"/>
      <c r="BE42" s="114"/>
      <c r="BF42" s="114"/>
      <c r="BG42" s="114"/>
      <c r="BH42" s="114"/>
    </row>
    <row r="43" spans="2:60" ht="15" thickTop="1" x14ac:dyDescent="0.35">
      <c r="B43" s="199" t="s">
        <v>447</v>
      </c>
      <c r="C43" s="196">
        <f t="shared" ref="C43:C58" si="4">C23</f>
        <v>728701.43612352072</v>
      </c>
      <c r="D43" s="197">
        <f t="shared" ref="D43:D58" si="5">C23*(1-$I$5)</f>
        <v>692266.36431734462</v>
      </c>
      <c r="E43" s="197">
        <f t="shared" ref="E43:F58" si="6">E23*(1-$I$5)</f>
        <v>657318.19907908596</v>
      </c>
      <c r="F43" s="198">
        <f t="shared" si="6"/>
        <v>727214.52955560328</v>
      </c>
      <c r="G43" s="196">
        <f t="shared" ref="G43:G58" si="7">G23</f>
        <v>728808.13747207832</v>
      </c>
      <c r="H43" s="197">
        <f t="shared" ref="H43:H58" si="8">G23*(1-$I$5)</f>
        <v>692367.73059847439</v>
      </c>
      <c r="I43" s="197">
        <f t="shared" ref="I43:J58" si="9">I23*(1-$I$5)</f>
        <v>672293.57396976405</v>
      </c>
      <c r="J43" s="198">
        <f t="shared" si="9"/>
        <v>712441.8872271846</v>
      </c>
      <c r="K43" s="196">
        <f>K23</f>
        <v>25580.595037874449</v>
      </c>
      <c r="L43" s="197">
        <f t="shared" ref="L43:L58" si="10">K23*(1-$I$5)</f>
        <v>24301.565285980727</v>
      </c>
      <c r="M43" s="197">
        <f t="shared" ref="M43:N58" si="11">M23*(1-$I$5)</f>
        <v>18478.282669155404</v>
      </c>
      <c r="N43" s="198">
        <f t="shared" si="11"/>
        <v>30124.847902806046</v>
      </c>
      <c r="O43" s="196">
        <f>O23</f>
        <v>25262.760621054433</v>
      </c>
      <c r="P43" s="197">
        <f t="shared" ref="P43:P58" si="12">O23*(1-$I$5)</f>
        <v>23999.622590001709</v>
      </c>
      <c r="Q43" s="197">
        <f t="shared" ref="Q43:R58" si="13">Q23*(1-$I$5)</f>
        <v>22593.383159192766</v>
      </c>
      <c r="R43" s="198">
        <f t="shared" si="13"/>
        <v>25405.862020810655</v>
      </c>
      <c r="S43" s="196">
        <f>S23</f>
        <v>85289.311164317085</v>
      </c>
      <c r="T43" s="197">
        <f t="shared" ref="T43:T58" si="14">S23*(1-$I$5)</f>
        <v>81024.845606101226</v>
      </c>
      <c r="U43" s="197">
        <f t="shared" ref="U43:V58" si="15">U23*(1-$I$5)</f>
        <v>71299.701661955463</v>
      </c>
      <c r="V43" s="198">
        <f t="shared" si="15"/>
        <v>90749.989550246988</v>
      </c>
      <c r="W43" s="196">
        <f>W23</f>
        <v>85283.497394650069</v>
      </c>
      <c r="X43" s="197">
        <f t="shared" ref="X43:X58" si="16">W23*(1-$I$5)</f>
        <v>81019.322524917559</v>
      </c>
      <c r="Y43" s="197">
        <f t="shared" ref="Y43:Z58" si="17">Y23*(1-$I$5)</f>
        <v>77686.448257084034</v>
      </c>
      <c r="Z43" s="198">
        <f t="shared" si="17"/>
        <v>84352.1967927511</v>
      </c>
      <c r="AA43" s="196">
        <f>AA23</f>
        <v>7565.2687573115527</v>
      </c>
      <c r="AB43" s="197">
        <f t="shared" ref="AB43:AB58" si="18">AA23*(1-$I$5)</f>
        <v>7187.0053194459751</v>
      </c>
      <c r="AC43" s="197">
        <f t="shared" ref="AC43:AD58" si="19">AC23*(1-$I$5)</f>
        <v>5636.584935017001</v>
      </c>
      <c r="AD43" s="198">
        <f t="shared" si="19"/>
        <v>8737.4257038749492</v>
      </c>
      <c r="AE43" s="196">
        <f>AE23</f>
        <v>7569.0135837522466</v>
      </c>
      <c r="AF43" s="197">
        <f t="shared" ref="AF43:AF58" si="20">AE23*(1-$I$5)</f>
        <v>7190.5629045646338</v>
      </c>
      <c r="AG43" s="197">
        <f t="shared" ref="AG43:AH58" si="21">AG23*(1-$I$5)</f>
        <v>6085.1011271779598</v>
      </c>
      <c r="AH43" s="198">
        <f t="shared" si="21"/>
        <v>8296.0246819513086</v>
      </c>
      <c r="AK43" s="89"/>
      <c r="AL43" s="87"/>
      <c r="AM43" s="87"/>
      <c r="AN43" s="87"/>
      <c r="AO43" s="87"/>
      <c r="AP43" s="87"/>
      <c r="AQ43" s="87"/>
      <c r="AR43" s="87"/>
      <c r="AS43" s="87"/>
      <c r="AT43" s="88"/>
      <c r="AU43" s="87"/>
      <c r="AV43" s="87"/>
      <c r="AW43" s="87"/>
      <c r="AX43" s="87"/>
      <c r="AY43" s="88"/>
      <c r="AZ43" s="87"/>
      <c r="BA43" s="87"/>
      <c r="BB43" s="87"/>
      <c r="BC43" s="87"/>
      <c r="BD43" s="88"/>
      <c r="BE43" s="87"/>
      <c r="BF43" s="87"/>
      <c r="BG43" s="87"/>
      <c r="BH43" s="87"/>
    </row>
    <row r="44" spans="2:60" x14ac:dyDescent="0.35">
      <c r="B44" s="200" t="s">
        <v>448</v>
      </c>
      <c r="C44" s="103">
        <f t="shared" si="4"/>
        <v>729928.04013724532</v>
      </c>
      <c r="D44" s="74">
        <f t="shared" si="5"/>
        <v>693431.63813038298</v>
      </c>
      <c r="E44" s="74">
        <f t="shared" si="6"/>
        <v>657022.91929088533</v>
      </c>
      <c r="F44" s="104">
        <f t="shared" si="6"/>
        <v>729840.35696988076</v>
      </c>
      <c r="G44" s="103">
        <f t="shared" si="7"/>
        <v>730046.59719119815</v>
      </c>
      <c r="H44" s="74">
        <f t="shared" si="8"/>
        <v>693544.26733163826</v>
      </c>
      <c r="I44" s="74">
        <f t="shared" si="9"/>
        <v>672631.17161825742</v>
      </c>
      <c r="J44" s="104">
        <f t="shared" si="9"/>
        <v>714457.3630450191</v>
      </c>
      <c r="K44" s="103">
        <f t="shared" ref="K44:K58" si="22">K24</f>
        <v>25958.594301257675</v>
      </c>
      <c r="L44" s="74">
        <f t="shared" si="10"/>
        <v>24660.664586194791</v>
      </c>
      <c r="M44" s="74">
        <f t="shared" si="11"/>
        <v>18519.454867753204</v>
      </c>
      <c r="N44" s="104">
        <f t="shared" si="11"/>
        <v>30801.874304636378</v>
      </c>
      <c r="O44" s="103">
        <f t="shared" ref="O44:O58" si="23">O24</f>
        <v>25644.997687498137</v>
      </c>
      <c r="P44" s="74">
        <f t="shared" si="12"/>
        <v>24362.747803123228</v>
      </c>
      <c r="Q44" s="74">
        <f t="shared" si="13"/>
        <v>22897.665764536549</v>
      </c>
      <c r="R44" s="104">
        <f t="shared" si="13"/>
        <v>25827.82984170991</v>
      </c>
      <c r="S44" s="103">
        <f t="shared" ref="S44:S58" si="24">S24</f>
        <v>85421.567960352317</v>
      </c>
      <c r="T44" s="74">
        <f t="shared" si="14"/>
        <v>81150.489562334697</v>
      </c>
      <c r="U44" s="74">
        <f t="shared" si="15"/>
        <v>70894.393055792287</v>
      </c>
      <c r="V44" s="104">
        <f t="shared" si="15"/>
        <v>91406.586068877106</v>
      </c>
      <c r="W44" s="103">
        <f t="shared" ref="W44:W58" si="25">W24</f>
        <v>85415.108216277848</v>
      </c>
      <c r="X44" s="74">
        <f t="shared" si="16"/>
        <v>81144.352805463946</v>
      </c>
      <c r="Y44" s="74">
        <f t="shared" si="17"/>
        <v>77629.517412652174</v>
      </c>
      <c r="Z44" s="104">
        <f t="shared" si="17"/>
        <v>84659.188198275719</v>
      </c>
      <c r="AA44" s="103">
        <f t="shared" ref="AA44:AA58" si="26">AA24</f>
        <v>7569.8541747906138</v>
      </c>
      <c r="AB44" s="74">
        <f t="shared" si="18"/>
        <v>7191.361466051083</v>
      </c>
      <c r="AC44" s="74">
        <f t="shared" si="19"/>
        <v>5556.294552929844</v>
      </c>
      <c r="AD44" s="104">
        <f t="shared" si="19"/>
        <v>8826.428379172321</v>
      </c>
      <c r="AE44" s="103">
        <f t="shared" ref="AE44:AE58" si="27">AE24</f>
        <v>7574.0150930580512</v>
      </c>
      <c r="AF44" s="74">
        <f t="shared" si="20"/>
        <v>7195.3143384051482</v>
      </c>
      <c r="AG44" s="74">
        <f t="shared" si="21"/>
        <v>6029.498928547222</v>
      </c>
      <c r="AH44" s="104">
        <f t="shared" si="21"/>
        <v>8361.1297482630744</v>
      </c>
      <c r="AJ44" s="81" t="s">
        <v>509</v>
      </c>
      <c r="AK44" s="89"/>
      <c r="AL44" s="87"/>
      <c r="AM44" s="87"/>
      <c r="AN44" s="87"/>
      <c r="AO44" s="87"/>
      <c r="AP44" s="87"/>
      <c r="AQ44" s="87"/>
      <c r="AR44" s="87"/>
      <c r="AS44" s="87"/>
      <c r="AT44" s="88"/>
      <c r="AU44" s="87"/>
      <c r="AV44" s="87"/>
      <c r="AW44" s="87"/>
      <c r="AX44" s="87"/>
      <c r="AY44" s="88"/>
      <c r="AZ44" s="87"/>
      <c r="BA44" s="87"/>
      <c r="BB44" s="87"/>
      <c r="BC44" s="87"/>
      <c r="BD44" s="88"/>
      <c r="BE44" s="87"/>
      <c r="BF44" s="87"/>
      <c r="BG44" s="87"/>
      <c r="BH44" s="87"/>
    </row>
    <row r="45" spans="2:60" x14ac:dyDescent="0.35">
      <c r="B45" s="199" t="s">
        <v>449</v>
      </c>
      <c r="C45" s="196">
        <f t="shared" si="4"/>
        <v>731154.64415096981</v>
      </c>
      <c r="D45" s="197">
        <f t="shared" si="5"/>
        <v>694596.91194342123</v>
      </c>
      <c r="E45" s="197">
        <f t="shared" si="6"/>
        <v>656778.59264133638</v>
      </c>
      <c r="F45" s="198">
        <f t="shared" si="6"/>
        <v>732415.23124550609</v>
      </c>
      <c r="G45" s="196">
        <f t="shared" si="7"/>
        <v>731285.05691031797</v>
      </c>
      <c r="H45" s="197">
        <f t="shared" si="8"/>
        <v>694720.80406480201</v>
      </c>
      <c r="I45" s="197">
        <f t="shared" si="9"/>
        <v>672998.03664828697</v>
      </c>
      <c r="J45" s="198">
        <f t="shared" si="9"/>
        <v>716443.57148131705</v>
      </c>
      <c r="K45" s="196">
        <f t="shared" si="22"/>
        <v>25857.836724391072</v>
      </c>
      <c r="L45" s="197">
        <f t="shared" si="10"/>
        <v>24564.944888171518</v>
      </c>
      <c r="M45" s="197">
        <f t="shared" si="11"/>
        <v>18120.889354837262</v>
      </c>
      <c r="N45" s="198">
        <f t="shared" si="11"/>
        <v>31009.000421505774</v>
      </c>
      <c r="O45" s="196">
        <f t="shared" si="23"/>
        <v>25546.268346379278</v>
      </c>
      <c r="P45" s="197">
        <f t="shared" si="12"/>
        <v>24268.954929060314</v>
      </c>
      <c r="Q45" s="197">
        <f t="shared" si="13"/>
        <v>22747.086128829622</v>
      </c>
      <c r="R45" s="198">
        <f t="shared" si="13"/>
        <v>25790.823729291005</v>
      </c>
      <c r="S45" s="196">
        <f t="shared" si="24"/>
        <v>85553.824756387548</v>
      </c>
      <c r="T45" s="197">
        <f t="shared" si="14"/>
        <v>81276.133518568167</v>
      </c>
      <c r="U45" s="197">
        <f t="shared" si="15"/>
        <v>70514.270876924624</v>
      </c>
      <c r="V45" s="198">
        <f t="shared" si="15"/>
        <v>92037.996160211711</v>
      </c>
      <c r="W45" s="196">
        <f t="shared" si="25"/>
        <v>85546.719037905626</v>
      </c>
      <c r="X45" s="197">
        <f t="shared" si="16"/>
        <v>81269.383086010348</v>
      </c>
      <c r="Y45" s="197">
        <f t="shared" si="17"/>
        <v>77581.218131507616</v>
      </c>
      <c r="Z45" s="198">
        <f t="shared" si="17"/>
        <v>84957.548040513066</v>
      </c>
      <c r="AA45" s="196">
        <f t="shared" si="26"/>
        <v>7574.4395922696758</v>
      </c>
      <c r="AB45" s="197">
        <f t="shared" si="18"/>
        <v>7195.7176126561917</v>
      </c>
      <c r="AC45" s="197">
        <f t="shared" si="19"/>
        <v>5480.0194893319731</v>
      </c>
      <c r="AD45" s="198">
        <f t="shared" si="19"/>
        <v>8911.4157359804103</v>
      </c>
      <c r="AE45" s="196">
        <f t="shared" si="27"/>
        <v>7579.0166023638567</v>
      </c>
      <c r="AF45" s="197">
        <f t="shared" si="20"/>
        <v>7200.0657722456635</v>
      </c>
      <c r="AG45" s="197">
        <f t="shared" si="21"/>
        <v>5976.7596831893634</v>
      </c>
      <c r="AH45" s="198">
        <f t="shared" si="21"/>
        <v>8423.3718613019628</v>
      </c>
      <c r="AJ45" s="83">
        <v>0</v>
      </c>
      <c r="AK45" s="89"/>
      <c r="AL45" s="87"/>
      <c r="AM45" s="87"/>
      <c r="AN45" s="87"/>
      <c r="AO45" s="87"/>
      <c r="AP45" s="87"/>
      <c r="AQ45" s="87"/>
      <c r="AR45" s="87"/>
      <c r="AS45" s="87"/>
      <c r="AT45" s="88"/>
      <c r="AU45" s="87"/>
      <c r="AV45" s="87"/>
      <c r="AW45" s="87"/>
      <c r="AX45" s="87"/>
      <c r="AY45" s="88"/>
      <c r="AZ45" s="87"/>
      <c r="BA45" s="87"/>
      <c r="BB45" s="87"/>
      <c r="BC45" s="87"/>
      <c r="BD45" s="88"/>
      <c r="BE45" s="87"/>
      <c r="BF45" s="87"/>
      <c r="BG45" s="87"/>
      <c r="BH45" s="87"/>
    </row>
    <row r="46" spans="2:60" x14ac:dyDescent="0.35">
      <c r="B46" s="200" t="s">
        <v>455</v>
      </c>
      <c r="C46" s="103">
        <f t="shared" si="4"/>
        <v>732381.24816469429</v>
      </c>
      <c r="D46" s="74">
        <f t="shared" si="5"/>
        <v>695762.1857564596</v>
      </c>
      <c r="E46" s="74">
        <f t="shared" si="6"/>
        <v>656579.70931655727</v>
      </c>
      <c r="F46" s="104">
        <f t="shared" si="6"/>
        <v>734944.66219636181</v>
      </c>
      <c r="G46" s="103">
        <f t="shared" si="7"/>
        <v>732523.5166294378</v>
      </c>
      <c r="H46" s="74">
        <f t="shared" si="8"/>
        <v>695897.34079796588</v>
      </c>
      <c r="I46" s="74">
        <f t="shared" si="9"/>
        <v>673391.00423371361</v>
      </c>
      <c r="J46" s="104">
        <f t="shared" si="9"/>
        <v>718403.67736221803</v>
      </c>
      <c r="K46" s="103">
        <f t="shared" si="22"/>
        <v>25910.495866622106</v>
      </c>
      <c r="L46" s="74">
        <f t="shared" si="10"/>
        <v>24614.971073290999</v>
      </c>
      <c r="M46" s="74">
        <f t="shared" si="11"/>
        <v>17881.115367223585</v>
      </c>
      <c r="N46" s="104">
        <f t="shared" si="11"/>
        <v>31348.826779358416</v>
      </c>
      <c r="O46" s="103">
        <f t="shared" si="23"/>
        <v>25602.446427724641</v>
      </c>
      <c r="P46" s="74">
        <f t="shared" si="12"/>
        <v>24322.324106338408</v>
      </c>
      <c r="Q46" s="74">
        <f t="shared" si="13"/>
        <v>22745.501848789085</v>
      </c>
      <c r="R46" s="104">
        <f t="shared" si="13"/>
        <v>25899.146363887729</v>
      </c>
      <c r="S46" s="103">
        <f t="shared" si="24"/>
        <v>85686.08155242278</v>
      </c>
      <c r="T46" s="74">
        <f t="shared" si="14"/>
        <v>81401.777474801638</v>
      </c>
      <c r="U46" s="74">
        <f t="shared" si="15"/>
        <v>70155.935507352217</v>
      </c>
      <c r="V46" s="104">
        <f t="shared" si="15"/>
        <v>92647.61944225106</v>
      </c>
      <c r="W46" s="103">
        <f t="shared" si="25"/>
        <v>85678.32985953342</v>
      </c>
      <c r="X46" s="74">
        <f t="shared" si="16"/>
        <v>81394.41336655675</v>
      </c>
      <c r="Y46" s="74">
        <f t="shared" si="17"/>
        <v>77540.385340987312</v>
      </c>
      <c r="Z46" s="104">
        <f t="shared" si="17"/>
        <v>85248.441392126173</v>
      </c>
      <c r="AA46" s="103">
        <f t="shared" si="26"/>
        <v>7579.0250097487369</v>
      </c>
      <c r="AB46" s="74">
        <f t="shared" si="18"/>
        <v>7200.0737592612995</v>
      </c>
      <c r="AC46" s="74">
        <f t="shared" si="19"/>
        <v>5407.2177638602016</v>
      </c>
      <c r="AD46" s="104">
        <f t="shared" si="19"/>
        <v>8992.9297546623984</v>
      </c>
      <c r="AE46" s="103">
        <f t="shared" si="27"/>
        <v>7584.0181116696622</v>
      </c>
      <c r="AF46" s="74">
        <f t="shared" si="20"/>
        <v>7204.8172060861789</v>
      </c>
      <c r="AG46" s="74">
        <f t="shared" si="21"/>
        <v>5926.4969548954623</v>
      </c>
      <c r="AH46" s="104">
        <f t="shared" si="21"/>
        <v>8483.1374572768964</v>
      </c>
      <c r="AJ46" s="84">
        <v>0.05</v>
      </c>
      <c r="AK46" s="89"/>
      <c r="AL46" s="87"/>
      <c r="AM46" s="87"/>
      <c r="AN46" s="87"/>
      <c r="AO46" s="87"/>
      <c r="AP46" s="87"/>
      <c r="AQ46" s="87"/>
      <c r="AR46" s="87"/>
      <c r="AS46" s="87"/>
      <c r="AT46" s="88"/>
      <c r="AU46" s="87"/>
      <c r="AV46" s="87"/>
      <c r="AW46" s="87"/>
      <c r="AX46" s="87"/>
      <c r="AY46" s="88"/>
      <c r="AZ46" s="87"/>
      <c r="BA46" s="87"/>
      <c r="BB46" s="87"/>
      <c r="BC46" s="87"/>
      <c r="BD46" s="88"/>
      <c r="BE46" s="87"/>
      <c r="BF46" s="87"/>
      <c r="BG46" s="87"/>
      <c r="BH46" s="87"/>
    </row>
    <row r="47" spans="2:60" x14ac:dyDescent="0.35">
      <c r="B47" s="199" t="s">
        <v>456</v>
      </c>
      <c r="C47" s="196">
        <f t="shared" si="4"/>
        <v>733607.85217841889</v>
      </c>
      <c r="D47" s="197">
        <f t="shared" si="5"/>
        <v>696927.45956949797</v>
      </c>
      <c r="E47" s="197">
        <f t="shared" si="6"/>
        <v>656421.6677927525</v>
      </c>
      <c r="F47" s="198">
        <f t="shared" si="6"/>
        <v>737433.25134624331</v>
      </c>
      <c r="G47" s="196">
        <f t="shared" si="7"/>
        <v>733761.97634855763</v>
      </c>
      <c r="H47" s="197">
        <f t="shared" si="8"/>
        <v>697073.87753112975</v>
      </c>
      <c r="I47" s="197">
        <f t="shared" si="9"/>
        <v>673807.43126841809</v>
      </c>
      <c r="J47" s="198">
        <f t="shared" si="9"/>
        <v>720340.32379384129</v>
      </c>
      <c r="K47" s="196">
        <f t="shared" si="22"/>
        <v>26061.317522963822</v>
      </c>
      <c r="L47" s="197">
        <f t="shared" si="10"/>
        <v>24758.251646815628</v>
      </c>
      <c r="M47" s="197">
        <f t="shared" si="11"/>
        <v>17746.023244340628</v>
      </c>
      <c r="N47" s="198">
        <f t="shared" si="11"/>
        <v>31770.480049290636</v>
      </c>
      <c r="O47" s="196">
        <f t="shared" si="23"/>
        <v>25756.007676157093</v>
      </c>
      <c r="P47" s="197">
        <f t="shared" si="12"/>
        <v>24468.207292349238</v>
      </c>
      <c r="Q47" s="197">
        <f t="shared" si="13"/>
        <v>22838.079064474663</v>
      </c>
      <c r="R47" s="198">
        <f t="shared" si="13"/>
        <v>26098.335520223813</v>
      </c>
      <c r="S47" s="196">
        <f t="shared" si="24"/>
        <v>85818.338348457997</v>
      </c>
      <c r="T47" s="197">
        <f t="shared" si="14"/>
        <v>81527.421431035094</v>
      </c>
      <c r="U47" s="197">
        <f t="shared" si="15"/>
        <v>69816.684537335343</v>
      </c>
      <c r="V47" s="198">
        <f t="shared" si="15"/>
        <v>93238.158324734832</v>
      </c>
      <c r="W47" s="196">
        <f t="shared" si="25"/>
        <v>85809.940681161199</v>
      </c>
      <c r="X47" s="197">
        <f t="shared" si="16"/>
        <v>81519.443647103137</v>
      </c>
      <c r="Y47" s="197">
        <f t="shared" si="17"/>
        <v>77506.092906533813</v>
      </c>
      <c r="Z47" s="198">
        <f t="shared" si="17"/>
        <v>85532.79438767246</v>
      </c>
      <c r="AA47" s="196">
        <f t="shared" si="26"/>
        <v>7583.610427227798</v>
      </c>
      <c r="AB47" s="197">
        <f t="shared" si="18"/>
        <v>7204.4299058664074</v>
      </c>
      <c r="AC47" s="197">
        <f t="shared" si="19"/>
        <v>5337.4585478119889</v>
      </c>
      <c r="AD47" s="198">
        <f t="shared" si="19"/>
        <v>9071.4012639208268</v>
      </c>
      <c r="AE47" s="196">
        <f t="shared" si="27"/>
        <v>7589.0196209754668</v>
      </c>
      <c r="AF47" s="197">
        <f t="shared" si="20"/>
        <v>7209.5686399266933</v>
      </c>
      <c r="AG47" s="197">
        <f t="shared" si="21"/>
        <v>5878.403559454031</v>
      </c>
      <c r="AH47" s="198">
        <f t="shared" si="21"/>
        <v>8540.7337203993538</v>
      </c>
      <c r="AJ47" s="86">
        <v>0.1</v>
      </c>
      <c r="AK47" s="89"/>
      <c r="AL47" s="87"/>
      <c r="AM47" s="87"/>
      <c r="AN47" s="87"/>
      <c r="AO47" s="87"/>
      <c r="AP47" s="87"/>
      <c r="AQ47" s="87"/>
      <c r="AR47" s="87"/>
      <c r="AS47" s="87"/>
      <c r="AT47" s="88"/>
      <c r="AU47" s="87"/>
      <c r="AV47" s="87"/>
      <c r="AW47" s="87"/>
      <c r="AX47" s="87"/>
      <c r="AY47" s="88"/>
      <c r="AZ47" s="87"/>
      <c r="BA47" s="87"/>
      <c r="BB47" s="87"/>
      <c r="BC47" s="87"/>
      <c r="BD47" s="88"/>
      <c r="BE47" s="87"/>
      <c r="BF47" s="87"/>
      <c r="BG47" s="87"/>
      <c r="BH47" s="87"/>
    </row>
    <row r="48" spans="2:60" x14ac:dyDescent="0.35">
      <c r="B48" s="200" t="s">
        <v>457</v>
      </c>
      <c r="C48" s="103">
        <f t="shared" si="4"/>
        <v>734834.45619214338</v>
      </c>
      <c r="D48" s="74">
        <f t="shared" si="5"/>
        <v>698092.73338253621</v>
      </c>
      <c r="E48" s="74">
        <f t="shared" si="6"/>
        <v>656300.57859401836</v>
      </c>
      <c r="F48" s="104">
        <f t="shared" si="6"/>
        <v>739884.88817105396</v>
      </c>
      <c r="G48" s="103">
        <f t="shared" si="7"/>
        <v>735000.43606767745</v>
      </c>
      <c r="H48" s="74">
        <f t="shared" si="8"/>
        <v>698250.4142642935</v>
      </c>
      <c r="I48" s="74">
        <f t="shared" si="9"/>
        <v>674245.08364517428</v>
      </c>
      <c r="J48" s="104">
        <f t="shared" si="9"/>
        <v>722255.74488341284</v>
      </c>
      <c r="K48" s="103">
        <f t="shared" si="22"/>
        <v>26183.929521837988</v>
      </c>
      <c r="L48" s="74">
        <f t="shared" si="10"/>
        <v>24874.733045746088</v>
      </c>
      <c r="M48" s="74">
        <f t="shared" si="11"/>
        <v>17594.24798539533</v>
      </c>
      <c r="N48" s="104">
        <f t="shared" si="11"/>
        <v>32155.218106096847</v>
      </c>
      <c r="O48" s="103">
        <f t="shared" si="23"/>
        <v>25881.4823855082</v>
      </c>
      <c r="P48" s="74">
        <f t="shared" si="12"/>
        <v>24587.408266232789</v>
      </c>
      <c r="Q48" s="74">
        <f t="shared" si="13"/>
        <v>22905.464519697398</v>
      </c>
      <c r="R48" s="104">
        <f t="shared" si="13"/>
        <v>26269.352012768177</v>
      </c>
      <c r="S48" s="103">
        <f t="shared" si="24"/>
        <v>85950.595144493229</v>
      </c>
      <c r="T48" s="74">
        <f t="shared" si="14"/>
        <v>81653.065387268565</v>
      </c>
      <c r="U48" s="74">
        <f t="shared" si="15"/>
        <v>69494.327806760411</v>
      </c>
      <c r="V48" s="104">
        <f t="shared" si="15"/>
        <v>93811.802967776719</v>
      </c>
      <c r="W48" s="103">
        <f t="shared" si="25"/>
        <v>85941.551502788992</v>
      </c>
      <c r="X48" s="74">
        <f t="shared" si="16"/>
        <v>81644.473927649538</v>
      </c>
      <c r="Y48" s="74">
        <f t="shared" si="17"/>
        <v>77477.590245088708</v>
      </c>
      <c r="Z48" s="104">
        <f t="shared" si="17"/>
        <v>85811.357610210369</v>
      </c>
      <c r="AA48" s="103">
        <f t="shared" si="26"/>
        <v>7588.19584470686</v>
      </c>
      <c r="AB48" s="74">
        <f t="shared" si="18"/>
        <v>7208.786052471517</v>
      </c>
      <c r="AC48" s="74">
        <f t="shared" si="19"/>
        <v>5270.3926773184148</v>
      </c>
      <c r="AD48" s="104">
        <f t="shared" si="19"/>
        <v>9147.1794276246201</v>
      </c>
      <c r="AE48" s="103">
        <f t="shared" si="27"/>
        <v>7594.0211302812722</v>
      </c>
      <c r="AF48" s="74">
        <f t="shared" si="20"/>
        <v>7214.3200737672087</v>
      </c>
      <c r="AG48" s="74">
        <f t="shared" si="21"/>
        <v>5832.2305403143109</v>
      </c>
      <c r="AH48" s="104">
        <f t="shared" si="21"/>
        <v>8596.4096072201046</v>
      </c>
      <c r="AJ48" s="84">
        <v>0.15</v>
      </c>
      <c r="AK48" s="89"/>
      <c r="AL48" s="87"/>
      <c r="AM48" s="87"/>
      <c r="AN48" s="87"/>
      <c r="AO48" s="87"/>
      <c r="AP48" s="87"/>
      <c r="AQ48" s="87"/>
      <c r="AR48" s="87"/>
      <c r="AS48" s="87"/>
      <c r="AT48" s="88"/>
      <c r="AU48" s="87"/>
      <c r="AV48" s="87"/>
      <c r="AW48" s="87"/>
      <c r="AX48" s="87"/>
      <c r="AY48" s="88"/>
      <c r="AZ48" s="87"/>
      <c r="BA48" s="87"/>
      <c r="BB48" s="87"/>
      <c r="BC48" s="87"/>
      <c r="BD48" s="88"/>
      <c r="BE48" s="87"/>
      <c r="BF48" s="87"/>
      <c r="BG48" s="87"/>
      <c r="BH48" s="87"/>
    </row>
    <row r="49" spans="2:60" x14ac:dyDescent="0.35">
      <c r="B49" s="199" t="s">
        <v>458</v>
      </c>
      <c r="C49" s="196">
        <f t="shared" si="4"/>
        <v>736061.06020586786</v>
      </c>
      <c r="D49" s="197">
        <f t="shared" si="5"/>
        <v>699258.00719557446</v>
      </c>
      <c r="E49" s="197">
        <f t="shared" si="6"/>
        <v>656213.11937224609</v>
      </c>
      <c r="F49" s="198">
        <f t="shared" si="6"/>
        <v>742302.89501890284</v>
      </c>
      <c r="G49" s="196">
        <f t="shared" si="7"/>
        <v>736238.89578679728</v>
      </c>
      <c r="H49" s="197">
        <f t="shared" si="8"/>
        <v>699426.95099745737</v>
      </c>
      <c r="I49" s="197">
        <f t="shared" si="9"/>
        <v>674702.05301383394</v>
      </c>
      <c r="J49" s="198">
        <f t="shared" si="9"/>
        <v>724151.84898108081</v>
      </c>
      <c r="K49" s="196">
        <f t="shared" si="22"/>
        <v>26474.908388991393</v>
      </c>
      <c r="L49" s="197">
        <f t="shared" si="10"/>
        <v>25151.162969541823</v>
      </c>
      <c r="M49" s="197">
        <f t="shared" si="11"/>
        <v>17611.456953459343</v>
      </c>
      <c r="N49" s="198">
        <f t="shared" si="11"/>
        <v>32690.8689856243</v>
      </c>
      <c r="O49" s="196">
        <f t="shared" si="23"/>
        <v>26175.952797970247</v>
      </c>
      <c r="P49" s="197">
        <f t="shared" si="12"/>
        <v>24867.155158071735</v>
      </c>
      <c r="Q49" s="197">
        <f t="shared" si="13"/>
        <v>23134.75222784646</v>
      </c>
      <c r="R49" s="198">
        <f t="shared" si="13"/>
        <v>26599.558088297006</v>
      </c>
      <c r="S49" s="196">
        <f t="shared" si="24"/>
        <v>86082.851940528461</v>
      </c>
      <c r="T49" s="197">
        <f t="shared" si="14"/>
        <v>81778.709343502036</v>
      </c>
      <c r="U49" s="197">
        <f t="shared" si="15"/>
        <v>69187.061105258297</v>
      </c>
      <c r="V49" s="198">
        <f t="shared" si="15"/>
        <v>94370.357581745775</v>
      </c>
      <c r="W49" s="196">
        <f t="shared" si="25"/>
        <v>86073.162324416771</v>
      </c>
      <c r="X49" s="197">
        <f t="shared" si="16"/>
        <v>81769.504208195925</v>
      </c>
      <c r="Y49" s="197">
        <f t="shared" si="17"/>
        <v>77454.25904124738</v>
      </c>
      <c r="Z49" s="198">
        <f t="shared" si="17"/>
        <v>86084.749375144485</v>
      </c>
      <c r="AA49" s="196">
        <f t="shared" si="26"/>
        <v>7592.7812621859212</v>
      </c>
      <c r="AB49" s="197">
        <f t="shared" si="18"/>
        <v>7213.1421990766248</v>
      </c>
      <c r="AC49" s="197">
        <f t="shared" si="19"/>
        <v>5205.732518124385</v>
      </c>
      <c r="AD49" s="198">
        <f t="shared" si="19"/>
        <v>9220.5518800288646</v>
      </c>
      <c r="AE49" s="196">
        <f t="shared" si="27"/>
        <v>7599.0226395870777</v>
      </c>
      <c r="AF49" s="197">
        <f t="shared" si="20"/>
        <v>7219.0715076077231</v>
      </c>
      <c r="AG49" s="197">
        <f t="shared" si="21"/>
        <v>5787.7728120181473</v>
      </c>
      <c r="AH49" s="198">
        <f t="shared" si="21"/>
        <v>8650.3702031972989</v>
      </c>
      <c r="AJ49" s="86">
        <v>0.2</v>
      </c>
      <c r="AK49" s="89"/>
      <c r="AL49" s="87"/>
      <c r="AM49" s="87"/>
      <c r="AN49" s="87"/>
      <c r="AO49" s="87"/>
      <c r="AP49" s="87"/>
      <c r="AQ49" s="87"/>
      <c r="AR49" s="87"/>
      <c r="AS49" s="87"/>
      <c r="AT49" s="88"/>
      <c r="AU49" s="87"/>
      <c r="AV49" s="87"/>
      <c r="AW49" s="87"/>
      <c r="AX49" s="87"/>
      <c r="AY49" s="88"/>
      <c r="AZ49" s="87"/>
      <c r="BA49" s="87"/>
      <c r="BB49" s="87"/>
      <c r="BC49" s="87"/>
      <c r="BD49" s="88"/>
      <c r="BE49" s="87"/>
      <c r="BF49" s="87"/>
      <c r="BG49" s="87"/>
      <c r="BH49" s="87"/>
    </row>
    <row r="50" spans="2:60" x14ac:dyDescent="0.35">
      <c r="B50" s="200" t="s">
        <v>450</v>
      </c>
      <c r="C50" s="103">
        <f t="shared" si="4"/>
        <v>737287.66421959247</v>
      </c>
      <c r="D50" s="74">
        <f t="shared" si="5"/>
        <v>700423.28100861283</v>
      </c>
      <c r="E50" s="74">
        <f t="shared" si="6"/>
        <v>656156.42580556206</v>
      </c>
      <c r="F50" s="104">
        <f t="shared" si="6"/>
        <v>744690.1362116636</v>
      </c>
      <c r="G50" s="103">
        <f t="shared" si="7"/>
        <v>737477.3555059171</v>
      </c>
      <c r="H50" s="74">
        <f t="shared" si="8"/>
        <v>700603.48773062124</v>
      </c>
      <c r="I50" s="74">
        <f t="shared" si="9"/>
        <v>675176.69411360798</v>
      </c>
      <c r="J50" s="104">
        <f t="shared" si="9"/>
        <v>726030.2813476345</v>
      </c>
      <c r="K50" s="103">
        <f t="shared" si="22"/>
        <v>26299.387740973641</v>
      </c>
      <c r="L50" s="74">
        <f t="shared" si="10"/>
        <v>24984.418353924957</v>
      </c>
      <c r="M50" s="74">
        <f t="shared" si="11"/>
        <v>17193.624623140549</v>
      </c>
      <c r="N50" s="104">
        <f t="shared" si="11"/>
        <v>32775.212084709368</v>
      </c>
      <c r="O50" s="103">
        <f t="shared" si="23"/>
        <v>26002.658480654918</v>
      </c>
      <c r="P50" s="74">
        <f t="shared" si="12"/>
        <v>24702.525556622171</v>
      </c>
      <c r="Q50" s="74">
        <f t="shared" si="13"/>
        <v>22920.904166734144</v>
      </c>
      <c r="R50" s="104">
        <f t="shared" si="13"/>
        <v>26484.146946510198</v>
      </c>
      <c r="S50" s="103">
        <f t="shared" si="24"/>
        <v>86215.108736563692</v>
      </c>
      <c r="T50" s="74">
        <f t="shared" si="14"/>
        <v>81904.353299735507</v>
      </c>
      <c r="U50" s="74">
        <f t="shared" si="15"/>
        <v>68893.377282168891</v>
      </c>
      <c r="V50" s="104">
        <f t="shared" si="15"/>
        <v>94915.329317302108</v>
      </c>
      <c r="W50" s="103">
        <f t="shared" si="25"/>
        <v>86204.77314604455</v>
      </c>
      <c r="X50" s="74">
        <f t="shared" si="16"/>
        <v>81894.534488742313</v>
      </c>
      <c r="Y50" s="74">
        <f t="shared" si="17"/>
        <v>77435.582784027371</v>
      </c>
      <c r="Z50" s="104">
        <f t="shared" si="17"/>
        <v>86353.486193457269</v>
      </c>
      <c r="AA50" s="103">
        <f t="shared" si="26"/>
        <v>7597.3666796649823</v>
      </c>
      <c r="AB50" s="74">
        <f t="shared" si="18"/>
        <v>7217.4983456817326</v>
      </c>
      <c r="AC50" s="74">
        <f t="shared" si="19"/>
        <v>5143.2377943924139</v>
      </c>
      <c r="AD50" s="104">
        <f t="shared" si="19"/>
        <v>9291.7588969710523</v>
      </c>
      <c r="AE50" s="103">
        <f t="shared" si="27"/>
        <v>7604.0241488928823</v>
      </c>
      <c r="AF50" s="74">
        <f t="shared" si="20"/>
        <v>7223.8229414482375</v>
      </c>
      <c r="AG50" s="74">
        <f t="shared" si="21"/>
        <v>5744.8590560270077</v>
      </c>
      <c r="AH50" s="104">
        <f t="shared" si="21"/>
        <v>8702.7868268694674</v>
      </c>
      <c r="AJ50" s="84">
        <v>0.25</v>
      </c>
      <c r="AK50" s="89"/>
      <c r="AL50" s="87"/>
      <c r="AM50" s="87"/>
      <c r="AN50" s="87"/>
      <c r="AO50" s="87"/>
      <c r="AP50" s="87"/>
      <c r="AQ50" s="87"/>
      <c r="AR50" s="87"/>
      <c r="AS50" s="87"/>
      <c r="AT50" s="88"/>
      <c r="AU50" s="87"/>
      <c r="AV50" s="87"/>
      <c r="AW50" s="87"/>
      <c r="AX50" s="87"/>
      <c r="AY50" s="88"/>
      <c r="AZ50" s="87"/>
      <c r="BA50" s="87"/>
      <c r="BB50" s="87"/>
      <c r="BC50" s="87"/>
      <c r="BD50" s="88"/>
      <c r="BE50" s="87"/>
      <c r="BF50" s="87"/>
      <c r="BG50" s="87"/>
      <c r="BH50" s="87"/>
    </row>
    <row r="51" spans="2:60" x14ac:dyDescent="0.35">
      <c r="B51" s="199" t="s">
        <v>459</v>
      </c>
      <c r="C51" s="196">
        <f t="shared" si="4"/>
        <v>738514.26823331695</v>
      </c>
      <c r="D51" s="197">
        <f t="shared" si="5"/>
        <v>701588.55482165108</v>
      </c>
      <c r="E51" s="197">
        <f t="shared" si="6"/>
        <v>656128.0080591829</v>
      </c>
      <c r="F51" s="198">
        <f t="shared" si="6"/>
        <v>747049.10158411926</v>
      </c>
      <c r="G51" s="196">
        <f t="shared" si="7"/>
        <v>738715.81522503693</v>
      </c>
      <c r="H51" s="197">
        <f t="shared" si="8"/>
        <v>701780.024463785</v>
      </c>
      <c r="I51" s="197">
        <f t="shared" si="9"/>
        <v>675667.57678834698</v>
      </c>
      <c r="J51" s="198">
        <f t="shared" si="9"/>
        <v>727892.47213922313</v>
      </c>
      <c r="K51" s="196">
        <f t="shared" si="22"/>
        <v>26255.044415623455</v>
      </c>
      <c r="L51" s="197">
        <f t="shared" si="10"/>
        <v>24942.292194842281</v>
      </c>
      <c r="M51" s="197">
        <f t="shared" si="11"/>
        <v>16907.780967872601</v>
      </c>
      <c r="N51" s="198">
        <f t="shared" si="11"/>
        <v>32976.803421811965</v>
      </c>
      <c r="O51" s="196">
        <f t="shared" si="23"/>
        <v>25961.931482072359</v>
      </c>
      <c r="P51" s="197">
        <f t="shared" si="12"/>
        <v>24663.83490796874</v>
      </c>
      <c r="Q51" s="197">
        <f t="shared" si="13"/>
        <v>22834.135299171721</v>
      </c>
      <c r="R51" s="198">
        <f t="shared" si="13"/>
        <v>26493.534516765762</v>
      </c>
      <c r="S51" s="196">
        <f t="shared" si="24"/>
        <v>86347.365532598924</v>
      </c>
      <c r="T51" s="197">
        <f t="shared" si="14"/>
        <v>82029.997255968978</v>
      </c>
      <c r="U51" s="197">
        <f t="shared" si="15"/>
        <v>68612.002055568897</v>
      </c>
      <c r="V51" s="198">
        <f t="shared" si="15"/>
        <v>95447.992456369044</v>
      </c>
      <c r="W51" s="196">
        <f t="shared" si="25"/>
        <v>86336.383967672344</v>
      </c>
      <c r="X51" s="197">
        <f t="shared" si="16"/>
        <v>82019.564769288729</v>
      </c>
      <c r="Y51" s="197">
        <f t="shared" si="17"/>
        <v>77421.124768177207</v>
      </c>
      <c r="Z51" s="198">
        <f t="shared" si="17"/>
        <v>86618.004770400235</v>
      </c>
      <c r="AA51" s="196">
        <f t="shared" si="26"/>
        <v>7601.9520971440443</v>
      </c>
      <c r="AB51" s="197">
        <f t="shared" si="18"/>
        <v>7221.8544922868414</v>
      </c>
      <c r="AC51" s="197">
        <f t="shared" si="19"/>
        <v>5082.7053551274394</v>
      </c>
      <c r="AD51" s="198">
        <f t="shared" si="19"/>
        <v>9361.0036294462443</v>
      </c>
      <c r="AE51" s="196">
        <f t="shared" si="27"/>
        <v>7609.0256581986878</v>
      </c>
      <c r="AF51" s="197">
        <f t="shared" si="20"/>
        <v>7228.5743752887529</v>
      </c>
      <c r="AG51" s="197">
        <f t="shared" si="21"/>
        <v>5703.3444241033849</v>
      </c>
      <c r="AH51" s="198">
        <f t="shared" si="21"/>
        <v>8753.8043264741209</v>
      </c>
      <c r="AJ51" s="86">
        <v>0.3</v>
      </c>
      <c r="AK51" s="89"/>
      <c r="AL51" s="87"/>
      <c r="AM51" s="87"/>
      <c r="AN51" s="87"/>
      <c r="AO51" s="87"/>
      <c r="AP51" s="87"/>
      <c r="AQ51" s="87"/>
      <c r="AR51" s="87"/>
      <c r="AS51" s="87"/>
      <c r="AT51" s="88"/>
      <c r="AU51" s="87"/>
      <c r="AV51" s="87"/>
      <c r="AW51" s="87"/>
      <c r="AX51" s="87"/>
      <c r="AY51" s="88"/>
      <c r="AZ51" s="87"/>
      <c r="BA51" s="87"/>
      <c r="BB51" s="87"/>
      <c r="BC51" s="87"/>
      <c r="BD51" s="88"/>
      <c r="BE51" s="87"/>
      <c r="BF51" s="87"/>
      <c r="BG51" s="87"/>
      <c r="BH51" s="87"/>
    </row>
    <row r="52" spans="2:60" x14ac:dyDescent="0.35">
      <c r="B52" s="200" t="s">
        <v>460</v>
      </c>
      <c r="C52" s="103">
        <f t="shared" si="4"/>
        <v>739740.87224704144</v>
      </c>
      <c r="D52" s="74">
        <f t="shared" si="5"/>
        <v>702753.82863468933</v>
      </c>
      <c r="E52" s="74">
        <f t="shared" si="6"/>
        <v>656125.68585173809</v>
      </c>
      <c r="F52" s="104">
        <f t="shared" si="6"/>
        <v>749381.97141764057</v>
      </c>
      <c r="G52" s="103">
        <f t="shared" si="7"/>
        <v>739954.27494415664</v>
      </c>
      <c r="H52" s="74">
        <f t="shared" si="8"/>
        <v>702956.56119694875</v>
      </c>
      <c r="I52" s="74">
        <f t="shared" si="9"/>
        <v>676173.44868876634</v>
      </c>
      <c r="J52" s="104">
        <f t="shared" si="9"/>
        <v>729739.67370513128</v>
      </c>
      <c r="K52" s="103">
        <f t="shared" si="22"/>
        <v>26196.813114819073</v>
      </c>
      <c r="L52" s="74">
        <f t="shared" si="10"/>
        <v>24886.972459078119</v>
      </c>
      <c r="M52" s="74">
        <f t="shared" si="11"/>
        <v>16615.461991621756</v>
      </c>
      <c r="N52" s="104">
        <f t="shared" si="11"/>
        <v>33158.482926534482</v>
      </c>
      <c r="O52" s="103">
        <f t="shared" si="23"/>
        <v>25907.306639053291</v>
      </c>
      <c r="P52" s="74">
        <f t="shared" si="12"/>
        <v>24611.941307100624</v>
      </c>
      <c r="Q52" s="74">
        <f t="shared" si="13"/>
        <v>22735.215739418556</v>
      </c>
      <c r="R52" s="104">
        <f t="shared" si="13"/>
        <v>26488.666874782695</v>
      </c>
      <c r="S52" s="103">
        <f t="shared" si="24"/>
        <v>86479.622328634156</v>
      </c>
      <c r="T52" s="74">
        <f t="shared" si="14"/>
        <v>82155.641212202449</v>
      </c>
      <c r="U52" s="74">
        <f t="shared" si="15"/>
        <v>68341.846618222058</v>
      </c>
      <c r="V52" s="104">
        <f t="shared" si="15"/>
        <v>95969.435806182824</v>
      </c>
      <c r="W52" s="103">
        <f t="shared" si="25"/>
        <v>86467.994789300123</v>
      </c>
      <c r="X52" s="74">
        <f t="shared" si="16"/>
        <v>82144.595049835116</v>
      </c>
      <c r="Y52" s="74">
        <f t="shared" si="17"/>
        <v>77410.511851906747</v>
      </c>
      <c r="Z52" s="104">
        <f t="shared" si="17"/>
        <v>86878.678247763484</v>
      </c>
      <c r="AA52" s="103">
        <f t="shared" si="26"/>
        <v>7606.5375146231054</v>
      </c>
      <c r="AB52" s="74">
        <f t="shared" si="18"/>
        <v>7226.2106388919501</v>
      </c>
      <c r="AC52" s="74">
        <f t="shared" si="19"/>
        <v>5023.9616184325223</v>
      </c>
      <c r="AD52" s="104">
        <f t="shared" si="19"/>
        <v>9428.4596593513779</v>
      </c>
      <c r="AE52" s="103">
        <f t="shared" si="27"/>
        <v>7614.0271675044933</v>
      </c>
      <c r="AF52" s="74">
        <f t="shared" si="20"/>
        <v>7233.3258091292682</v>
      </c>
      <c r="AG52" s="74">
        <f t="shared" si="21"/>
        <v>5663.1051510064217</v>
      </c>
      <c r="AH52" s="104">
        <f t="shared" si="21"/>
        <v>8803.5464672521157</v>
      </c>
      <c r="AJ52" s="84">
        <v>0.35</v>
      </c>
      <c r="AK52" s="89"/>
      <c r="AL52" s="87"/>
      <c r="AM52" s="87"/>
      <c r="AN52" s="87"/>
      <c r="AO52" s="87"/>
      <c r="AP52" s="87"/>
      <c r="AQ52" s="87"/>
      <c r="AR52" s="87"/>
      <c r="AS52" s="87"/>
      <c r="AT52" s="88"/>
      <c r="AU52" s="87"/>
      <c r="AV52" s="87"/>
      <c r="AW52" s="87"/>
      <c r="AX52" s="87"/>
      <c r="AY52" s="88"/>
      <c r="AZ52" s="87"/>
      <c r="BA52" s="87"/>
      <c r="BB52" s="87"/>
      <c r="BC52" s="87"/>
      <c r="BD52" s="88"/>
      <c r="BE52" s="87"/>
      <c r="BF52" s="87"/>
      <c r="BG52" s="87"/>
      <c r="BH52" s="87"/>
    </row>
    <row r="53" spans="2:60" x14ac:dyDescent="0.35">
      <c r="B53" s="199" t="s">
        <v>461</v>
      </c>
      <c r="C53" s="196">
        <f t="shared" si="4"/>
        <v>740967.47626076604</v>
      </c>
      <c r="D53" s="197">
        <f t="shared" si="5"/>
        <v>703919.1024477277</v>
      </c>
      <c r="E53" s="197">
        <f t="shared" si="6"/>
        <v>656147.537302315</v>
      </c>
      <c r="F53" s="198">
        <f t="shared" si="6"/>
        <v>751690.66759314039</v>
      </c>
      <c r="G53" s="196">
        <f t="shared" si="7"/>
        <v>741192.73466327647</v>
      </c>
      <c r="H53" s="197">
        <f t="shared" si="8"/>
        <v>704133.09793011262</v>
      </c>
      <c r="I53" s="197">
        <f t="shared" si="9"/>
        <v>676693.20589029137</v>
      </c>
      <c r="J53" s="198">
        <f t="shared" si="9"/>
        <v>731572.98996993387</v>
      </c>
      <c r="K53" s="196">
        <f t="shared" si="22"/>
        <v>26188.757990369402</v>
      </c>
      <c r="L53" s="197">
        <f t="shared" si="10"/>
        <v>24879.320090850932</v>
      </c>
      <c r="M53" s="197">
        <f t="shared" si="11"/>
        <v>16376.966373866551</v>
      </c>
      <c r="N53" s="198">
        <f t="shared" si="11"/>
        <v>33381.673807835308</v>
      </c>
      <c r="O53" s="196">
        <f t="shared" si="23"/>
        <v>25901.942344052397</v>
      </c>
      <c r="P53" s="197">
        <f t="shared" si="12"/>
        <v>24606.845226849775</v>
      </c>
      <c r="Q53" s="197">
        <f t="shared" si="13"/>
        <v>22684.068414542227</v>
      </c>
      <c r="R53" s="198">
        <f t="shared" si="13"/>
        <v>26529.622039157326</v>
      </c>
      <c r="S53" s="196">
        <f t="shared" si="24"/>
        <v>86611.879124669387</v>
      </c>
      <c r="T53" s="197">
        <f t="shared" si="14"/>
        <v>82281.285168435919</v>
      </c>
      <c r="U53" s="197">
        <f t="shared" si="15"/>
        <v>68081.971962717915</v>
      </c>
      <c r="V53" s="198">
        <f t="shared" si="15"/>
        <v>96480.598374153924</v>
      </c>
      <c r="W53" s="196">
        <f t="shared" si="25"/>
        <v>86599.605610927916</v>
      </c>
      <c r="X53" s="197">
        <f t="shared" si="16"/>
        <v>82269.625330381517</v>
      </c>
      <c r="Y53" s="197">
        <f t="shared" si="17"/>
        <v>77403.422230865006</v>
      </c>
      <c r="Z53" s="198">
        <f t="shared" si="17"/>
        <v>87135.828429898029</v>
      </c>
      <c r="AA53" s="196">
        <f t="shared" si="26"/>
        <v>7611.1229321021665</v>
      </c>
      <c r="AB53" s="197">
        <f t="shared" si="18"/>
        <v>7230.5667854970579</v>
      </c>
      <c r="AC53" s="197">
        <f t="shared" si="19"/>
        <v>4966.8568840833113</v>
      </c>
      <c r="AD53" s="198">
        <f t="shared" si="19"/>
        <v>9494.2766869108036</v>
      </c>
      <c r="AE53" s="196">
        <f t="shared" si="27"/>
        <v>7619.0286768102978</v>
      </c>
      <c r="AF53" s="197">
        <f t="shared" si="20"/>
        <v>7238.0772429697827</v>
      </c>
      <c r="AG53" s="197">
        <f t="shared" si="21"/>
        <v>5624.0344993133167</v>
      </c>
      <c r="AH53" s="198">
        <f t="shared" si="21"/>
        <v>8852.1199866262486</v>
      </c>
      <c r="AK53" s="89"/>
      <c r="AL53" s="87"/>
      <c r="AM53" s="87"/>
      <c r="AN53" s="87"/>
      <c r="AO53" s="87"/>
      <c r="AP53" s="87"/>
      <c r="AQ53" s="87"/>
      <c r="AR53" s="87"/>
      <c r="AS53" s="87"/>
      <c r="AT53" s="88"/>
      <c r="AU53" s="87"/>
      <c r="AV53" s="87"/>
      <c r="AW53" s="87"/>
      <c r="AX53" s="87"/>
      <c r="AY53" s="88"/>
      <c r="AZ53" s="87"/>
      <c r="BA53" s="87"/>
      <c r="BB53" s="87"/>
      <c r="BC53" s="87"/>
      <c r="BD53" s="88"/>
      <c r="BE53" s="87"/>
      <c r="BF53" s="87"/>
      <c r="BG53" s="87"/>
      <c r="BH53" s="87"/>
    </row>
    <row r="54" spans="2:60" x14ac:dyDescent="0.35">
      <c r="B54" s="200" t="s">
        <v>462</v>
      </c>
      <c r="C54" s="103">
        <f t="shared" si="4"/>
        <v>742194.08027449052</v>
      </c>
      <c r="D54" s="74">
        <f t="shared" si="5"/>
        <v>705084.37626076594</v>
      </c>
      <c r="E54" s="74">
        <f t="shared" si="6"/>
        <v>656191.85814553499</v>
      </c>
      <c r="F54" s="104">
        <f t="shared" si="6"/>
        <v>753976.89437599701</v>
      </c>
      <c r="G54" s="103">
        <f t="shared" si="7"/>
        <v>742431.19438239629</v>
      </c>
      <c r="H54" s="74">
        <f t="shared" si="8"/>
        <v>705309.63466327649</v>
      </c>
      <c r="I54" s="74">
        <f t="shared" si="9"/>
        <v>677225.86946627684</v>
      </c>
      <c r="J54" s="104">
        <f t="shared" si="9"/>
        <v>733393.39986027603</v>
      </c>
      <c r="K54" s="103">
        <f t="shared" si="22"/>
        <v>26303.472064610381</v>
      </c>
      <c r="L54" s="74">
        <f t="shared" si="10"/>
        <v>24988.298461379862</v>
      </c>
      <c r="M54" s="74">
        <f t="shared" si="11"/>
        <v>16260.768564266431</v>
      </c>
      <c r="N54" s="104">
        <f t="shared" si="11"/>
        <v>33715.828358493294</v>
      </c>
      <c r="O54" s="103">
        <f t="shared" si="23"/>
        <v>26019.955064710201</v>
      </c>
      <c r="P54" s="74">
        <f t="shared" si="12"/>
        <v>24718.957311474689</v>
      </c>
      <c r="Q54" s="74">
        <f t="shared" si="13"/>
        <v>22751.035209799385</v>
      </c>
      <c r="R54" s="104">
        <f t="shared" si="13"/>
        <v>26686.879413149993</v>
      </c>
      <c r="S54" s="103">
        <f t="shared" si="24"/>
        <v>86744.135920704619</v>
      </c>
      <c r="T54" s="74">
        <f t="shared" si="14"/>
        <v>82406.92912466939</v>
      </c>
      <c r="U54" s="74">
        <f t="shared" si="15"/>
        <v>67831.561568056466</v>
      </c>
      <c r="V54" s="104">
        <f t="shared" si="15"/>
        <v>96982.2966812823</v>
      </c>
      <c r="W54" s="103">
        <f t="shared" si="25"/>
        <v>86731.216432555695</v>
      </c>
      <c r="X54" s="74">
        <f t="shared" si="16"/>
        <v>82394.655610927904</v>
      </c>
      <c r="Y54" s="74">
        <f t="shared" si="17"/>
        <v>77399.576077643127</v>
      </c>
      <c r="Z54" s="104">
        <f t="shared" si="17"/>
        <v>87389.735144212682</v>
      </c>
      <c r="AA54" s="103">
        <f t="shared" si="26"/>
        <v>7615.7083495812285</v>
      </c>
      <c r="AB54" s="74">
        <f t="shared" si="18"/>
        <v>7234.9229321021667</v>
      </c>
      <c r="AC54" s="74">
        <f t="shared" si="19"/>
        <v>4911.2609791168179</v>
      </c>
      <c r="AD54" s="104">
        <f t="shared" si="19"/>
        <v>9558.5848850875154</v>
      </c>
      <c r="AE54" s="103">
        <f t="shared" si="27"/>
        <v>7624.0301861161033</v>
      </c>
      <c r="AF54" s="74">
        <f t="shared" si="20"/>
        <v>7242.828676810298</v>
      </c>
      <c r="AG54" s="74">
        <f t="shared" si="21"/>
        <v>5586.0396546903103</v>
      </c>
      <c r="AH54" s="104">
        <f t="shared" si="21"/>
        <v>8899.6176989302858</v>
      </c>
      <c r="AK54" s="89"/>
      <c r="AL54" s="87"/>
      <c r="AM54" s="87"/>
      <c r="AN54" s="87"/>
      <c r="AO54" s="87"/>
      <c r="AP54" s="87"/>
      <c r="AQ54" s="87"/>
      <c r="AR54" s="87"/>
      <c r="AS54" s="87"/>
      <c r="AT54" s="88"/>
      <c r="AU54" s="87"/>
      <c r="AV54" s="87"/>
      <c r="AW54" s="87"/>
      <c r="AX54" s="87"/>
      <c r="AY54" s="88"/>
      <c r="AZ54" s="87"/>
      <c r="BA54" s="87"/>
      <c r="BB54" s="87"/>
      <c r="BC54" s="87"/>
      <c r="BD54" s="88"/>
      <c r="BE54" s="87"/>
      <c r="BF54" s="87"/>
      <c r="BG54" s="87"/>
      <c r="BH54" s="87"/>
    </row>
    <row r="55" spans="2:60" x14ac:dyDescent="0.35">
      <c r="B55" s="199" t="s">
        <v>463</v>
      </c>
      <c r="C55" s="196">
        <f t="shared" si="4"/>
        <v>743420.68428821501</v>
      </c>
      <c r="D55" s="197">
        <f t="shared" si="5"/>
        <v>706249.65007380419</v>
      </c>
      <c r="E55" s="197">
        <f t="shared" si="6"/>
        <v>656257.12885767664</v>
      </c>
      <c r="F55" s="198">
        <f t="shared" si="6"/>
        <v>756242.17128993175</v>
      </c>
      <c r="G55" s="196">
        <f t="shared" si="7"/>
        <v>743669.65410151612</v>
      </c>
      <c r="H55" s="197">
        <f t="shared" si="8"/>
        <v>706486.17139644024</v>
      </c>
      <c r="I55" s="197">
        <f t="shared" si="9"/>
        <v>677770.56660531822</v>
      </c>
      <c r="J55" s="198">
        <f t="shared" si="9"/>
        <v>735201.77618756227</v>
      </c>
      <c r="K55" s="196">
        <f t="shared" si="22"/>
        <v>26184.923219844644</v>
      </c>
      <c r="L55" s="197">
        <f t="shared" si="10"/>
        <v>24875.677058852412</v>
      </c>
      <c r="M55" s="197">
        <f t="shared" si="11"/>
        <v>15928.209761097953</v>
      </c>
      <c r="N55" s="198">
        <f t="shared" si="11"/>
        <v>33823.14435660687</v>
      </c>
      <c r="O55" s="196">
        <f t="shared" si="23"/>
        <v>25903.94558778717</v>
      </c>
      <c r="P55" s="197">
        <f t="shared" si="12"/>
        <v>24608.748308397811</v>
      </c>
      <c r="Q55" s="197">
        <f t="shared" si="13"/>
        <v>22596.525572094124</v>
      </c>
      <c r="R55" s="198">
        <f t="shared" si="13"/>
        <v>26620.971044701499</v>
      </c>
      <c r="S55" s="196">
        <f t="shared" si="24"/>
        <v>86876.392716739851</v>
      </c>
      <c r="T55" s="197">
        <f t="shared" si="14"/>
        <v>82532.573080902861</v>
      </c>
      <c r="U55" s="197">
        <f t="shared" si="15"/>
        <v>67589.900170818815</v>
      </c>
      <c r="V55" s="198">
        <f t="shared" si="15"/>
        <v>97475.245990986892</v>
      </c>
      <c r="W55" s="196">
        <f t="shared" si="25"/>
        <v>86862.827254183474</v>
      </c>
      <c r="X55" s="197">
        <f t="shared" si="16"/>
        <v>82519.685891474292</v>
      </c>
      <c r="Y55" s="197">
        <f t="shared" si="17"/>
        <v>77398.728266507547</v>
      </c>
      <c r="Z55" s="198">
        <f t="shared" si="17"/>
        <v>87640.643516441036</v>
      </c>
      <c r="AA55" s="196">
        <f t="shared" si="26"/>
        <v>7620.2937670602896</v>
      </c>
      <c r="AB55" s="197">
        <f t="shared" si="18"/>
        <v>7239.2790787072745</v>
      </c>
      <c r="AC55" s="197">
        <f t="shared" si="19"/>
        <v>4857.0598734486239</v>
      </c>
      <c r="AD55" s="198">
        <f t="shared" si="19"/>
        <v>9621.498283965926</v>
      </c>
      <c r="AE55" s="196">
        <f t="shared" si="27"/>
        <v>7629.0316954219088</v>
      </c>
      <c r="AF55" s="197">
        <f t="shared" si="20"/>
        <v>7247.5801106508134</v>
      </c>
      <c r="AG55" s="197">
        <f t="shared" si="21"/>
        <v>5549.0393128014548</v>
      </c>
      <c r="AH55" s="198">
        <f t="shared" si="21"/>
        <v>8946.1209085001701</v>
      </c>
      <c r="AK55" s="89"/>
      <c r="AL55" s="87"/>
      <c r="AM55" s="87"/>
      <c r="AN55" s="87"/>
      <c r="AO55" s="87"/>
      <c r="AP55" s="87"/>
      <c r="AQ55" s="87"/>
      <c r="AR55" s="87"/>
      <c r="AS55" s="87"/>
      <c r="AT55" s="88"/>
      <c r="AU55" s="87"/>
      <c r="AV55" s="87"/>
      <c r="AW55" s="87"/>
      <c r="AX55" s="87"/>
      <c r="AY55" s="88"/>
      <c r="AZ55" s="87"/>
      <c r="BA55" s="87"/>
      <c r="BB55" s="87"/>
      <c r="BC55" s="87"/>
      <c r="BD55" s="88"/>
      <c r="BE55" s="87"/>
      <c r="BF55" s="87"/>
      <c r="BG55" s="87"/>
      <c r="BH55" s="87"/>
    </row>
    <row r="56" spans="2:60" x14ac:dyDescent="0.35">
      <c r="B56" s="200" t="s">
        <v>464</v>
      </c>
      <c r="C56" s="103">
        <f t="shared" si="4"/>
        <v>744647.28830193961</v>
      </c>
      <c r="D56" s="74">
        <f t="shared" si="5"/>
        <v>707414.92388684256</v>
      </c>
      <c r="E56" s="74">
        <f t="shared" si="6"/>
        <v>656341.98789650598</v>
      </c>
      <c r="F56" s="104">
        <f t="shared" si="6"/>
        <v>758487.85987717926</v>
      </c>
      <c r="G56" s="103">
        <f t="shared" si="7"/>
        <v>744908.11382063595</v>
      </c>
      <c r="H56" s="74">
        <f t="shared" si="8"/>
        <v>707662.70812960411</v>
      </c>
      <c r="I56" s="74">
        <f t="shared" si="9"/>
        <v>678326.51524026319</v>
      </c>
      <c r="J56" s="104">
        <f t="shared" si="9"/>
        <v>736998.90101894503</v>
      </c>
      <c r="K56" s="103">
        <f t="shared" si="22"/>
        <v>26558.83487862565</v>
      </c>
      <c r="L56" s="74">
        <f t="shared" si="10"/>
        <v>25230.893134694368</v>
      </c>
      <c r="M56" s="74">
        <f t="shared" si="11"/>
        <v>16068.349544122935</v>
      </c>
      <c r="N56" s="104">
        <f t="shared" si="11"/>
        <v>34393.436725265798</v>
      </c>
      <c r="O56" s="103">
        <f t="shared" si="23"/>
        <v>26280.968281576985</v>
      </c>
      <c r="P56" s="74">
        <f t="shared" si="12"/>
        <v>24966.919867498134</v>
      </c>
      <c r="Q56" s="74">
        <f t="shared" si="13"/>
        <v>22911.186228182039</v>
      </c>
      <c r="R56" s="104">
        <f t="shared" si="13"/>
        <v>27022.653506814229</v>
      </c>
      <c r="S56" s="103">
        <f t="shared" si="24"/>
        <v>87008.649512775082</v>
      </c>
      <c r="T56" s="74">
        <f t="shared" si="14"/>
        <v>82658.217037136317</v>
      </c>
      <c r="U56" s="74">
        <f t="shared" si="15"/>
        <v>67356.357042335687</v>
      </c>
      <c r="V56" s="104">
        <f t="shared" si="15"/>
        <v>97960.077031936962</v>
      </c>
      <c r="W56" s="103">
        <f t="shared" si="25"/>
        <v>86994.438075811267</v>
      </c>
      <c r="X56" s="74">
        <f t="shared" si="16"/>
        <v>82644.716172020693</v>
      </c>
      <c r="Y56" s="74">
        <f t="shared" si="17"/>
        <v>77400.662642369614</v>
      </c>
      <c r="Z56" s="104">
        <f t="shared" si="17"/>
        <v>87888.769701671787</v>
      </c>
      <c r="AA56" s="103">
        <f t="shared" si="26"/>
        <v>7624.8791845393507</v>
      </c>
      <c r="AB56" s="74">
        <f t="shared" si="18"/>
        <v>7243.6352253123832</v>
      </c>
      <c r="AC56" s="74">
        <f t="shared" si="19"/>
        <v>4804.1530138538637</v>
      </c>
      <c r="AD56" s="104">
        <f t="shared" si="19"/>
        <v>9683.1174367709009</v>
      </c>
      <c r="AE56" s="103">
        <f t="shared" si="27"/>
        <v>7634.0332047277134</v>
      </c>
      <c r="AF56" s="74">
        <f t="shared" si="20"/>
        <v>7252.3315444913278</v>
      </c>
      <c r="AG56" s="74">
        <f t="shared" si="21"/>
        <v>5512.9617784163456</v>
      </c>
      <c r="AH56" s="104">
        <f t="shared" si="21"/>
        <v>8991.70131056631</v>
      </c>
      <c r="AK56" s="89"/>
      <c r="AL56" s="87"/>
      <c r="AM56" s="87"/>
      <c r="AN56" s="87"/>
      <c r="AO56" s="87"/>
      <c r="AP56" s="87"/>
      <c r="AQ56" s="87"/>
      <c r="AR56" s="87"/>
      <c r="AS56" s="87"/>
      <c r="AT56" s="88"/>
      <c r="AU56" s="87"/>
      <c r="AV56" s="87"/>
      <c r="AW56" s="87"/>
      <c r="AX56" s="87"/>
      <c r="AY56" s="88"/>
      <c r="AZ56" s="87"/>
      <c r="BA56" s="87"/>
      <c r="BB56" s="87"/>
      <c r="BC56" s="87"/>
      <c r="BD56" s="88"/>
      <c r="BE56" s="87"/>
      <c r="BF56" s="87"/>
      <c r="BG56" s="87"/>
      <c r="BH56" s="87"/>
    </row>
    <row r="57" spans="2:60" x14ac:dyDescent="0.35">
      <c r="B57" s="199" t="s">
        <v>465</v>
      </c>
      <c r="C57" s="196">
        <f t="shared" si="4"/>
        <v>745873.8923156641</v>
      </c>
      <c r="D57" s="197">
        <f t="shared" si="5"/>
        <v>708580.19769988081</v>
      </c>
      <c r="E57" s="197">
        <f t="shared" si="6"/>
        <v>656445.20972085942</v>
      </c>
      <c r="F57" s="198">
        <f t="shared" si="6"/>
        <v>760715.1856789022</v>
      </c>
      <c r="G57" s="196">
        <f t="shared" si="7"/>
        <v>746146.57353975577</v>
      </c>
      <c r="H57" s="197">
        <f t="shared" si="8"/>
        <v>708839.24486276798</v>
      </c>
      <c r="I57" s="197">
        <f t="shared" si="9"/>
        <v>678893.01142270456</v>
      </c>
      <c r="J57" s="198">
        <f t="shared" si="9"/>
        <v>738785.47830283141</v>
      </c>
      <c r="K57" s="196">
        <f t="shared" si="22"/>
        <v>26730.994124628538</v>
      </c>
      <c r="L57" s="197">
        <f t="shared" si="10"/>
        <v>25394.44441839711</v>
      </c>
      <c r="M57" s="197">
        <f t="shared" si="11"/>
        <v>16021.350605706957</v>
      </c>
      <c r="N57" s="198">
        <f t="shared" si="11"/>
        <v>34767.538231087266</v>
      </c>
      <c r="O57" s="196">
        <f t="shared" si="23"/>
        <v>26456.209455089858</v>
      </c>
      <c r="P57" s="197">
        <f t="shared" si="12"/>
        <v>25133.398982335366</v>
      </c>
      <c r="Q57" s="197">
        <f t="shared" si="13"/>
        <v>23034.894738027229</v>
      </c>
      <c r="R57" s="198">
        <f t="shared" si="13"/>
        <v>27231.903226643499</v>
      </c>
      <c r="S57" s="196">
        <f t="shared" si="24"/>
        <v>87140.906308810314</v>
      </c>
      <c r="T57" s="197">
        <f t="shared" si="14"/>
        <v>82783.860993369788</v>
      </c>
      <c r="U57" s="197">
        <f t="shared" si="15"/>
        <v>67130.372655534564</v>
      </c>
      <c r="V57" s="198">
        <f t="shared" si="15"/>
        <v>98437.349331205012</v>
      </c>
      <c r="W57" s="196">
        <f t="shared" si="25"/>
        <v>87126.048897439046</v>
      </c>
      <c r="X57" s="197">
        <f t="shared" si="16"/>
        <v>82769.746452567095</v>
      </c>
      <c r="Y57" s="197">
        <f t="shared" si="17"/>
        <v>77405.187451421531</v>
      </c>
      <c r="Z57" s="198">
        <f t="shared" si="17"/>
        <v>88134.305453712645</v>
      </c>
      <c r="AA57" s="196">
        <f t="shared" si="26"/>
        <v>7629.4646020184127</v>
      </c>
      <c r="AB57" s="197">
        <f t="shared" si="18"/>
        <v>7247.991371917492</v>
      </c>
      <c r="AC57" s="197">
        <f t="shared" si="19"/>
        <v>4752.4511983439761</v>
      </c>
      <c r="AD57" s="198">
        <f t="shared" si="19"/>
        <v>9743.5315454910069</v>
      </c>
      <c r="AE57" s="196">
        <f t="shared" si="27"/>
        <v>7639.0347140335189</v>
      </c>
      <c r="AF57" s="197">
        <f t="shared" si="20"/>
        <v>7257.0829783318422</v>
      </c>
      <c r="AG57" s="197">
        <f t="shared" si="21"/>
        <v>5477.7434498242383</v>
      </c>
      <c r="AH57" s="198">
        <f t="shared" si="21"/>
        <v>9036.4225068394462</v>
      </c>
      <c r="AK57" s="89"/>
      <c r="AL57" s="87"/>
      <c r="AM57" s="87"/>
      <c r="AN57" s="87"/>
      <c r="AO57" s="87"/>
      <c r="AP57" s="87"/>
      <c r="AQ57" s="87"/>
      <c r="AR57" s="87"/>
      <c r="AS57" s="87"/>
      <c r="AT57" s="88"/>
      <c r="AU57" s="87"/>
      <c r="AV57" s="87"/>
      <c r="AW57" s="87"/>
      <c r="AX57" s="87"/>
      <c r="AY57" s="88"/>
      <c r="AZ57" s="87"/>
      <c r="BA57" s="87"/>
      <c r="BB57" s="87"/>
      <c r="BC57" s="87"/>
      <c r="BD57" s="88"/>
      <c r="BE57" s="87"/>
      <c r="BF57" s="87"/>
      <c r="BG57" s="87"/>
      <c r="BH57" s="87"/>
    </row>
    <row r="58" spans="2:60" ht="15" thickBot="1" x14ac:dyDescent="0.4">
      <c r="B58" s="201" t="s">
        <v>466</v>
      </c>
      <c r="C58" s="105">
        <f t="shared" si="4"/>
        <v>747100.49632938858</v>
      </c>
      <c r="D58" s="106">
        <f t="shared" si="5"/>
        <v>709745.47151291918</v>
      </c>
      <c r="E58" s="106">
        <f t="shared" si="6"/>
        <v>656565.68658683752</v>
      </c>
      <c r="F58" s="107">
        <f t="shared" si="6"/>
        <v>762925.25643900072</v>
      </c>
      <c r="G58" s="105">
        <f t="shared" si="7"/>
        <v>747385.0332588756</v>
      </c>
      <c r="H58" s="106">
        <f t="shared" si="8"/>
        <v>710015.78159593174</v>
      </c>
      <c r="I58" s="106">
        <f t="shared" si="9"/>
        <v>679469.41886674846</v>
      </c>
      <c r="J58" s="107">
        <f t="shared" si="9"/>
        <v>740562.14432511514</v>
      </c>
      <c r="K58" s="105">
        <f t="shared" si="22"/>
        <v>26696.047837726528</v>
      </c>
      <c r="L58" s="106">
        <f t="shared" si="10"/>
        <v>25361.245445840199</v>
      </c>
      <c r="M58" s="106">
        <f t="shared" si="11"/>
        <v>15781.828643979803</v>
      </c>
      <c r="N58" s="107">
        <f t="shared" si="11"/>
        <v>34940.662247700595</v>
      </c>
      <c r="O58" s="105">
        <f t="shared" si="23"/>
        <v>26424.078879460496</v>
      </c>
      <c r="P58" s="106">
        <f t="shared" si="12"/>
        <v>25102.874935487471</v>
      </c>
      <c r="Q58" s="106">
        <f t="shared" si="13"/>
        <v>22962.295704916913</v>
      </c>
      <c r="R58" s="107">
        <f t="shared" si="13"/>
        <v>27243.454166058029</v>
      </c>
      <c r="S58" s="105">
        <f t="shared" si="24"/>
        <v>87273.163104845546</v>
      </c>
      <c r="T58" s="106">
        <f t="shared" si="14"/>
        <v>82909.504949603259</v>
      </c>
      <c r="U58" s="106">
        <f t="shared" si="15"/>
        <v>66911.447937929406</v>
      </c>
      <c r="V58" s="107">
        <f t="shared" si="15"/>
        <v>98907.561961277126</v>
      </c>
      <c r="W58" s="105">
        <f t="shared" si="25"/>
        <v>87257.65971906684</v>
      </c>
      <c r="X58" s="106">
        <f t="shared" si="16"/>
        <v>82894.776733113496</v>
      </c>
      <c r="Y58" s="106">
        <f t="shared" si="17"/>
        <v>77412.131658061582</v>
      </c>
      <c r="Z58" s="107">
        <f t="shared" si="17"/>
        <v>88377.421808165411</v>
      </c>
      <c r="AA58" s="105">
        <f t="shared" si="26"/>
        <v>7634.0500194974738</v>
      </c>
      <c r="AB58" s="106">
        <f t="shared" si="18"/>
        <v>7252.3475185225998</v>
      </c>
      <c r="AC58" s="106">
        <f t="shared" si="19"/>
        <v>4701.8748628364001</v>
      </c>
      <c r="AD58" s="107">
        <f t="shared" si="19"/>
        <v>9802.8201742087986</v>
      </c>
      <c r="AE58" s="105">
        <f t="shared" si="27"/>
        <v>7644.0362233393234</v>
      </c>
      <c r="AF58" s="106">
        <f t="shared" si="20"/>
        <v>7261.8344121723567</v>
      </c>
      <c r="AG58" s="106">
        <f t="shared" si="21"/>
        <v>5443.3275972162364</v>
      </c>
      <c r="AH58" s="107">
        <f t="shared" si="21"/>
        <v>9080.3412271284778</v>
      </c>
      <c r="AK58" s="89"/>
      <c r="AL58" s="87"/>
      <c r="AM58" s="87"/>
      <c r="AN58" s="87"/>
      <c r="AO58" s="87"/>
      <c r="AP58" s="87"/>
      <c r="AQ58" s="87"/>
      <c r="AR58" s="87"/>
      <c r="AS58" s="87"/>
      <c r="AT58" s="88"/>
      <c r="AU58" s="87"/>
      <c r="AV58" s="87"/>
      <c r="AW58" s="87"/>
      <c r="AX58" s="87"/>
      <c r="AY58" s="88"/>
      <c r="AZ58" s="87"/>
      <c r="BA58" s="87"/>
      <c r="BB58" s="87"/>
      <c r="BC58" s="87"/>
      <c r="BD58" s="88"/>
      <c r="BE58" s="87"/>
      <c r="BF58" s="87"/>
      <c r="BG58" s="87"/>
      <c r="BH58" s="87"/>
    </row>
    <row r="59" spans="2:60" x14ac:dyDescent="0.35">
      <c r="AK59" s="89"/>
      <c r="AL59" s="87"/>
      <c r="AM59" s="87"/>
      <c r="AN59" s="87"/>
      <c r="AO59" s="87"/>
      <c r="AP59" s="87"/>
      <c r="AQ59" s="87"/>
      <c r="AR59" s="87"/>
      <c r="AS59" s="87"/>
      <c r="AT59" s="88"/>
      <c r="AU59" s="87"/>
      <c r="AV59" s="87"/>
      <c r="AW59" s="87"/>
      <c r="AX59" s="87"/>
      <c r="AY59" s="88"/>
      <c r="AZ59" s="87"/>
      <c r="BA59" s="87"/>
      <c r="BB59" s="87"/>
      <c r="BC59" s="87"/>
      <c r="BD59" s="88"/>
      <c r="BE59" s="87"/>
      <c r="BF59" s="87"/>
      <c r="BG59" s="87"/>
      <c r="BH59" s="87"/>
    </row>
    <row r="60" spans="2:60" x14ac:dyDescent="0.35">
      <c r="AK60" s="89"/>
      <c r="AL60" s="87"/>
      <c r="AM60" s="87"/>
      <c r="AN60" s="87"/>
      <c r="AO60" s="87"/>
      <c r="AP60" s="87"/>
      <c r="AQ60" s="87"/>
      <c r="AR60" s="87"/>
      <c r="AS60" s="87"/>
      <c r="AT60" s="88"/>
      <c r="AU60" s="87"/>
      <c r="AV60" s="87"/>
      <c r="AW60" s="87"/>
      <c r="AX60" s="87"/>
      <c r="AY60" s="88"/>
      <c r="AZ60" s="87"/>
      <c r="BA60" s="87"/>
      <c r="BB60" s="87"/>
      <c r="BC60" s="87"/>
      <c r="BD60" s="88"/>
      <c r="BE60" s="87"/>
      <c r="BF60" s="87"/>
      <c r="BG60" s="87"/>
      <c r="BH60" s="87"/>
    </row>
    <row r="61" spans="2:60" x14ac:dyDescent="0.35">
      <c r="AK61" s="89"/>
      <c r="AL61" s="87"/>
      <c r="AM61" s="87"/>
      <c r="AN61" s="87"/>
      <c r="AO61" s="87"/>
      <c r="AP61" s="87"/>
      <c r="AQ61" s="87"/>
      <c r="AR61" s="87"/>
      <c r="AS61" s="87"/>
      <c r="AT61" s="88"/>
      <c r="AU61" s="87"/>
      <c r="AV61" s="87"/>
      <c r="AW61" s="87"/>
      <c r="AX61" s="87"/>
      <c r="AY61" s="88"/>
      <c r="AZ61" s="87"/>
      <c r="BA61" s="87"/>
      <c r="BB61" s="87"/>
      <c r="BC61" s="87"/>
      <c r="BD61" s="88"/>
      <c r="BE61" s="87"/>
      <c r="BF61" s="87"/>
      <c r="BG61" s="87"/>
      <c r="BH61" s="87"/>
    </row>
    <row r="62" spans="2:60" x14ac:dyDescent="0.35">
      <c r="AK62" s="89"/>
      <c r="AL62" s="87"/>
      <c r="AM62" s="87"/>
      <c r="AN62" s="87"/>
      <c r="AO62" s="87"/>
      <c r="AP62" s="87"/>
      <c r="AQ62" s="87"/>
      <c r="AR62" s="87"/>
      <c r="AS62" s="87"/>
      <c r="AT62" s="88"/>
      <c r="AU62" s="87"/>
      <c r="AV62" s="87"/>
      <c r="AW62" s="87"/>
      <c r="AX62" s="87"/>
      <c r="AY62" s="88"/>
      <c r="AZ62" s="87"/>
      <c r="BA62" s="87"/>
      <c r="BB62" s="87"/>
      <c r="BC62" s="87"/>
      <c r="BD62" s="88"/>
      <c r="BE62" s="87"/>
      <c r="BF62" s="87"/>
      <c r="BG62" s="87"/>
      <c r="BH62" s="87"/>
    </row>
    <row r="63" spans="2:60" x14ac:dyDescent="0.35">
      <c r="AK63" s="89"/>
      <c r="AL63" s="87"/>
      <c r="AM63" s="87"/>
      <c r="AN63" s="87"/>
      <c r="AO63" s="87"/>
      <c r="AP63" s="87"/>
      <c r="AQ63" s="87"/>
      <c r="AR63" s="87"/>
      <c r="AS63" s="87"/>
      <c r="AT63" s="88"/>
      <c r="AU63" s="87"/>
      <c r="AV63" s="87"/>
      <c r="AW63" s="87"/>
      <c r="AX63" s="87"/>
      <c r="AY63" s="88"/>
      <c r="AZ63" s="87"/>
      <c r="BA63" s="87"/>
      <c r="BB63" s="87"/>
      <c r="BC63" s="87"/>
      <c r="BD63" s="88"/>
      <c r="BE63" s="87"/>
      <c r="BF63" s="87"/>
      <c r="BG63" s="87"/>
      <c r="BH63" s="87"/>
    </row>
    <row r="64" spans="2:60" x14ac:dyDescent="0.35">
      <c r="AK64" s="88"/>
      <c r="AL64" s="88"/>
    </row>
    <row r="65" spans="37:38" x14ac:dyDescent="0.35">
      <c r="AK65" s="88"/>
      <c r="AL65" s="88"/>
    </row>
    <row r="66" spans="37:38" x14ac:dyDescent="0.35">
      <c r="AK66" s="88"/>
      <c r="AL66" s="88"/>
    </row>
    <row r="67" spans="37:38" x14ac:dyDescent="0.35">
      <c r="AK67" s="88"/>
      <c r="AL67" s="88"/>
    </row>
    <row r="68" spans="37:38" x14ac:dyDescent="0.35">
      <c r="AK68" s="88"/>
      <c r="AL68" s="88"/>
    </row>
    <row r="69" spans="37:38" x14ac:dyDescent="0.35">
      <c r="AK69" s="88"/>
      <c r="AL69" s="88"/>
    </row>
    <row r="93" spans="37:54" customFormat="1" x14ac:dyDescent="0.35">
      <c r="AK93" s="79"/>
      <c r="AL93" s="79"/>
      <c r="AM93" s="79"/>
      <c r="AN93" s="79"/>
      <c r="AO93" s="79"/>
      <c r="AP93" s="79"/>
      <c r="AQ93" s="79"/>
      <c r="AR93" s="79"/>
      <c r="AS93" s="79"/>
      <c r="AT93" s="79"/>
      <c r="AU93" s="79"/>
      <c r="AV93" s="79"/>
      <c r="AW93" s="79"/>
      <c r="AX93" s="79"/>
      <c r="AY93" s="79"/>
      <c r="AZ93" s="79"/>
      <c r="BA93" s="79"/>
      <c r="BB93" s="79"/>
    </row>
  </sheetData>
  <sheetProtection sheet="1" objects="1" scenarios="1" selectLockedCells="1" autoFilter="0"/>
  <mergeCells count="34">
    <mergeCell ref="AE22:AF22"/>
    <mergeCell ref="AA22:AB22"/>
    <mergeCell ref="W22:X22"/>
    <mergeCell ref="O21:R21"/>
    <mergeCell ref="S21:V21"/>
    <mergeCell ref="W21:Z21"/>
    <mergeCell ref="AA21:AD21"/>
    <mergeCell ref="AE21:AH21"/>
    <mergeCell ref="C22:D22"/>
    <mergeCell ref="G22:H22"/>
    <mergeCell ref="G21:J21"/>
    <mergeCell ref="C21:F21"/>
    <mergeCell ref="K21:N21"/>
    <mergeCell ref="K41:N41"/>
    <mergeCell ref="O41:R41"/>
    <mergeCell ref="S41:V41"/>
    <mergeCell ref="W41:Z41"/>
    <mergeCell ref="AA41:AD41"/>
    <mergeCell ref="B40:B42"/>
    <mergeCell ref="S20:Z20"/>
    <mergeCell ref="AA20:AH20"/>
    <mergeCell ref="K40:R40"/>
    <mergeCell ref="K20:R20"/>
    <mergeCell ref="C20:J20"/>
    <mergeCell ref="C40:J40"/>
    <mergeCell ref="S22:T22"/>
    <mergeCell ref="K22:L22"/>
    <mergeCell ref="O22:P22"/>
    <mergeCell ref="AA40:AH40"/>
    <mergeCell ref="S40:Z40"/>
    <mergeCell ref="AE41:AH41"/>
    <mergeCell ref="B21:B22"/>
    <mergeCell ref="C41:F41"/>
    <mergeCell ref="G41:J41"/>
  </mergeCells>
  <phoneticPr fontId="7" type="noConversion"/>
  <conditionalFormatting sqref="P10:Q17 U10:U17">
    <cfRule type="cellIs" dxfId="0" priority="1" operator="lessThan">
      <formula>0</formula>
    </cfRule>
  </conditionalFormatting>
  <dataValidations count="2">
    <dataValidation type="list" allowBlank="1" showInputMessage="1" showErrorMessage="1" sqref="L5:M5" xr:uid="{06D82675-BF6F-4A26-A39E-10E9F73843F6}">
      <formula1>$AL$23:$AL$38</formula1>
    </dataValidation>
    <dataValidation type="list" allowBlank="1" showInputMessage="1" showErrorMessage="1" sqref="M18:O18 I5 F10:G17" xr:uid="{1347524E-2337-4350-B72A-482CD3971AFB}">
      <formula1>$AJ$45:$AJ$52</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U E A A B Q S w M E F A A C A A g A e 5 F B W 0 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7 k U F 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5 F B W + K 1 / s S w A Q A A N A Q A A B M A H A B G b 3 J t d W x h c y 9 T Z W N 0 a W 9 u M S 5 t I K I Y A C i g F A A A A A A A A A A A A A A A A A A A A A A A A A A A A I 1 S T W v b Q B C 9 G / w f F v V i g x A 4 N D 0 0 6 B A s h + Z S 2 t q n R m U Z r 6 b x t q t d s z M y F S b / v S P Z c R L y o e i i 1 Z u n 9 9 7 M L K F h G 7 x a H t 6 z i / F o P K I N R K z U 4 p 9 B p w t g 0 L 9 D 1 E s G t s T W g N O X H l x L l l S u H P J 4 p O R Z h i Y a F G R O u 6 w I p q n R 8 + T K O s z m w b N 8 0 C T 5 + b k s k P 5 y 2 J a 9 c C 8 k m l R + i + G P h K D y 6 s e i 0 N e + a o h j e 3 I q 3 5 E m M 7 R L p u l N g c 7 W l j H m S Z q k a h 5 c U 3 v K Z + e p W n g T K u t v 8 9 n Z + V m q v j e B c c m t w / z h m H 0 N H n 9 N 0 0 N b H x J J V k u t U l 8 Q K o y U S I 8 r W A v x W D n i k 8 M E U n V z x C + d W 0 o + i J R z b B 5 L z j f g b 0 V x 1 W 7 x Q W 4 V w Z M 0 V x 8 S d 0 W a v O C f 7 v d J W B P G H X R L 0 x U w S p 8 s f N W d 7 1 K 1 T 1 q E K O C 1 5 0 8 f s 0 6 q R 2 v Z x O Y 5 z I F l j h E Z r N P g K x l x q H T n Y A 1 q A o c 0 8 F M d a r 0 1 r E 3 f 2 X 0 a 3 9 R r j M / Z b W j f Z h s X e C N 7 6 s O A M U g U o k V 6 L c u J P 5 j j x B z M U O E W I n e 3 W B O H + O o c h H f P G H R / x B 3 0 f 8 8 O n n A G 3 Z + w 3 / S / m 4 5 H 1 r 9 4 X S / + A 1 B L A Q I t A B Q A A g A I A H u R Q V t F B P I g o w A A A P Y A A A A S A A A A A A A A A A A A A A A A A A A A A A B D b 2 5 m a W c v U G F j a 2 F n Z S 5 4 b W x Q S w E C L Q A U A A I A C A B 7 k U F b D 8 r p q 6 Q A A A D p A A A A E w A A A A A A A A A A A A A A A A D v A A A A W 0 N v b n R l b n R f V H l w Z X N d L n h t b F B L A Q I t A B Q A A g A I A H u R Q V v i t f 7 E s A E A A D Q E A A A T A A A A A A A A A A A A A A A A A O A B A A B G b 3 J t d W x h c y 9 T Z W N 0 a W 9 u M S 5 t U E s F B g A A A A A D A A M A w g A A A N 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Q X A A A A A A A A A 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X 0 R h d G F f Z m 9 y X 1 N 0 Y X R p c 3 R p Y 2 F s X 0 F u Y W x 5 c 2 l 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W R i N T U 2 M D Q t N z h k O S 0 0 N 2 U 2 L T k 4 M D c t Z G Z l N 2 Q 0 N m N k N z c 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0 M D Q i I C 8 + P E V u d H J 5 I F R 5 c G U 9 I k Z p b G x F c n J v c k N v Z G U i I F Z h b H V l P S J z V W 5 r b m 9 3 b i I g L z 4 8 R W 5 0 c n k g V H l w Z T 0 i R m l s b E V y c m 9 y Q 2 9 1 b n Q i I F Z h b H V l P S J s M C I g L z 4 8 R W 5 0 c n k g V H l w Z T 0 i R m l s b E x h c 3 R V c G R h d G V k I i B W Y W x 1 Z T 0 i Z D I w M j U t M T A t M D J U M D A 6 N T E 6 M j E u M T U 2 N T c x M l o i I C 8 + P E V u d H J 5 I F R 5 c G U 9 I k Z p b G x D b 2 x 1 b W 5 U e X B l c y I g V m F s d W U 9 I n N D U U 1 E Q X d V R k F 3 V U Z B d 1 V G Q X d V R i I g L z 4 8 R W 5 0 c n k g V H l w Z T 0 i R m l s b E N v b H V t b k 5 h b W V z I i B W Y W x 1 Z T 0 i c 1 s m c X V v d D t v Y n N l c n Z h d G l v b l 9 k Y X R l J n F 1 b 3 Q 7 L C Z x d W 9 0 O 3 l l Y X I m c X V v d D s s J n F 1 b 3 Q 7 b W 9 u d G g m c X V v d D s s J n F 1 b 3 Q 7 d G 9 0 Y W x f c m V 0 Y W l s X 2 F u Z F 9 m b 2 9 k X 3 N l c n Z p Y 2 V f c 2 F s Z X M m c X V v d D s s J n F 1 b 3 Q 7 d G 9 0 Y W x f c m V 0 Y W l s X 2 1 v b V 9 w Y 3 R f Y 2 h h b m d l J n F 1 b 3 Q 7 L C Z x d W 9 0 O 3 R v d G F s X 3 J l d G F p b F 9 5 b 3 l f c G N 0 X 2 N o Y W 5 n Z S Z x d W 9 0 O y w m c X V v d D t j b G 9 0 a G l u Z 1 9 h b m R f Y W N j Z X N z b 3 J p Z X N f c 2 F s Z X M m c X V v d D s s J n F 1 b 3 Q 7 Y 2 x v d G h p b m d f b W 9 t X 3 B j d F 9 j a G F u Z 2 U m c X V v d D s s J n F 1 b 3 Q 7 Y 2 x v d G h p b m d f e W 9 5 X 3 B j d F 9 j a G F u Z 2 U m c X V v d D s s J n F 1 b 3 Q 7 Z G V w Y X J 0 b W V u d F 9 z d G 9 y Z V 9 z Y W x l c y Z x d W 9 0 O y w m c X V v d D t k Z X B 0 X 3 N 0 b 3 J l X 2 1 v b V 9 w Y 3 R f Y 2 h h b m d l J n F 1 b 3 Q 7 L C Z x d W 9 0 O 2 R l c H R f c 3 R v c m V f e W 9 5 X 3 B j d F 9 j a G F u Z 2 U m c X V v d D s s J n F 1 b 3 Q 7 Z m 9 v Z F 9 z Z X J 2 a W N l X 3 N h b G V z J n F 1 b 3 Q 7 L C Z x d W 9 0 O 2 Z v b 2 R f c 2 V y d m l j Z V 9 t b 2 1 f c G N 0 X 2 N o Y W 5 n Z S Z x d W 9 0 O y w m c X V v d D t m b 2 9 k X 3 N l c n Z p Y 2 V f e W 9 5 X 3 B j d F 9 j a G F u Z 2 U 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R X h j Z W x f R G F 0 Y V 9 m b 3 J f U 3 R h d G l z d G l j Y W x f Q W 5 h b H l z a X M v Q X V 0 b 1 J l b W 9 2 Z W R D b 2 x 1 b W 5 z M S 5 7 b 2 J z Z X J 2 Y X R p b 2 5 f Z G F 0 Z S w w f S Z x d W 9 0 O y w m c X V v d D t T Z W N 0 a W 9 u M S 9 F e G N l b F 9 E Y X R h X 2 Z v c l 9 T d G F 0 a X N 0 a W N h b F 9 B b m F s e X N p c y 9 B d X R v U m V t b 3 Z l Z E N v b H V t b n M x L n t 5 Z W F y L D F 9 J n F 1 b 3 Q 7 L C Z x d W 9 0 O 1 N l Y 3 R p b 2 4 x L 0 V 4 Y 2 V s X 0 R h d G F f Z m 9 y X 1 N 0 Y X R p c 3 R p Y 2 F s X 0 F u Y W x 5 c 2 l z L 0 F 1 d G 9 S Z W 1 v d m V k Q 2 9 s d W 1 u c z E u e 2 1 v b n R o L D J 9 J n F 1 b 3 Q 7 L C Z x d W 9 0 O 1 N l Y 3 R p b 2 4 x L 0 V 4 Y 2 V s X 0 R h d G F f Z m 9 y X 1 N 0 Y X R p c 3 R p Y 2 F s X 0 F u Y W x 5 c 2 l z L 0 F 1 d G 9 S Z W 1 v d m V k Q 2 9 s d W 1 u c z E u e 3 R v d G F s X 3 J l d G F p b F 9 h b m R f Z m 9 v Z F 9 z Z X J 2 a W N l X 3 N h b G V z L D N 9 J n F 1 b 3 Q 7 L C Z x d W 9 0 O 1 N l Y 3 R p b 2 4 x L 0 V 4 Y 2 V s X 0 R h d G F f Z m 9 y X 1 N 0 Y X R p c 3 R p Y 2 F s X 0 F u Y W x 5 c 2 l z L 0 F 1 d G 9 S Z W 1 v d m V k Q 2 9 s d W 1 u c z E u e 3 R v d G F s X 3 J l d G F p b F 9 t b 2 1 f c G N 0 X 2 N o Y W 5 n Z S w 0 f S Z x d W 9 0 O y w m c X V v d D t T Z W N 0 a W 9 u M S 9 F e G N l b F 9 E Y X R h X 2 Z v c l 9 T d G F 0 a X N 0 a W N h b F 9 B b m F s e X N p c y 9 B d X R v U m V t b 3 Z l Z E N v b H V t b n M x L n t 0 b 3 R h b F 9 y Z X R h a W x f e W 9 5 X 3 B j d F 9 j a G F u Z 2 U s N X 0 m c X V v d D s s J n F 1 b 3 Q 7 U 2 V j d G l v b j E v R X h j Z W x f R G F 0 Y V 9 m b 3 J f U 3 R h d G l z d G l j Y W x f Q W 5 h b H l z a X M v Q X V 0 b 1 J l b W 9 2 Z W R D b 2 x 1 b W 5 z M S 5 7 Y 2 x v d G h p b m d f Y W 5 k X 2 F j Y 2 V z c 2 9 y a W V z X 3 N h b G V z L D Z 9 J n F 1 b 3 Q 7 L C Z x d W 9 0 O 1 N l Y 3 R p b 2 4 x L 0 V 4 Y 2 V s X 0 R h d G F f Z m 9 y X 1 N 0 Y X R p c 3 R p Y 2 F s X 0 F u Y W x 5 c 2 l z L 0 F 1 d G 9 S Z W 1 v d m V k Q 2 9 s d W 1 u c z E u e 2 N s b 3 R o a W 5 n X 2 1 v b V 9 w Y 3 R f Y 2 h h b m d l L D d 9 J n F 1 b 3 Q 7 L C Z x d W 9 0 O 1 N l Y 3 R p b 2 4 x L 0 V 4 Y 2 V s X 0 R h d G F f Z m 9 y X 1 N 0 Y X R p c 3 R p Y 2 F s X 0 F u Y W x 5 c 2 l z L 0 F 1 d G 9 S Z W 1 v d m V k Q 2 9 s d W 1 u c z E u e 2 N s b 3 R o a W 5 n X 3 l v e V 9 w Y 3 R f Y 2 h h b m d l L D h 9 J n F 1 b 3 Q 7 L C Z x d W 9 0 O 1 N l Y 3 R p b 2 4 x L 0 V 4 Y 2 V s X 0 R h d G F f Z m 9 y X 1 N 0 Y X R p c 3 R p Y 2 F s X 0 F u Y W x 5 c 2 l z L 0 F 1 d G 9 S Z W 1 v d m V k Q 2 9 s d W 1 u c z E u e 2 R l c G F y d G 1 l b n R f c 3 R v c m V f c 2 F s Z X M s O X 0 m c X V v d D s s J n F 1 b 3 Q 7 U 2 V j d G l v b j E v R X h j Z W x f R G F 0 Y V 9 m b 3 J f U 3 R h d G l z d G l j Y W x f Q W 5 h b H l z a X M v Q X V 0 b 1 J l b W 9 2 Z W R D b 2 x 1 b W 5 z M S 5 7 Z G V w d F 9 z d G 9 y Z V 9 t b 2 1 f c G N 0 X 2 N o Y W 5 n Z S w x M H 0 m c X V v d D s s J n F 1 b 3 Q 7 U 2 V j d G l v b j E v R X h j Z W x f R G F 0 Y V 9 m b 3 J f U 3 R h d G l z d G l j Y W x f Q W 5 h b H l z a X M v Q X V 0 b 1 J l b W 9 2 Z W R D b 2 x 1 b W 5 z M S 5 7 Z G V w d F 9 z d G 9 y Z V 9 5 b 3 l f c G N 0 X 2 N o Y W 5 n Z S w x M X 0 m c X V v d D s s J n F 1 b 3 Q 7 U 2 V j d G l v b j E v R X h j Z W x f R G F 0 Y V 9 m b 3 J f U 3 R h d G l z d G l j Y W x f Q W 5 h b H l z a X M v Q X V 0 b 1 J l b W 9 2 Z W R D b 2 x 1 b W 5 z M S 5 7 Z m 9 v Z F 9 z Z X J 2 a W N l X 3 N h b G V z L D E y f S Z x d W 9 0 O y w m c X V v d D t T Z W N 0 a W 9 u M S 9 F e G N l b F 9 E Y X R h X 2 Z v c l 9 T d G F 0 a X N 0 a W N h b F 9 B b m F s e X N p c y 9 B d X R v U m V t b 3 Z l Z E N v b H V t b n M x L n t m b 2 9 k X 3 N l c n Z p Y 2 V f b W 9 t X 3 B j d F 9 j a G F u Z 2 U s M T N 9 J n F 1 b 3 Q 7 L C Z x d W 9 0 O 1 N l Y 3 R p b 2 4 x L 0 V 4 Y 2 V s X 0 R h d G F f Z m 9 y X 1 N 0 Y X R p c 3 R p Y 2 F s X 0 F u Y W x 5 c 2 l z L 0 F 1 d G 9 S Z W 1 v d m V k Q 2 9 s d W 1 u c z E u e 2 Z v b 2 R f c 2 V y d m l j Z V 9 5 b 3 l f c G N 0 X 2 N o Y W 5 n Z S w x N H 0 m c X V v d D t d L C Z x d W 9 0 O 0 N v b H V t b k N v d W 5 0 J n F 1 b 3 Q 7 O j E 1 L C Z x d W 9 0 O 0 t l e U N v b H V t b k 5 h b W V z J n F 1 b 3 Q 7 O l t d L C Z x d W 9 0 O 0 N v b H V t b k l k Z W 5 0 a X R p Z X M m c X V v d D s 6 W y Z x d W 9 0 O 1 N l Y 3 R p b 2 4 x L 0 V 4 Y 2 V s X 0 R h d G F f Z m 9 y X 1 N 0 Y X R p c 3 R p Y 2 F s X 0 F u Y W x 5 c 2 l z L 0 F 1 d G 9 S Z W 1 v d m V k Q 2 9 s d W 1 u c z E u e 2 9 i c 2 V y d m F 0 a W 9 u X 2 R h d G U s M H 0 m c X V v d D s s J n F 1 b 3 Q 7 U 2 V j d G l v b j E v R X h j Z W x f R G F 0 Y V 9 m b 3 J f U 3 R h d G l z d G l j Y W x f Q W 5 h b H l z a X M v Q X V 0 b 1 J l b W 9 2 Z W R D b 2 x 1 b W 5 z M S 5 7 e W V h c i w x f S Z x d W 9 0 O y w m c X V v d D t T Z W N 0 a W 9 u M S 9 F e G N l b F 9 E Y X R h X 2 Z v c l 9 T d G F 0 a X N 0 a W N h b F 9 B b m F s e X N p c y 9 B d X R v U m V t b 3 Z l Z E N v b H V t b n M x L n t t b 2 5 0 a C w y f S Z x d W 9 0 O y w m c X V v d D t T Z W N 0 a W 9 u M S 9 F e G N l b F 9 E Y X R h X 2 Z v c l 9 T d G F 0 a X N 0 a W N h b F 9 B b m F s e X N p c y 9 B d X R v U m V t b 3 Z l Z E N v b H V t b n M x L n t 0 b 3 R h b F 9 y Z X R h a W x f Y W 5 k X 2 Z v b 2 R f c 2 V y d m l j Z V 9 z Y W x l c y w z f S Z x d W 9 0 O y w m c X V v d D t T Z W N 0 a W 9 u M S 9 F e G N l b F 9 E Y X R h X 2 Z v c l 9 T d G F 0 a X N 0 a W N h b F 9 B b m F s e X N p c y 9 B d X R v U m V t b 3 Z l Z E N v b H V t b n M x L n t 0 b 3 R h b F 9 y Z X R h a W x f b W 9 t X 3 B j d F 9 j a G F u Z 2 U s N H 0 m c X V v d D s s J n F 1 b 3 Q 7 U 2 V j d G l v b j E v R X h j Z W x f R G F 0 Y V 9 m b 3 J f U 3 R h d G l z d G l j Y W x f Q W 5 h b H l z a X M v Q X V 0 b 1 J l b W 9 2 Z W R D b 2 x 1 b W 5 z M S 5 7 d G 9 0 Y W x f c m V 0 Y W l s X 3 l v e V 9 w Y 3 R f Y 2 h h b m d l L D V 9 J n F 1 b 3 Q 7 L C Z x d W 9 0 O 1 N l Y 3 R p b 2 4 x L 0 V 4 Y 2 V s X 0 R h d G F f Z m 9 y X 1 N 0 Y X R p c 3 R p Y 2 F s X 0 F u Y W x 5 c 2 l z L 0 F 1 d G 9 S Z W 1 v d m V k Q 2 9 s d W 1 u c z E u e 2 N s b 3 R o a W 5 n X 2 F u Z F 9 h Y 2 N l c 3 N v c m l l c 1 9 z Y W x l c y w 2 f S Z x d W 9 0 O y w m c X V v d D t T Z W N 0 a W 9 u M S 9 F e G N l b F 9 E Y X R h X 2 Z v c l 9 T d G F 0 a X N 0 a W N h b F 9 B b m F s e X N p c y 9 B d X R v U m V t b 3 Z l Z E N v b H V t b n M x L n t j b G 9 0 a G l u Z 1 9 t b 2 1 f c G N 0 X 2 N o Y W 5 n Z S w 3 f S Z x d W 9 0 O y w m c X V v d D t T Z W N 0 a W 9 u M S 9 F e G N l b F 9 E Y X R h X 2 Z v c l 9 T d G F 0 a X N 0 a W N h b F 9 B b m F s e X N p c y 9 B d X R v U m V t b 3 Z l Z E N v b H V t b n M x L n t j b G 9 0 a G l u Z 1 9 5 b 3 l f c G N 0 X 2 N o Y W 5 n Z S w 4 f S Z x d W 9 0 O y w m c X V v d D t T Z W N 0 a W 9 u M S 9 F e G N l b F 9 E Y X R h X 2 Z v c l 9 T d G F 0 a X N 0 a W N h b F 9 B b m F s e X N p c y 9 B d X R v U m V t b 3 Z l Z E N v b H V t b n M x L n t k Z X B h c n R t Z W 5 0 X 3 N 0 b 3 J l X 3 N h b G V z L D l 9 J n F 1 b 3 Q 7 L C Z x d W 9 0 O 1 N l Y 3 R p b 2 4 x L 0 V 4 Y 2 V s X 0 R h d G F f Z m 9 y X 1 N 0 Y X R p c 3 R p Y 2 F s X 0 F u Y W x 5 c 2 l z L 0 F 1 d G 9 S Z W 1 v d m V k Q 2 9 s d W 1 u c z E u e 2 R l c H R f c 3 R v c m V f b W 9 t X 3 B j d F 9 j a G F u Z 2 U s M T B 9 J n F 1 b 3 Q 7 L C Z x d W 9 0 O 1 N l Y 3 R p b 2 4 x L 0 V 4 Y 2 V s X 0 R h d G F f Z m 9 y X 1 N 0 Y X R p c 3 R p Y 2 F s X 0 F u Y W x 5 c 2 l z L 0 F 1 d G 9 S Z W 1 v d m V k Q 2 9 s d W 1 u c z E u e 2 R l c H R f c 3 R v c m V f e W 9 5 X 3 B j d F 9 j a G F u Z 2 U s M T F 9 J n F 1 b 3 Q 7 L C Z x d W 9 0 O 1 N l Y 3 R p b 2 4 x L 0 V 4 Y 2 V s X 0 R h d G F f Z m 9 y X 1 N 0 Y X R p c 3 R p Y 2 F s X 0 F u Y W x 5 c 2 l z L 0 F 1 d G 9 S Z W 1 v d m V k Q 2 9 s d W 1 u c z E u e 2 Z v b 2 R f c 2 V y d m l j Z V 9 z Y W x l c y w x M n 0 m c X V v d D s s J n F 1 b 3 Q 7 U 2 V j d G l v b j E v R X h j Z W x f R G F 0 Y V 9 m b 3 J f U 3 R h d G l z d G l j Y W x f Q W 5 h b H l z a X M v Q X V 0 b 1 J l b W 9 2 Z W R D b 2 x 1 b W 5 z M S 5 7 Z m 9 v Z F 9 z Z X J 2 a W N l X 2 1 v b V 9 w Y 3 R f Y 2 h h b m d l L D E z f S Z x d W 9 0 O y w m c X V v d D t T Z W N 0 a W 9 u M S 9 F e G N l b F 9 E Y X R h X 2 Z v c l 9 T d G F 0 a X N 0 a W N h b F 9 B b m F s e X N p c y 9 B d X R v U m V t b 3 Z l Z E N v b H V t b n M x L n t m b 2 9 k X 3 N l c n Z p Y 2 V f e W 9 5 X 3 B j d F 9 j a G F u Z 2 U s M T R 9 J n F 1 b 3 Q 7 X S w m c X V v d D t S Z W x h d G l v b n N o a X B J b m Z v J n F 1 b 3 Q 7 O l t d f S I g L z 4 8 L 1 N 0 Y W J s Z U V u d H J p Z X M + P C 9 J d G V t P j x J d G V t P j x J d G V t T G 9 j Y X R p b 2 4 + P E l 0 Z W 1 U e X B l P k Z v c m 1 1 b G E 8 L 0 l 0 Z W 1 U e X B l P j x J d G V t U G F 0 a D 5 T Z W N 0 a W 9 u M S 9 F e G N l b F 9 E Y X R h X 2 Z v c l 9 T d G F 0 a X N 0 a W N h b F 9 B b m F s e X N p c y 9 T b 3 V y Y 2 U 8 L 0 l 0 Z W 1 Q Y X R o P j w v S X R l b U x v Y 2 F 0 a W 9 u P j x T d G F i b G V F b n R y a W V z I C 8 + P C 9 J d G V t P j x J d G V t P j x J d G V t T G 9 j Y X R p b 2 4 + P E l 0 Z W 1 U e X B l P k Z v c m 1 1 b G E 8 L 0 l 0 Z W 1 U e X B l P j x J d G V t U G F 0 a D 5 T Z W N 0 a W 9 u M S 9 F e G N l b F 9 E Y X R h X 2 Z v c l 9 T d G F 0 a X N 0 a W N h b F 9 B b m F s e X N p c y 9 Q c m 9 t b 3 R l Z C U y M E h l Y W R l c n M 8 L 0 l 0 Z W 1 Q Y X R o P j w v S X R l b U x v Y 2 F 0 a W 9 u P j x T d G F i b G V F b n R y a W V z I C 8 + P C 9 J d G V t P j x J d G V t P j x J d G V t T G 9 j Y X R p b 2 4 + P E l 0 Z W 1 U e X B l P k Z v c m 1 1 b G E 8 L 0 l 0 Z W 1 U e X B l P j x J d G V t U G F 0 a D 5 T Z W N 0 a W 9 u M S 9 F e G N l b F 9 E Y X R h X 2 Z v c l 9 T d G F 0 a X N 0 a W N h b F 9 B b m F s e X N p c y 9 D a G F u Z 2 V k J T I w V H l w Z T w v S X R l b V B h d G g + P C 9 J d G V t T G 9 j Y X R p b 2 4 + P F N 0 Y W J s Z U V u d H J p Z X M g L z 4 8 L 0 l 0 Z W 0 + P C 9 J d G V t c z 4 8 L 0 x v Y 2 F s U G F j a 2 F n Z U 1 l d G F k Y X R h R m l s Z T 4 W A A A A U E s F B g A A A A A A A A A A A A A A A A A A A A A A A C Y B A A A B A A A A 0 I y d 3 w E V 0 R G M e g D A T 8 K X 6 w E A A A A 2 S v l N v 0 V + R I u W S n U 1 D t n l A A A A A A I A A A A A A B B m A A A A A Q A A I A A A A N 3 e Q F 8 B C w a z D X Z l O l H i t M r H n 3 3 l Z h m 5 B 3 m j 3 u n w X I 4 + A A A A A A 6 A A A A A A g A A I A A A A J Y z q / 1 O p a z i Y J C d t 8 z h e Z s X 5 n l a T g b S a z w Z a a E B A 9 J 8 U A A A A P e Z 2 m r K 8 u l w I a c y w n K m 4 8 + p t X 1 j H F 2 Q g Z A / R M L 2 m N J 1 N 0 X B a 7 f P 3 g O h c 8 S 9 s I e H W 6 z j G 1 I c i 4 x j x A J l D t B q w b m U f n l 7 P o e N i I F E l a p U U d k d Q A A A A C w J x i x x 2 V R Z m o K C 1 z D T C u e Y a e T X f 9 e 3 A G f T Y 4 Q n c t 8 2 M O g 2 O o I e G L a 5 9 N M + 1 0 M n V n r x x + b U o h 4 C R z 4 J j o H w d Q k = < / D a t a M a s h u p > 
</file>

<file path=customXml/itemProps1.xml><?xml version="1.0" encoding="utf-8"?>
<ds:datastoreItem xmlns:ds="http://schemas.openxmlformats.org/officeDocument/2006/customXml" ds:itemID="{AFBDD7CF-99B2-4ED0-95BF-A9EC9B3D2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Overview</vt:lpstr>
      <vt:lpstr>Sales_By_Category_Charts</vt:lpstr>
      <vt:lpstr>Regression</vt:lpstr>
      <vt:lpstr>Clothing_Forecast_Output</vt:lpstr>
      <vt:lpstr>Clothing_CS_Forecast_Output</vt:lpstr>
      <vt:lpstr>Forecast_Summary</vt:lpstr>
      <vt:lpstr>12_Month_Volatility_Index</vt:lpstr>
      <vt:lpstr>3_Month_Volatility_Index</vt:lpstr>
      <vt:lpstr>Scenario_Analysis</vt:lpstr>
      <vt:lpstr>Data</vt:lpstr>
      <vt:lpstr>Clothing_Sales_Forecasting</vt:lpstr>
      <vt:lpstr>DeptStore_Forecast_Output</vt:lpstr>
      <vt:lpstr>DeptStore_CS_Forecast_Output</vt:lpstr>
      <vt:lpstr>DeptStore_Sales_Forecasting</vt:lpstr>
      <vt:lpstr>Food_Forecast_Output</vt:lpstr>
      <vt:lpstr>Food_CS_Forecast_Output</vt:lpstr>
      <vt:lpstr>Food_Sales_Forecasting</vt:lpstr>
      <vt:lpstr>Total_Retail_Forecast_Output</vt:lpstr>
      <vt:lpstr>Total_Retail_CS_Forecast_Output</vt:lpstr>
      <vt:lpstr>Total_Retail_Sales_Forecasting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Gifford</dc:creator>
  <cp:lastModifiedBy>James Gifford</cp:lastModifiedBy>
  <dcterms:created xsi:type="dcterms:W3CDTF">2025-10-02T00:51:01Z</dcterms:created>
  <dcterms:modified xsi:type="dcterms:W3CDTF">2025-10-06T21:35:42Z</dcterms:modified>
</cp:coreProperties>
</file>