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ames\Bureau\UNIFR-BERN\1st semester\RNA sequencing\Differential gene expression analysis\"/>
    </mc:Choice>
  </mc:AlternateContent>
  <xr:revisionPtr revIDLastSave="0" documentId="13_ncr:1_{73ABE907-DA51-4CF9-82F8-E3D5231BEF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G18" i="1"/>
  <c r="F9" i="1"/>
  <c r="F10" i="1"/>
  <c r="F11" i="1"/>
  <c r="F12" i="1"/>
  <c r="F13" i="1"/>
  <c r="F14" i="1"/>
  <c r="F15" i="1"/>
  <c r="F16" i="1"/>
  <c r="F8" i="1"/>
  <c r="F7" i="1"/>
  <c r="F6" i="1"/>
  <c r="F5" i="1"/>
  <c r="F4" i="1"/>
  <c r="F3" i="1"/>
  <c r="F2" i="1"/>
  <c r="F17" i="1"/>
  <c r="H18" i="1"/>
</calcChain>
</file>

<file path=xl/sharedStrings.xml><?xml version="1.0" encoding="utf-8"?>
<sst xmlns="http://schemas.openxmlformats.org/spreadsheetml/2006/main" count="57" uniqueCount="29">
  <si>
    <t>Sample</t>
  </si>
  <si>
    <t># Reads</t>
  </si>
  <si>
    <t>Alignment rates</t>
  </si>
  <si>
    <t>Tissue</t>
  </si>
  <si>
    <t>SRR7821918</t>
  </si>
  <si>
    <t>SRR7821919</t>
  </si>
  <si>
    <t>SRR7821920</t>
  </si>
  <si>
    <t>SRR7821921</t>
  </si>
  <si>
    <t>SRR7821922</t>
  </si>
  <si>
    <t>SRR7821937</t>
  </si>
  <si>
    <t>SRR7821938</t>
  </si>
  <si>
    <t>SRR7821939</t>
  </si>
  <si>
    <t>SRR7821949</t>
  </si>
  <si>
    <t>SRR7821950</t>
  </si>
  <si>
    <t>SRR7821951</t>
  </si>
  <si>
    <t>SRR7821952</t>
  </si>
  <si>
    <t>SRR7821953</t>
  </si>
  <si>
    <t>SRR7821968</t>
  </si>
  <si>
    <t>SRR7821969</t>
  </si>
  <si>
    <t>SRR7821970</t>
  </si>
  <si>
    <t>Lung</t>
  </si>
  <si>
    <t>Blood</t>
  </si>
  <si>
    <t>Condition</t>
  </si>
  <si>
    <t>Case</t>
  </si>
  <si>
    <t>Control</t>
  </si>
  <si>
    <t>Annotated reads overlap %</t>
  </si>
  <si>
    <t># Unassigned ambiguity reads</t>
  </si>
  <si>
    <t># Concordant aligned reads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</si>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</sst>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G18" sqref="G18"/>
    </sheetView>
  </sheetViews>
  <sheetFormatPr baseColWidth="10" defaultColWidth="8.88671875" defaultRowHeight="14.4" x14ac:dyDescent="0.3"/>
  <cols>
    <col min="1" max="1" width="11.6640625" customWidth="1"/>
    <col min="3" max="3" width="12.33203125" customWidth="1"/>
    <col min="4" max="4" width="8.88671875" customWidth="1"/>
    <col min="5" max="5" width="13.88671875" customWidth="1"/>
    <col min="6" max="6" width="23.88671875" customWidth="1"/>
    <col min="7" max="7" width="23.5546875" customWidth="1"/>
    <col min="8" max="8" width="26.109375" customWidth="1"/>
  </cols>
  <sheetData>
    <row r="1" spans="1:8" x14ac:dyDescent="0.3">
      <c r="A1" s="1" t="s">
        <v>0</v>
      </c>
      <c r="B1" s="1" t="s">
        <v>3</v>
      </c>
      <c r="C1" s="1" t="s">
        <v>22</v>
      </c>
      <c r="D1" s="1" t="s">
        <v>1</v>
      </c>
      <c r="E1" s="1" t="s">
        <v>2</v>
      </c>
      <c r="F1" s="1" t="s">
        <v>27</v>
      </c>
      <c r="G1" s="1" t="s">
        <v>25</v>
      </c>
      <c r="H1" s="1" t="s">
        <v>26</v>
      </c>
    </row>
    <row r="2" spans="1:8" x14ac:dyDescent="0.3">
      <c r="A2" t="s">
        <v>4</v>
      </c>
      <c r="B2" t="s">
        <v>20</v>
      </c>
      <c r="C2" t="s">
        <v>23</v>
      </c>
      <c r="D2">
        <v>36220112</v>
      </c>
      <c r="E2" s="2">
        <v>0.97299999999999998</v>
      </c>
      <c r="F2">
        <f>31958963+2108791</f>
        <v>34067754</v>
      </c>
      <c r="G2" s="3">
        <v>0.71399999999999997</v>
      </c>
      <c r="H2">
        <v>525796</v>
      </c>
    </row>
    <row r="3" spans="1:8" x14ac:dyDescent="0.3">
      <c r="A3" t="s">
        <v>5</v>
      </c>
      <c r="B3" t="s">
        <v>20</v>
      </c>
      <c r="C3" t="s">
        <v>23</v>
      </c>
      <c r="D3">
        <v>36285942</v>
      </c>
      <c r="E3" s="2">
        <v>0.97350000000000003</v>
      </c>
      <c r="F3">
        <f>32058548+1998472</f>
        <v>34057020</v>
      </c>
      <c r="G3" s="3">
        <v>0.69799999999999995</v>
      </c>
      <c r="H3">
        <v>525683</v>
      </c>
    </row>
    <row r="4" spans="1:8" x14ac:dyDescent="0.3">
      <c r="A4" t="s">
        <v>6</v>
      </c>
      <c r="B4" t="s">
        <v>20</v>
      </c>
      <c r="C4" t="s">
        <v>23</v>
      </c>
      <c r="D4">
        <v>39982873</v>
      </c>
      <c r="E4" s="2">
        <v>0.94099999999999995</v>
      </c>
      <c r="F4">
        <f>32915298+2275553</f>
        <v>35190851</v>
      </c>
      <c r="G4" s="3">
        <v>0.60399999999999998</v>
      </c>
      <c r="H4">
        <v>466889</v>
      </c>
    </row>
    <row r="5" spans="1:8" x14ac:dyDescent="0.3">
      <c r="A5" t="s">
        <v>7</v>
      </c>
      <c r="B5" t="s">
        <v>20</v>
      </c>
      <c r="C5" t="s">
        <v>23</v>
      </c>
      <c r="D5">
        <v>40592768</v>
      </c>
      <c r="E5" s="2">
        <v>0.97260000000000002</v>
      </c>
      <c r="F5">
        <f>35749729+2212423</f>
        <v>37962152</v>
      </c>
      <c r="G5" s="3">
        <v>0.69499999999999995</v>
      </c>
      <c r="H5">
        <v>575263</v>
      </c>
    </row>
    <row r="6" spans="1:8" x14ac:dyDescent="0.3">
      <c r="A6" t="s">
        <v>8</v>
      </c>
      <c r="B6" t="s">
        <v>20</v>
      </c>
      <c r="C6" t="s">
        <v>23</v>
      </c>
      <c r="D6">
        <v>37737087</v>
      </c>
      <c r="E6" s="2">
        <v>0.97319999999999995</v>
      </c>
      <c r="F6">
        <f>33316336+2121391</f>
        <v>35437727</v>
      </c>
      <c r="G6" s="3">
        <v>0.68400000000000005</v>
      </c>
      <c r="H6">
        <v>501476</v>
      </c>
    </row>
    <row r="7" spans="1:8" x14ac:dyDescent="0.3">
      <c r="A7" t="s">
        <v>9</v>
      </c>
      <c r="B7" t="s">
        <v>20</v>
      </c>
      <c r="C7" t="s">
        <v>24</v>
      </c>
      <c r="D7">
        <v>44881449</v>
      </c>
      <c r="E7" s="2">
        <v>0.97509999999999997</v>
      </c>
      <c r="F7">
        <f>39841826+2667950</f>
        <v>42509776</v>
      </c>
      <c r="G7" s="3">
        <v>0.71</v>
      </c>
      <c r="H7">
        <v>487518</v>
      </c>
    </row>
    <row r="8" spans="1:8" x14ac:dyDescent="0.3">
      <c r="A8" t="s">
        <v>10</v>
      </c>
      <c r="B8" t="s">
        <v>20</v>
      </c>
      <c r="C8" t="s">
        <v>24</v>
      </c>
      <c r="D8">
        <v>40988016</v>
      </c>
      <c r="E8" s="2">
        <v>0.97240000000000004</v>
      </c>
      <c r="F8">
        <f>37184958+1645202</f>
        <v>38830160</v>
      </c>
      <c r="G8" s="3">
        <v>0.77200000000000002</v>
      </c>
      <c r="H8">
        <v>522043</v>
      </c>
    </row>
    <row r="9" spans="1:8" x14ac:dyDescent="0.3">
      <c r="A9" t="s">
        <v>11</v>
      </c>
      <c r="B9" t="s">
        <v>20</v>
      </c>
      <c r="C9" t="s">
        <v>24</v>
      </c>
      <c r="D9">
        <v>46697727</v>
      </c>
      <c r="E9" s="2">
        <v>0.98080000000000001</v>
      </c>
      <c r="F9">
        <f>41749806+3053888</f>
        <v>44803694</v>
      </c>
      <c r="G9" s="3">
        <v>0.71</v>
      </c>
      <c r="H9">
        <v>509171</v>
      </c>
    </row>
    <row r="10" spans="1:8" x14ac:dyDescent="0.3">
      <c r="A10" t="s">
        <v>12</v>
      </c>
      <c r="B10" t="s">
        <v>21</v>
      </c>
      <c r="C10" t="s">
        <v>23</v>
      </c>
      <c r="D10">
        <v>29659690</v>
      </c>
      <c r="E10" s="2">
        <v>0.95569999999999999</v>
      </c>
      <c r="F10">
        <f>25343902+1992366</f>
        <v>27336268</v>
      </c>
      <c r="G10" s="3">
        <v>0.64100000000000001</v>
      </c>
      <c r="H10">
        <v>483140</v>
      </c>
    </row>
    <row r="11" spans="1:8" x14ac:dyDescent="0.3">
      <c r="A11" t="s">
        <v>13</v>
      </c>
      <c r="B11" t="s">
        <v>21</v>
      </c>
      <c r="C11" t="s">
        <v>23</v>
      </c>
      <c r="D11">
        <v>22228490</v>
      </c>
      <c r="E11" s="2">
        <v>0.95950000000000002</v>
      </c>
      <c r="F11">
        <f>19083954+1482414</f>
        <v>20566368</v>
      </c>
      <c r="G11" s="3">
        <v>0.64900000000000002</v>
      </c>
      <c r="H11">
        <v>376680</v>
      </c>
    </row>
    <row r="12" spans="1:8" x14ac:dyDescent="0.3">
      <c r="A12" t="s">
        <v>14</v>
      </c>
      <c r="B12" t="s">
        <v>21</v>
      </c>
      <c r="C12" t="s">
        <v>23</v>
      </c>
      <c r="D12">
        <v>32968214</v>
      </c>
      <c r="E12" s="2">
        <v>0.9617</v>
      </c>
      <c r="F12">
        <f>28375424+2201051</f>
        <v>30576475</v>
      </c>
      <c r="G12" s="3">
        <v>0.64300000000000002</v>
      </c>
      <c r="H12">
        <v>544236</v>
      </c>
    </row>
    <row r="13" spans="1:8" x14ac:dyDescent="0.3">
      <c r="A13" t="s">
        <v>15</v>
      </c>
      <c r="B13" t="s">
        <v>21</v>
      </c>
      <c r="C13" t="s">
        <v>23</v>
      </c>
      <c r="D13">
        <v>22952527</v>
      </c>
      <c r="E13" s="2">
        <v>0.97</v>
      </c>
      <c r="F13">
        <f>19877538+1547525</f>
        <v>21425063</v>
      </c>
      <c r="G13" s="3">
        <v>0.65</v>
      </c>
      <c r="H13">
        <v>386463</v>
      </c>
    </row>
    <row r="14" spans="1:8" x14ac:dyDescent="0.3">
      <c r="A14" t="s">
        <v>16</v>
      </c>
      <c r="B14" t="s">
        <v>21</v>
      </c>
      <c r="C14" t="s">
        <v>23</v>
      </c>
      <c r="D14">
        <v>21144888</v>
      </c>
      <c r="E14" s="2">
        <v>0.96689999999999998</v>
      </c>
      <c r="F14">
        <f>18301349+1537666</f>
        <v>19839015</v>
      </c>
      <c r="G14" s="3">
        <v>0.64</v>
      </c>
      <c r="H14">
        <v>377254</v>
      </c>
    </row>
    <row r="15" spans="1:8" x14ac:dyDescent="0.3">
      <c r="A15" t="s">
        <v>17</v>
      </c>
      <c r="B15" t="s">
        <v>21</v>
      </c>
      <c r="C15" t="s">
        <v>24</v>
      </c>
      <c r="D15">
        <v>30774869</v>
      </c>
      <c r="E15" s="2">
        <v>0.93300000000000005</v>
      </c>
      <c r="F15">
        <f>24064441+3280624</f>
        <v>27345065</v>
      </c>
      <c r="G15" s="3">
        <v>0.53</v>
      </c>
      <c r="H15">
        <v>384420</v>
      </c>
    </row>
    <row r="16" spans="1:8" x14ac:dyDescent="0.3">
      <c r="A16" t="s">
        <v>18</v>
      </c>
      <c r="B16" t="s">
        <v>21</v>
      </c>
      <c r="C16" t="s">
        <v>24</v>
      </c>
      <c r="D16">
        <v>18844848</v>
      </c>
      <c r="E16" s="2">
        <v>0.87880000000000003</v>
      </c>
      <c r="F16">
        <f>14082919+1368333</f>
        <v>15451252</v>
      </c>
      <c r="G16" s="3">
        <v>0.56799999999999995</v>
      </c>
      <c r="H16">
        <v>254040</v>
      </c>
    </row>
    <row r="17" spans="1:9" x14ac:dyDescent="0.3">
      <c r="A17" t="s">
        <v>19</v>
      </c>
      <c r="B17" t="s">
        <v>21</v>
      </c>
      <c r="C17" t="s">
        <v>24</v>
      </c>
      <c r="D17">
        <v>25454472</v>
      </c>
      <c r="E17" s="2">
        <v>0.91590000000000005</v>
      </c>
      <c r="F17">
        <f>19661491+2298711</f>
        <v>21960202</v>
      </c>
      <c r="G17" s="3">
        <v>0.53200000000000003</v>
      </c>
      <c r="H17">
        <v>324831</v>
      </c>
    </row>
    <row r="18" spans="1:9" x14ac:dyDescent="0.3">
      <c r="E18" s="2">
        <f>AVERAGE(E2:E17)</f>
        <v>0.95644375000000015</v>
      </c>
      <c r="G18" s="3">
        <f>AVERAGE(G2:G17)</f>
        <v>0.65249999999999997</v>
      </c>
      <c r="H18">
        <f>AVERAGE(H2:H17)</f>
        <v>452806.4375</v>
      </c>
      <c r="I18" s="1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Groff</dc:creator>
  <cp:lastModifiedBy>James Groff</cp:lastModifiedBy>
  <dcterms:created xsi:type="dcterms:W3CDTF">2015-06-05T18:19:34Z</dcterms:created>
  <dcterms:modified xsi:type="dcterms:W3CDTF">2023-01-16T17:08:54Z</dcterms:modified>
</cp:coreProperties>
</file>