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unter/Documents/MAD/Bioinformatica_Aplicada_2023/rmodule/aula2_test/"/>
    </mc:Choice>
  </mc:AlternateContent>
  <xr:revisionPtr revIDLastSave="0" documentId="8_{AFD5DE8C-EB7A-FC43-B582-312B069C3194}" xr6:coauthVersionLast="47" xr6:coauthVersionMax="47" xr10:uidLastSave="{00000000-0000-0000-0000-000000000000}"/>
  <bookViews>
    <workbookView xWindow="0" yWindow="500" windowWidth="26640" windowHeight="16720" tabRatio="500" xr2:uid="{00000000-000D-0000-FFFF-FFFF00000000}"/>
  </bookViews>
  <sheets>
    <sheet name="World CoVID Mortality 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2" i="1" l="1"/>
  <c r="O52" i="1"/>
  <c r="M52" i="1"/>
  <c r="K52" i="1"/>
  <c r="I52" i="1"/>
  <c r="G52" i="1"/>
  <c r="E52" i="1"/>
  <c r="Q50" i="1"/>
  <c r="O50" i="1"/>
  <c r="M50" i="1"/>
  <c r="K50" i="1"/>
  <c r="I50" i="1"/>
  <c r="G50" i="1"/>
  <c r="E50" i="1"/>
  <c r="Q49" i="1"/>
  <c r="O49" i="1"/>
  <c r="M49" i="1"/>
  <c r="K49" i="1"/>
  <c r="I49" i="1"/>
  <c r="G49" i="1"/>
  <c r="E49" i="1"/>
  <c r="Q47" i="1"/>
  <c r="O47" i="1"/>
  <c r="M47" i="1"/>
  <c r="K47" i="1"/>
  <c r="I47" i="1"/>
  <c r="G47" i="1"/>
  <c r="E47" i="1"/>
  <c r="Q46" i="1"/>
  <c r="O46" i="1"/>
  <c r="M46" i="1"/>
  <c r="K46" i="1"/>
  <c r="I46" i="1"/>
  <c r="G46" i="1"/>
  <c r="E46" i="1"/>
  <c r="Q45" i="1"/>
  <c r="O45" i="1"/>
  <c r="M45" i="1"/>
  <c r="K45" i="1"/>
  <c r="I45" i="1"/>
  <c r="G45" i="1"/>
  <c r="E45" i="1"/>
  <c r="Q44" i="1"/>
  <c r="O44" i="1"/>
  <c r="M44" i="1"/>
  <c r="K44" i="1"/>
  <c r="I44" i="1"/>
  <c r="G44" i="1"/>
  <c r="Q43" i="1"/>
  <c r="O43" i="1"/>
  <c r="M43" i="1"/>
  <c r="K43" i="1"/>
  <c r="I43" i="1"/>
  <c r="G43" i="1"/>
  <c r="E43" i="1"/>
  <c r="Q42" i="1"/>
  <c r="O42" i="1"/>
  <c r="M42" i="1"/>
  <c r="K42" i="1"/>
  <c r="I42" i="1"/>
  <c r="G42" i="1"/>
  <c r="E42" i="1"/>
  <c r="Q41" i="1"/>
  <c r="O41" i="1"/>
  <c r="M41" i="1"/>
  <c r="K41" i="1"/>
  <c r="I41" i="1"/>
  <c r="G41" i="1"/>
  <c r="E41" i="1"/>
  <c r="Q40" i="1"/>
  <c r="O40" i="1"/>
  <c r="M40" i="1"/>
  <c r="K40" i="1"/>
  <c r="I40" i="1"/>
  <c r="G40" i="1"/>
  <c r="Q39" i="1"/>
  <c r="O39" i="1"/>
  <c r="M39" i="1"/>
  <c r="K39" i="1"/>
  <c r="I39" i="1"/>
  <c r="G39" i="1"/>
  <c r="E39" i="1"/>
  <c r="Q38" i="1"/>
  <c r="O38" i="1"/>
  <c r="M38" i="1"/>
  <c r="K38" i="1"/>
  <c r="I38" i="1"/>
  <c r="G38" i="1"/>
  <c r="E38" i="1"/>
  <c r="Q37" i="1"/>
  <c r="O37" i="1"/>
  <c r="M37" i="1"/>
  <c r="K37" i="1"/>
  <c r="I37" i="1"/>
  <c r="G37" i="1"/>
  <c r="E37" i="1"/>
  <c r="Q36" i="1"/>
  <c r="O36" i="1"/>
  <c r="M36" i="1"/>
  <c r="K36" i="1"/>
  <c r="I36" i="1"/>
  <c r="G36" i="1"/>
  <c r="E36" i="1"/>
  <c r="Q34" i="1"/>
  <c r="O34" i="1"/>
  <c r="M34" i="1"/>
  <c r="K34" i="1"/>
  <c r="I34" i="1"/>
  <c r="G34" i="1"/>
  <c r="E34" i="1"/>
  <c r="Q33" i="1"/>
  <c r="O33" i="1"/>
  <c r="M33" i="1"/>
  <c r="K33" i="1"/>
  <c r="I33" i="1"/>
  <c r="G33" i="1"/>
  <c r="E33" i="1"/>
  <c r="Q31" i="1"/>
  <c r="O31" i="1"/>
  <c r="M31" i="1"/>
  <c r="K31" i="1"/>
  <c r="I31" i="1"/>
  <c r="G31" i="1"/>
  <c r="Q30" i="1"/>
  <c r="O30" i="1"/>
  <c r="M30" i="1"/>
  <c r="K30" i="1"/>
  <c r="I30" i="1"/>
  <c r="G30" i="1"/>
  <c r="E30" i="1"/>
  <c r="Q29" i="1"/>
  <c r="O29" i="1"/>
  <c r="M29" i="1"/>
  <c r="K29" i="1"/>
  <c r="I29" i="1"/>
  <c r="G29" i="1"/>
  <c r="E29" i="1"/>
  <c r="Q28" i="1"/>
  <c r="O28" i="1"/>
  <c r="M28" i="1"/>
  <c r="K28" i="1"/>
  <c r="I28" i="1"/>
  <c r="G28" i="1"/>
  <c r="E28" i="1"/>
  <c r="Q27" i="1"/>
  <c r="O27" i="1"/>
  <c r="M27" i="1"/>
  <c r="K27" i="1"/>
  <c r="I27" i="1"/>
  <c r="G27" i="1"/>
  <c r="E27" i="1"/>
  <c r="Q25" i="1"/>
  <c r="O25" i="1"/>
  <c r="M25" i="1"/>
  <c r="K25" i="1"/>
  <c r="I25" i="1"/>
  <c r="G25" i="1"/>
  <c r="E25" i="1"/>
  <c r="Q23" i="1"/>
  <c r="O23" i="1"/>
  <c r="M23" i="1"/>
  <c r="K23" i="1"/>
  <c r="I23" i="1"/>
  <c r="G23" i="1"/>
  <c r="E23" i="1"/>
  <c r="Q21" i="1"/>
  <c r="O21" i="1"/>
  <c r="M21" i="1"/>
  <c r="K21" i="1"/>
  <c r="I21" i="1"/>
  <c r="G21" i="1"/>
  <c r="E21" i="1"/>
  <c r="Q20" i="1"/>
  <c r="O20" i="1"/>
  <c r="M20" i="1"/>
  <c r="K20" i="1"/>
  <c r="I20" i="1"/>
  <c r="G20" i="1"/>
  <c r="Q19" i="1"/>
  <c r="O19" i="1"/>
  <c r="M19" i="1"/>
  <c r="K19" i="1"/>
  <c r="I19" i="1"/>
  <c r="G19" i="1"/>
  <c r="E19" i="1"/>
  <c r="Q18" i="1"/>
  <c r="O18" i="1"/>
  <c r="M18" i="1"/>
  <c r="K18" i="1"/>
  <c r="I18" i="1"/>
  <c r="G18" i="1"/>
  <c r="E18" i="1"/>
  <c r="Q17" i="1"/>
  <c r="O17" i="1"/>
  <c r="M17" i="1"/>
  <c r="K17" i="1"/>
  <c r="I17" i="1"/>
  <c r="G17" i="1"/>
  <c r="E17" i="1"/>
  <c r="Q16" i="1"/>
  <c r="O16" i="1"/>
  <c r="M16" i="1"/>
  <c r="K16" i="1"/>
  <c r="I16" i="1"/>
  <c r="G16" i="1"/>
  <c r="E16" i="1"/>
  <c r="Q15" i="1"/>
  <c r="O15" i="1"/>
  <c r="M15" i="1"/>
  <c r="K15" i="1"/>
  <c r="I15" i="1"/>
  <c r="G15" i="1"/>
  <c r="E15" i="1"/>
  <c r="Q14" i="1"/>
  <c r="O14" i="1"/>
  <c r="M14" i="1"/>
  <c r="K14" i="1"/>
  <c r="I14" i="1"/>
  <c r="G14" i="1"/>
  <c r="E14" i="1"/>
  <c r="Q13" i="1"/>
  <c r="O13" i="1"/>
  <c r="M13" i="1"/>
  <c r="K13" i="1"/>
  <c r="I13" i="1"/>
  <c r="G13" i="1"/>
  <c r="E13" i="1"/>
  <c r="Q12" i="1"/>
  <c r="O12" i="1"/>
  <c r="M12" i="1"/>
  <c r="K12" i="1"/>
  <c r="I12" i="1"/>
  <c r="G12" i="1"/>
  <c r="E12" i="1"/>
  <c r="Q11" i="1"/>
  <c r="O11" i="1"/>
  <c r="M11" i="1"/>
  <c r="K11" i="1"/>
  <c r="I11" i="1"/>
  <c r="G11" i="1"/>
  <c r="E11" i="1"/>
  <c r="Q10" i="1"/>
  <c r="O10" i="1"/>
  <c r="M10" i="1"/>
  <c r="K10" i="1"/>
  <c r="I10" i="1"/>
  <c r="G10" i="1"/>
  <c r="E10" i="1"/>
  <c r="Q9" i="1"/>
  <c r="O9" i="1"/>
  <c r="M9" i="1"/>
  <c r="K9" i="1"/>
  <c r="I9" i="1"/>
  <c r="G9" i="1"/>
  <c r="E9" i="1"/>
  <c r="Q8" i="1"/>
  <c r="O8" i="1"/>
  <c r="M8" i="1"/>
  <c r="K8" i="1"/>
  <c r="I8" i="1"/>
  <c r="G8" i="1"/>
  <c r="E8" i="1"/>
  <c r="Q7" i="1"/>
  <c r="O7" i="1"/>
  <c r="M7" i="1"/>
  <c r="K7" i="1"/>
  <c r="I7" i="1"/>
  <c r="G7" i="1"/>
  <c r="E7" i="1"/>
  <c r="Q5" i="1"/>
  <c r="O5" i="1"/>
  <c r="M5" i="1"/>
  <c r="K5" i="1"/>
  <c r="I5" i="1"/>
  <c r="G5" i="1"/>
  <c r="E5" i="1"/>
  <c r="Q3" i="1"/>
  <c r="O3" i="1"/>
  <c r="M3" i="1"/>
  <c r="K3" i="1"/>
  <c r="I3" i="1"/>
  <c r="G3" i="1"/>
  <c r="E3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<sst xmlns="http://schemas.openxmlformats.org/spreadsheetml/2006/main" count="150" uniqueCount="85">
  <si>
    <t>Region</t>
  </si>
  <si>
    <t>Country</t>
  </si>
  <si>
    <t>Population (2019)</t>
  </si>
  <si>
    <t>Mortality SARS-2 July 25, 2020</t>
  </si>
  <si>
    <t>Mortality per 100,000 July 25, 2020</t>
  </si>
  <si>
    <t>Mortality SARS-2 August 16, 2020</t>
  </si>
  <si>
    <t>Mortality per 100,000 August 16, 2020</t>
  </si>
  <si>
    <t>Mortality SARS-2 August 24, 2020</t>
  </si>
  <si>
    <t>Mortality per 100,000 August 24, 2020</t>
  </si>
  <si>
    <t>Mortality SARS-2 January 01 2021</t>
  </si>
  <si>
    <t>Mortality per 100,000 January 01, 2021</t>
  </si>
  <si>
    <t>Mortality SARS-2 February 01 2021</t>
  </si>
  <si>
    <t>Mortality per 100,000 February 01, 2021</t>
  </si>
  <si>
    <t>Mortality SARS-2 February 27 2021</t>
  </si>
  <si>
    <t>Mortality per 100,000 February 27, 2021</t>
  </si>
  <si>
    <t>Mortality SARS-2 April 20, 2021</t>
  </si>
  <si>
    <t>Mortality per 100,000 April 20, 2021</t>
  </si>
  <si>
    <t>East Asia</t>
  </si>
  <si>
    <t>China</t>
  </si>
  <si>
    <t>Southeast Asia</t>
  </si>
  <si>
    <t>Loas</t>
  </si>
  <si>
    <t>Western Africa</t>
  </si>
  <si>
    <t>Sierra Leone</t>
  </si>
  <si>
    <t>ND</t>
  </si>
  <si>
    <t>Hong Kong</t>
  </si>
  <si>
    <t>Togo</t>
  </si>
  <si>
    <t>Tiawan</t>
  </si>
  <si>
    <t>South Korea</t>
  </si>
  <si>
    <t>SouthEast Asia</t>
  </si>
  <si>
    <t>Singapore</t>
  </si>
  <si>
    <t>Western Asia</t>
  </si>
  <si>
    <t>Syria</t>
  </si>
  <si>
    <t>Japan</t>
  </si>
  <si>
    <t>South Asia</t>
  </si>
  <si>
    <t>Pakistan</t>
  </si>
  <si>
    <t>Bangladesh</t>
  </si>
  <si>
    <t>Cambodia</t>
  </si>
  <si>
    <t>United Arab Emirates</t>
  </si>
  <si>
    <t>Vietnam</t>
  </si>
  <si>
    <t>Saudia Arabia</t>
  </si>
  <si>
    <t>Thailand</t>
  </si>
  <si>
    <t>India</t>
  </si>
  <si>
    <t>Myanmar (Burma)</t>
  </si>
  <si>
    <t>Philippine Islands</t>
  </si>
  <si>
    <t>Eastern Europe</t>
  </si>
  <si>
    <t>Belarus</t>
  </si>
  <si>
    <t>Indonesia</t>
  </si>
  <si>
    <t>Western Europe</t>
  </si>
  <si>
    <t>Switzerland</t>
  </si>
  <si>
    <t>Iraq</t>
  </si>
  <si>
    <t>Azerbaijan</t>
  </si>
  <si>
    <t>North America</t>
  </si>
  <si>
    <t>Canada</t>
  </si>
  <si>
    <t>Israel</t>
  </si>
  <si>
    <t>Turkey</t>
  </si>
  <si>
    <t>Central Asia</t>
  </si>
  <si>
    <t>Kazakhstan</t>
  </si>
  <si>
    <t>Malaysia</t>
  </si>
  <si>
    <t>Central America</t>
  </si>
  <si>
    <t>Honduras</t>
  </si>
  <si>
    <t>Jordan</t>
  </si>
  <si>
    <t>Germany</t>
  </si>
  <si>
    <t>Southern Europe</t>
  </si>
  <si>
    <t>Serbia</t>
  </si>
  <si>
    <t>Lebanon</t>
  </si>
  <si>
    <t>Scandinavia</t>
  </si>
  <si>
    <t>Sweden</t>
  </si>
  <si>
    <t>Iran</t>
  </si>
  <si>
    <t>Portugal</t>
  </si>
  <si>
    <t>Russia</t>
  </si>
  <si>
    <t>France</t>
  </si>
  <si>
    <t>Ukraine</t>
  </si>
  <si>
    <t>Spain</t>
  </si>
  <si>
    <t>Central Europe</t>
  </si>
  <si>
    <t>Poland</t>
  </si>
  <si>
    <t>England</t>
  </si>
  <si>
    <t>Europe</t>
  </si>
  <si>
    <t>Italy</t>
  </si>
  <si>
    <t>Mexico</t>
  </si>
  <si>
    <t>Belgium</t>
  </si>
  <si>
    <t>USA</t>
  </si>
  <si>
    <t>South America Latin America</t>
  </si>
  <si>
    <t>Brazil</t>
  </si>
  <si>
    <t>Hungary</t>
  </si>
  <si>
    <t>Napal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</si>
</sst>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008000"/>
      <name val="Calibri"/>
      <family val="2"/>
      <charset val="1"/>
    </font>
    <font>
      <sz val="12"/>
      <color rgb="FF000000"/>
      <name val="Calibri (Body)"/>
      <charset val="1"/>
    </font>
    <font>
      <u/>
      <sz val="12"/>
      <color rgb="FF0000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BABFE4"/>
        <bgColor rgb="FFB9CDE5"/>
      </patternFill>
    </fill>
    <fill>
      <patternFill patternType="solid">
        <fgColor rgb="FFFFFFFF"/>
        <bgColor rgb="FFFCECFF"/>
      </patternFill>
    </fill>
    <fill>
      <patternFill patternType="solid">
        <fgColor rgb="FFEBEEC0"/>
        <bgColor rgb="FFEBF1DE"/>
      </patternFill>
    </fill>
    <fill>
      <patternFill patternType="solid">
        <fgColor rgb="FFC5EEC0"/>
        <bgColor rgb="FFD7E4BD"/>
      </patternFill>
    </fill>
    <fill>
      <patternFill patternType="solid">
        <fgColor rgb="FFFCECFF"/>
        <bgColor rgb="FFFDEADA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3" fontId="1" fillId="0" borderId="0" xfId="0" applyNumberFormat="1" applyFont="1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4" fillId="4" borderId="4" xfId="0" applyNumberFormat="1" applyFon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 wrapText="1"/>
    </xf>
    <xf numFmtId="3" fontId="0" fillId="6" borderId="2" xfId="0" applyNumberFormat="1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center" vertical="center" wrapText="1"/>
    </xf>
    <xf numFmtId="2" fontId="0" fillId="7" borderId="4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/>
    <xf numFmtId="3" fontId="1" fillId="4" borderId="0" xfId="0" applyNumberFormat="1" applyFont="1" applyFill="1"/>
    <xf numFmtId="3" fontId="0" fillId="4" borderId="6" xfId="0" applyNumberFormat="1" applyFill="1" applyBorder="1" applyAlignment="1">
      <alignment horizontal="right" vertical="center"/>
    </xf>
    <xf numFmtId="164" fontId="0" fillId="4" borderId="6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/>
    </xf>
    <xf numFmtId="3" fontId="0" fillId="4" borderId="6" xfId="0" applyNumberFormat="1" applyFill="1" applyBorder="1"/>
    <xf numFmtId="2" fontId="0" fillId="4" borderId="6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3" fontId="0" fillId="4" borderId="6" xfId="0" applyNumberFormat="1" applyFill="1" applyBorder="1" applyAlignment="1">
      <alignment vertical="center"/>
    </xf>
    <xf numFmtId="3" fontId="1" fillId="4" borderId="6" xfId="0" applyNumberFormat="1" applyFont="1" applyFill="1" applyBorder="1"/>
    <xf numFmtId="3" fontId="1" fillId="4" borderId="6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3" fontId="5" fillId="4" borderId="6" xfId="0" applyNumberFormat="1" applyFont="1" applyFill="1" applyBorder="1" applyAlignment="1">
      <alignment horizontal="right" vertical="center"/>
    </xf>
    <xf numFmtId="164" fontId="5" fillId="4" borderId="6" xfId="0" applyNumberFormat="1" applyFont="1" applyFill="1" applyBorder="1" applyAlignment="1">
      <alignment horizontal="center" vertical="center"/>
    </xf>
    <xf numFmtId="3" fontId="5" fillId="4" borderId="6" xfId="0" applyNumberFormat="1" applyFont="1" applyFill="1" applyBorder="1" applyAlignment="1">
      <alignment horizontal="center"/>
    </xf>
    <xf numFmtId="3" fontId="5" fillId="4" borderId="6" xfId="0" applyNumberFormat="1" applyFont="1" applyFill="1" applyBorder="1"/>
    <xf numFmtId="3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/>
    <xf numFmtId="1" fontId="5" fillId="4" borderId="6" xfId="0" applyNumberFormat="1" applyFont="1" applyFill="1" applyBorder="1" applyAlignment="1">
      <alignment horizontal="center"/>
    </xf>
    <xf numFmtId="2" fontId="5" fillId="4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6" xfId="1" applyFont="1" applyFill="1" applyBorder="1" applyProtection="1"/>
    <xf numFmtId="0" fontId="2" fillId="4" borderId="6" xfId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/>
    </xf>
    <xf numFmtId="3" fontId="1" fillId="4" borderId="6" xfId="0" applyNumberFormat="1" applyFon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3" fontId="1" fillId="4" borderId="7" xfId="0" applyNumberFormat="1" applyFont="1" applyFill="1" applyBorder="1" applyAlignment="1">
      <alignment vertical="center"/>
    </xf>
    <xf numFmtId="3" fontId="0" fillId="4" borderId="7" xfId="0" applyNumberFormat="1" applyFill="1" applyBorder="1" applyAlignment="1">
      <alignment horizontal="right" vertical="center"/>
    </xf>
    <xf numFmtId="164" fontId="0" fillId="4" borderId="7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/>
    </xf>
    <xf numFmtId="3" fontId="0" fillId="4" borderId="7" xfId="0" applyNumberFormat="1" applyFill="1" applyBorder="1"/>
    <xf numFmtId="2" fontId="0" fillId="4" borderId="7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/>
    <xf numFmtId="1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BEEC0"/>
      <rgbColor rgb="FFFF00FF"/>
      <rgbColor rgb="FFEBF1DE"/>
      <rgbColor rgb="FF800000"/>
      <rgbColor rgb="FF008000"/>
      <rgbColor rgb="FF000080"/>
      <rgbColor rgb="FFEEECE1"/>
      <rgbColor rgb="FF800080"/>
      <rgbColor rgb="FF008080"/>
      <rgbColor rgb="FFBABFE4"/>
      <rgbColor rgb="FF808080"/>
      <rgbColor rgb="FFC4BD97"/>
      <rgbColor rgb="FF993366"/>
      <rgbColor rgb="FFF5FFA7"/>
      <rgbColor rgb="FFDBEEF4"/>
      <rgbColor rgb="FF660066"/>
      <rgbColor rgb="FFEED4EB"/>
      <rgbColor rgb="FF0070C0"/>
      <rgbColor rgb="FFC6D9F1"/>
      <rgbColor rgb="FF000080"/>
      <rgbColor rgb="FFFF00FF"/>
      <rgbColor rgb="FFD7E4BD"/>
      <rgbColor rgb="FFFCECFF"/>
      <rgbColor rgb="FF800080"/>
      <rgbColor rgb="FF800000"/>
      <rgbColor rgb="FF008080"/>
      <rgbColor rgb="FF0000FF"/>
      <rgbColor rgb="FFFDEADA"/>
      <rgbColor rgb="FFDCE6F2"/>
      <rgbColor rgb="FFC5EEC0"/>
      <rgbColor rgb="FFF6FCA7"/>
      <rgbColor rgb="FFB9CDE5"/>
      <rgbColor rgb="FFE6B9B8"/>
      <rgbColor rgb="FFB3A2C7"/>
      <rgbColor rgb="FFFAC090"/>
      <rgbColor rgb="FF376092"/>
      <rgbColor rgb="FFE6E0EC"/>
      <rgbColor rgb="FFD9D9D9"/>
      <rgbColor rgb="FFDDD9C3"/>
      <rgbColor rgb="FFFFDCD0"/>
      <rgbColor rgb="FFF2DCDB"/>
      <rgbColor rgb="FF51597D"/>
      <rgbColor rgb="FF9C7EA0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Belarus" TargetMode="External"/><Relationship Id="rId1" Type="http://schemas.openxmlformats.org/officeDocument/2006/relationships/hyperlink" Target="https://en.wikipedia.org/wiki/Melane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5"/>
  <sheetViews>
    <sheetView tabSelected="1" zoomScale="99" zoomScaleNormal="99" workbookViewId="0">
      <selection activeCell="K1" sqref="K1"/>
    </sheetView>
  </sheetViews>
  <sheetFormatPr baseColWidth="10" defaultColWidth="10.6640625" defaultRowHeight="16" x14ac:dyDescent="0.2"/>
  <cols>
    <col min="1" max="1" width="17" style="1" customWidth="1"/>
    <col min="2" max="2" width="18.5" customWidth="1"/>
    <col min="3" max="3" width="14.1640625" style="2" customWidth="1"/>
    <col min="4" max="4" width="9.5" style="3" customWidth="1"/>
    <col min="5" max="5" width="8.5" style="4" customWidth="1"/>
    <col min="6" max="6" width="9.6640625" style="5" customWidth="1"/>
    <col min="7" max="7" width="9.83203125" style="4" customWidth="1"/>
    <col min="8" max="8" width="10.5" style="6" customWidth="1"/>
    <col min="9" max="9" width="10.5" style="3" customWidth="1"/>
    <col min="10" max="10" width="8.5" style="3" customWidth="1"/>
    <col min="11" max="11" width="10.83203125" style="7" customWidth="1"/>
    <col min="12" max="12" width="10.83203125" style="5" customWidth="1"/>
    <col min="13" max="13" width="10.83203125" style="8" customWidth="1"/>
    <col min="14" max="14" width="9.33203125" style="8" customWidth="1"/>
    <col min="15" max="15" width="11.83203125" style="8" customWidth="1"/>
    <col min="16" max="16" width="9.1640625" style="8" customWidth="1"/>
    <col min="17" max="17" width="11" style="8" customWidth="1"/>
  </cols>
  <sheetData>
    <row r="1" spans="1:17" ht="90.75" customHeight="1" x14ac:dyDescent="0.2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 t="s">
        <v>9</v>
      </c>
      <c r="K1" s="20" t="s">
        <v>10</v>
      </c>
      <c r="L1" s="21" t="s">
        <v>11</v>
      </c>
      <c r="M1" s="22" t="s">
        <v>12</v>
      </c>
      <c r="N1" s="23" t="s">
        <v>13</v>
      </c>
      <c r="O1" s="24" t="s">
        <v>14</v>
      </c>
      <c r="P1" s="25" t="s">
        <v>15</v>
      </c>
      <c r="Q1" s="26" t="s">
        <v>16</v>
      </c>
    </row>
    <row r="2" spans="1:17" x14ac:dyDescent="0.2">
      <c r="A2" s="27" t="s">
        <v>17</v>
      </c>
      <c r="B2" s="28" t="s">
        <v>18</v>
      </c>
      <c r="C2" s="29">
        <v>1388251023</v>
      </c>
      <c r="D2" s="30">
        <v>4649</v>
      </c>
      <c r="E2" s="31">
        <f>SUM(D2/C2*100000)</f>
        <v>0.33488179896698694</v>
      </c>
      <c r="F2" s="32">
        <v>4703</v>
      </c>
      <c r="G2" s="31">
        <f>SUM(F2/C2*100000)</f>
        <v>0.33877158540368674</v>
      </c>
      <c r="H2" s="33">
        <v>4634</v>
      </c>
      <c r="I2" s="34">
        <f>SUM(H2/C2)*100000</f>
        <v>0.33380130273457037</v>
      </c>
      <c r="J2" s="35">
        <v>4634</v>
      </c>
      <c r="K2" s="36">
        <f>SUM(J2/C2)*100000</f>
        <v>0.33380130273457037</v>
      </c>
      <c r="L2" s="32">
        <v>4636</v>
      </c>
      <c r="M2" s="37">
        <f>SUM(L2/C2)*100000</f>
        <v>0.33394536889889259</v>
      </c>
      <c r="N2" s="32">
        <v>4636</v>
      </c>
      <c r="O2" s="37">
        <f>SUM(N2/C2)*100000</f>
        <v>0.33394536889889259</v>
      </c>
      <c r="P2" s="32">
        <v>4636</v>
      </c>
      <c r="Q2" s="37">
        <f>SUM(P2/C2)*100000</f>
        <v>0.33394536889889259</v>
      </c>
    </row>
    <row r="3" spans="1:17" x14ac:dyDescent="0.2">
      <c r="A3" s="27" t="s">
        <v>19</v>
      </c>
      <c r="B3" s="28" t="s">
        <v>20</v>
      </c>
      <c r="C3" s="39">
        <v>7275560</v>
      </c>
      <c r="D3" s="30">
        <v>0</v>
      </c>
      <c r="E3" s="31">
        <f>SUM(D3/C3*100000)</f>
        <v>0</v>
      </c>
      <c r="F3" s="32">
        <v>0</v>
      </c>
      <c r="G3" s="31">
        <f>SUM(F3/C3*100000)</f>
        <v>0</v>
      </c>
      <c r="H3" s="33">
        <v>0</v>
      </c>
      <c r="I3" s="34">
        <f>SUM(H3/C3)*100000</f>
        <v>0</v>
      </c>
      <c r="J3" s="35">
        <v>0</v>
      </c>
      <c r="K3" s="36">
        <f>SUM(J3/C3)*100000</f>
        <v>0</v>
      </c>
      <c r="L3" s="32">
        <v>0</v>
      </c>
      <c r="M3" s="37">
        <f>SUM(L3/C3)*100000</f>
        <v>0</v>
      </c>
      <c r="N3" s="32">
        <v>0</v>
      </c>
      <c r="O3" s="37">
        <f>SUM(N3/C3)*100000</f>
        <v>0</v>
      </c>
      <c r="P3" s="32">
        <v>0</v>
      </c>
      <c r="Q3" s="37">
        <f>SUM(P3/C3)*100000</f>
        <v>0</v>
      </c>
    </row>
    <row r="4" spans="1:17" x14ac:dyDescent="0.2">
      <c r="A4" s="28" t="s">
        <v>21</v>
      </c>
      <c r="B4" s="28" t="s">
        <v>22</v>
      </c>
      <c r="C4" s="40">
        <v>7976983</v>
      </c>
      <c r="D4" s="30"/>
      <c r="E4" s="31"/>
      <c r="F4" s="32"/>
      <c r="G4" s="31"/>
      <c r="H4" s="33"/>
      <c r="I4" s="34"/>
      <c r="J4" s="35"/>
      <c r="K4" s="36"/>
      <c r="L4" s="32"/>
      <c r="M4" s="37"/>
      <c r="N4" s="32"/>
      <c r="O4" s="37"/>
      <c r="P4" s="32"/>
      <c r="Q4" s="37"/>
    </row>
    <row r="5" spans="1:17" x14ac:dyDescent="0.2">
      <c r="A5" s="27" t="s">
        <v>17</v>
      </c>
      <c r="B5" s="28" t="s">
        <v>24</v>
      </c>
      <c r="C5" s="39">
        <v>7402115</v>
      </c>
      <c r="D5" s="30">
        <v>4</v>
      </c>
      <c r="E5" s="31">
        <f>SUM(D5/C5*100000)</f>
        <v>5.4038609235333421E-2</v>
      </c>
      <c r="F5" s="32">
        <v>69</v>
      </c>
      <c r="G5" s="31">
        <f>SUM(F5/C5*100000)</f>
        <v>0.93216600930950144</v>
      </c>
      <c r="H5" s="33">
        <v>77</v>
      </c>
      <c r="I5" s="35">
        <f>SUM(H5/C5)*100000</f>
        <v>1.0402432277801681</v>
      </c>
      <c r="J5" s="35">
        <v>148</v>
      </c>
      <c r="K5" s="36">
        <f>SUM(J5/C5)*100000</f>
        <v>1.9994285417073363</v>
      </c>
      <c r="L5" s="32">
        <v>182</v>
      </c>
      <c r="M5" s="37">
        <f>SUM(L5/C5)*100000</f>
        <v>2.4587567202076701</v>
      </c>
      <c r="N5" s="32">
        <v>198</v>
      </c>
      <c r="O5" s="37">
        <f>SUM(N5/C5)*100000</f>
        <v>2.6749111571490043</v>
      </c>
      <c r="P5" s="32">
        <v>209</v>
      </c>
      <c r="Q5" s="37">
        <f>SUM(P5/C5)*100000</f>
        <v>2.8235173325461709</v>
      </c>
    </row>
    <row r="6" spans="1:17" x14ac:dyDescent="0.2">
      <c r="A6" s="28" t="s">
        <v>21</v>
      </c>
      <c r="B6" s="28" t="s">
        <v>25</v>
      </c>
      <c r="C6" s="40">
        <v>8278724</v>
      </c>
      <c r="D6" s="30"/>
      <c r="E6" s="31"/>
      <c r="F6" s="32"/>
      <c r="G6" s="31"/>
      <c r="H6" s="33"/>
      <c r="I6" s="34"/>
      <c r="J6" s="35"/>
      <c r="K6" s="36"/>
      <c r="L6" s="32"/>
      <c r="M6" s="37"/>
      <c r="N6" s="32"/>
      <c r="O6" s="37"/>
      <c r="P6" s="32"/>
      <c r="Q6" s="37"/>
    </row>
    <row r="7" spans="1:17" x14ac:dyDescent="0.2">
      <c r="A7" s="27" t="s">
        <v>17</v>
      </c>
      <c r="B7" s="28" t="s">
        <v>26</v>
      </c>
      <c r="C7" s="39">
        <v>23234936</v>
      </c>
      <c r="D7" s="30">
        <v>7</v>
      </c>
      <c r="E7" s="31">
        <f t="shared" ref="E7:E19" si="0">SUM(D7/C7*100000)</f>
        <v>3.0127046616353924E-2</v>
      </c>
      <c r="F7" s="32">
        <v>7</v>
      </c>
      <c r="G7" s="31">
        <f t="shared" ref="G7:G21" si="1">SUM(F7/C7*100000)</f>
        <v>3.0127046616353924E-2</v>
      </c>
      <c r="H7" s="33">
        <v>163</v>
      </c>
      <c r="I7" s="35">
        <f t="shared" ref="I7:I21" si="2">SUM(H7/C7)*100000</f>
        <v>0.70152979978081287</v>
      </c>
      <c r="J7" s="35">
        <v>7</v>
      </c>
      <c r="K7" s="36">
        <f t="shared" ref="K7:K21" si="3">SUM(J7/C7)*100000</f>
        <v>3.0127046616353924E-2</v>
      </c>
      <c r="L7" s="32">
        <v>8</v>
      </c>
      <c r="M7" s="37">
        <f t="shared" ref="M7:M21" si="4">SUM(L7/C7)*100000</f>
        <v>3.4430910418690203E-2</v>
      </c>
      <c r="N7" s="32">
        <v>9</v>
      </c>
      <c r="O7" s="37">
        <f t="shared" ref="O7:O21" si="5">SUM(N7/C7)*100000</f>
        <v>3.8734774221026474E-2</v>
      </c>
      <c r="P7" s="32">
        <v>11</v>
      </c>
      <c r="Q7" s="37">
        <f t="shared" ref="Q7:Q21" si="6">SUM(P7/C7)*100000</f>
        <v>4.7342501825699025E-2</v>
      </c>
    </row>
    <row r="8" spans="1:17" x14ac:dyDescent="0.2">
      <c r="A8" s="27" t="s">
        <v>17</v>
      </c>
      <c r="B8" s="28" t="s">
        <v>27</v>
      </c>
      <c r="C8" s="39">
        <v>50748307</v>
      </c>
      <c r="D8" s="30">
        <v>298</v>
      </c>
      <c r="E8" s="31">
        <f t="shared" si="0"/>
        <v>0.58721170737774564</v>
      </c>
      <c r="F8" s="32">
        <v>305</v>
      </c>
      <c r="G8" s="31">
        <f t="shared" si="1"/>
        <v>0.60100527097386713</v>
      </c>
      <c r="H8" s="33">
        <v>309</v>
      </c>
      <c r="I8" s="35">
        <f t="shared" si="2"/>
        <v>0.60888730731450802</v>
      </c>
      <c r="J8" s="35">
        <v>917</v>
      </c>
      <c r="K8" s="36">
        <f t="shared" si="3"/>
        <v>1.8069568310919217</v>
      </c>
      <c r="L8" s="32">
        <v>1435</v>
      </c>
      <c r="M8" s="37">
        <f t="shared" si="4"/>
        <v>2.8276805372049161</v>
      </c>
      <c r="N8" s="32">
        <v>1595</v>
      </c>
      <c r="O8" s="37">
        <f t="shared" si="5"/>
        <v>3.1429619908305515</v>
      </c>
      <c r="P8" s="32">
        <v>1802</v>
      </c>
      <c r="Q8" s="37">
        <f t="shared" si="6"/>
        <v>3.5508573714587168</v>
      </c>
    </row>
    <row r="9" spans="1:17" x14ac:dyDescent="0.2">
      <c r="A9" s="27" t="s">
        <v>28</v>
      </c>
      <c r="B9" s="28" t="s">
        <v>29</v>
      </c>
      <c r="C9" s="39">
        <v>5784819</v>
      </c>
      <c r="D9" s="30">
        <v>27</v>
      </c>
      <c r="E9" s="31">
        <f t="shared" si="0"/>
        <v>0.46673889018826692</v>
      </c>
      <c r="F9" s="32">
        <v>27</v>
      </c>
      <c r="G9" s="31">
        <f t="shared" si="1"/>
        <v>0.46673889018826692</v>
      </c>
      <c r="H9" s="33">
        <v>27</v>
      </c>
      <c r="I9" s="34">
        <f t="shared" si="2"/>
        <v>0.46673889018826692</v>
      </c>
      <c r="J9" s="35">
        <v>29</v>
      </c>
      <c r="K9" s="36">
        <f t="shared" si="3"/>
        <v>0.50131214131332369</v>
      </c>
      <c r="L9" s="32">
        <v>29</v>
      </c>
      <c r="M9" s="37">
        <f t="shared" si="4"/>
        <v>0.50131214131332369</v>
      </c>
      <c r="N9" s="32">
        <v>29</v>
      </c>
      <c r="O9" s="37">
        <f t="shared" si="5"/>
        <v>0.50131214131332369</v>
      </c>
      <c r="P9" s="32">
        <v>30</v>
      </c>
      <c r="Q9" s="37">
        <f t="shared" si="6"/>
        <v>0.51859876687585216</v>
      </c>
    </row>
    <row r="10" spans="1:17" x14ac:dyDescent="0.2">
      <c r="A10" s="41" t="s">
        <v>30</v>
      </c>
      <c r="B10" s="28" t="s">
        <v>31</v>
      </c>
      <c r="C10" s="39">
        <v>18920698</v>
      </c>
      <c r="D10" s="30">
        <v>35</v>
      </c>
      <c r="E10" s="31">
        <f t="shared" si="0"/>
        <v>0.1849826047643697</v>
      </c>
      <c r="F10" s="32">
        <v>60</v>
      </c>
      <c r="G10" s="31">
        <f t="shared" si="1"/>
        <v>0.31711303673891944</v>
      </c>
      <c r="H10" s="33">
        <v>89</v>
      </c>
      <c r="I10" s="34">
        <f t="shared" si="2"/>
        <v>0.4703843378293972</v>
      </c>
      <c r="J10" s="35">
        <v>711</v>
      </c>
      <c r="K10" s="36">
        <f t="shared" si="3"/>
        <v>3.7577894853561955</v>
      </c>
      <c r="L10" s="32">
        <v>926</v>
      </c>
      <c r="M10" s="37">
        <f t="shared" si="4"/>
        <v>4.8941112003373233</v>
      </c>
      <c r="N10" s="32">
        <v>1018</v>
      </c>
      <c r="O10" s="37">
        <f t="shared" si="5"/>
        <v>5.3803511900036671</v>
      </c>
      <c r="P10" s="32">
        <v>1456</v>
      </c>
      <c r="Q10" s="37">
        <f t="shared" si="6"/>
        <v>7.6952763581977788</v>
      </c>
    </row>
    <row r="11" spans="1:17" x14ac:dyDescent="0.2">
      <c r="A11" s="27" t="s">
        <v>17</v>
      </c>
      <c r="B11" s="28" t="s">
        <v>32</v>
      </c>
      <c r="C11" s="39">
        <v>126044340</v>
      </c>
      <c r="D11" s="30">
        <v>992</v>
      </c>
      <c r="E11" s="31">
        <f t="shared" si="0"/>
        <v>0.7870246295866995</v>
      </c>
      <c r="F11" s="32">
        <v>1103</v>
      </c>
      <c r="G11" s="31">
        <f t="shared" si="1"/>
        <v>0.87508887745375941</v>
      </c>
      <c r="H11" s="33">
        <v>1181</v>
      </c>
      <c r="I11" s="35">
        <f t="shared" si="2"/>
        <v>0.93697186244142339</v>
      </c>
      <c r="J11" s="35">
        <v>3292</v>
      </c>
      <c r="K11" s="36">
        <f t="shared" si="3"/>
        <v>2.6117793151203772</v>
      </c>
      <c r="L11" s="32">
        <v>5833</v>
      </c>
      <c r="M11" s="37">
        <f t="shared" si="4"/>
        <v>4.6277365568338888</v>
      </c>
      <c r="N11" s="32">
        <v>7818</v>
      </c>
      <c r="O11" s="37">
        <f t="shared" si="5"/>
        <v>6.2025791876096941</v>
      </c>
      <c r="P11" s="32">
        <v>9629</v>
      </c>
      <c r="Q11" s="37">
        <f t="shared" si="6"/>
        <v>7.639375159566864</v>
      </c>
    </row>
    <row r="12" spans="1:17" x14ac:dyDescent="0.2">
      <c r="A12" s="27" t="s">
        <v>33</v>
      </c>
      <c r="B12" s="28" t="s">
        <v>34</v>
      </c>
      <c r="C12" s="39">
        <v>180440005</v>
      </c>
      <c r="D12" s="30">
        <v>5763</v>
      </c>
      <c r="E12" s="31">
        <f t="shared" si="0"/>
        <v>3.1938593661643937</v>
      </c>
      <c r="F12" s="32">
        <v>6168</v>
      </c>
      <c r="G12" s="31">
        <f t="shared" si="1"/>
        <v>3.4183107011108764</v>
      </c>
      <c r="H12" s="33">
        <v>6244</v>
      </c>
      <c r="I12" s="35">
        <f t="shared" si="2"/>
        <v>3.4604299639650309</v>
      </c>
      <c r="J12" s="35">
        <v>10176</v>
      </c>
      <c r="K12" s="36">
        <f t="shared" si="3"/>
        <v>5.6395476158405113</v>
      </c>
      <c r="L12" s="32">
        <v>11746</v>
      </c>
      <c r="M12" s="37">
        <f t="shared" si="4"/>
        <v>6.5096429142750241</v>
      </c>
      <c r="N12" s="32">
        <v>12837</v>
      </c>
      <c r="O12" s="37">
        <f t="shared" si="5"/>
        <v>7.1142760165629575</v>
      </c>
      <c r="P12" s="32">
        <v>16453</v>
      </c>
      <c r="Q12" s="37">
        <f t="shared" si="6"/>
        <v>9.1182662070974789</v>
      </c>
    </row>
    <row r="13" spans="1:17" x14ac:dyDescent="0.2">
      <c r="A13" s="27" t="s">
        <v>33</v>
      </c>
      <c r="B13" s="28" t="s">
        <v>35</v>
      </c>
      <c r="C13" s="39">
        <v>164833667</v>
      </c>
      <c r="D13" s="30">
        <v>2709</v>
      </c>
      <c r="E13" s="31">
        <f t="shared" si="0"/>
        <v>1.6434749340375956</v>
      </c>
      <c r="F13" s="32">
        <v>3657</v>
      </c>
      <c r="G13" s="31">
        <f t="shared" si="1"/>
        <v>2.2186001601238416</v>
      </c>
      <c r="H13" s="33">
        <v>3983</v>
      </c>
      <c r="I13" s="35">
        <f t="shared" si="2"/>
        <v>2.4163752906134159</v>
      </c>
      <c r="J13" s="35">
        <v>7559</v>
      </c>
      <c r="K13" s="36">
        <f t="shared" si="3"/>
        <v>4.5858350042045721</v>
      </c>
      <c r="L13" s="32">
        <v>8137</v>
      </c>
      <c r="M13" s="37">
        <f t="shared" si="4"/>
        <v>4.9364915239069456</v>
      </c>
      <c r="N13" s="32">
        <v>8395</v>
      </c>
      <c r="O13" s="37">
        <f t="shared" si="5"/>
        <v>5.0930129461962403</v>
      </c>
      <c r="P13" s="32">
        <v>10497</v>
      </c>
      <c r="Q13" s="37">
        <f t="shared" si="6"/>
        <v>6.3682378673284017</v>
      </c>
    </row>
    <row r="14" spans="1:17" x14ac:dyDescent="0.2">
      <c r="A14" s="27" t="s">
        <v>19</v>
      </c>
      <c r="B14" s="28" t="s">
        <v>36</v>
      </c>
      <c r="C14" s="39">
        <v>16077172</v>
      </c>
      <c r="D14" s="30">
        <v>0</v>
      </c>
      <c r="E14" s="31">
        <f t="shared" si="0"/>
        <v>0</v>
      </c>
      <c r="F14" s="32">
        <v>0</v>
      </c>
      <c r="G14" s="31">
        <f t="shared" si="1"/>
        <v>0</v>
      </c>
      <c r="H14" s="33">
        <v>0</v>
      </c>
      <c r="I14" s="34">
        <f t="shared" si="2"/>
        <v>0</v>
      </c>
      <c r="J14" s="35">
        <v>0</v>
      </c>
      <c r="K14" s="36">
        <f t="shared" si="3"/>
        <v>0</v>
      </c>
      <c r="L14" s="32">
        <v>0</v>
      </c>
      <c r="M14" s="37">
        <f t="shared" si="4"/>
        <v>0</v>
      </c>
      <c r="N14" s="32">
        <v>0</v>
      </c>
      <c r="O14" s="37">
        <f t="shared" si="5"/>
        <v>0</v>
      </c>
      <c r="P14" s="32">
        <v>45</v>
      </c>
      <c r="Q14" s="37">
        <f t="shared" si="6"/>
        <v>0.27989997245784271</v>
      </c>
    </row>
    <row r="15" spans="1:17" x14ac:dyDescent="0.2">
      <c r="A15" s="41" t="s">
        <v>30</v>
      </c>
      <c r="B15" s="28" t="s">
        <v>37</v>
      </c>
      <c r="C15" s="39">
        <v>9630959</v>
      </c>
      <c r="D15" s="42">
        <v>343</v>
      </c>
      <c r="E15" s="43">
        <f t="shared" si="0"/>
        <v>3.5614314213153646</v>
      </c>
      <c r="F15" s="44">
        <v>364</v>
      </c>
      <c r="G15" s="43">
        <f t="shared" si="1"/>
        <v>3.7794782430285498</v>
      </c>
      <c r="H15" s="45">
        <v>375</v>
      </c>
      <c r="I15" s="46">
        <f t="shared" si="2"/>
        <v>3.8936932448783139</v>
      </c>
      <c r="J15" s="35">
        <v>669</v>
      </c>
      <c r="K15" s="36">
        <f t="shared" si="3"/>
        <v>6.9463487488629116</v>
      </c>
      <c r="L15" s="32">
        <v>859</v>
      </c>
      <c r="M15" s="37">
        <f t="shared" si="4"/>
        <v>8.9191533262679243</v>
      </c>
      <c r="N15" s="32">
        <v>1198</v>
      </c>
      <c r="O15" s="37">
        <f t="shared" si="5"/>
        <v>12.439052019637922</v>
      </c>
      <c r="P15" s="32">
        <v>1556</v>
      </c>
      <c r="Q15" s="37">
        <f t="shared" si="6"/>
        <v>16.156231170748416</v>
      </c>
    </row>
    <row r="16" spans="1:17" x14ac:dyDescent="0.2">
      <c r="A16" s="27" t="s">
        <v>19</v>
      </c>
      <c r="B16" s="28" t="s">
        <v>38</v>
      </c>
      <c r="C16" s="39">
        <v>95414640</v>
      </c>
      <c r="D16" s="30">
        <v>0</v>
      </c>
      <c r="E16" s="31">
        <f t="shared" si="0"/>
        <v>0</v>
      </c>
      <c r="F16" s="32">
        <v>24</v>
      </c>
      <c r="G16" s="31">
        <f t="shared" si="1"/>
        <v>2.5153372689977138E-2</v>
      </c>
      <c r="H16" s="33">
        <v>27</v>
      </c>
      <c r="I16" s="34">
        <f t="shared" si="2"/>
        <v>2.8297544276224277E-2</v>
      </c>
      <c r="J16" s="35">
        <v>35</v>
      </c>
      <c r="K16" s="36">
        <f t="shared" si="3"/>
        <v>3.6682001839549991E-2</v>
      </c>
      <c r="L16" s="32">
        <v>35</v>
      </c>
      <c r="M16" s="37">
        <f t="shared" si="4"/>
        <v>3.6682001839549991E-2</v>
      </c>
      <c r="N16" s="32">
        <v>35</v>
      </c>
      <c r="O16" s="37">
        <f t="shared" si="5"/>
        <v>3.6682001839549991E-2</v>
      </c>
      <c r="P16" s="32">
        <v>35</v>
      </c>
      <c r="Q16" s="37">
        <f t="shared" si="6"/>
        <v>3.6682001839549991E-2</v>
      </c>
    </row>
    <row r="17" spans="1:17" s="50" customFormat="1" x14ac:dyDescent="0.2">
      <c r="A17" s="41" t="s">
        <v>30</v>
      </c>
      <c r="B17" s="47" t="s">
        <v>39</v>
      </c>
      <c r="C17" s="39">
        <v>32744532</v>
      </c>
      <c r="D17" s="42">
        <v>2635</v>
      </c>
      <c r="E17" s="43">
        <f t="shared" si="0"/>
        <v>8.0471450928051134</v>
      </c>
      <c r="F17" s="44">
        <v>3408</v>
      </c>
      <c r="G17" s="43">
        <f t="shared" si="1"/>
        <v>10.407844583028398</v>
      </c>
      <c r="H17" s="45">
        <v>3691</v>
      </c>
      <c r="I17" s="46">
        <f t="shared" si="2"/>
        <v>11.272111019940672</v>
      </c>
      <c r="J17" s="46">
        <v>6223</v>
      </c>
      <c r="K17" s="48">
        <f t="shared" si="3"/>
        <v>19.004699777049797</v>
      </c>
      <c r="L17" s="44">
        <v>6379</v>
      </c>
      <c r="M17" s="49">
        <f t="shared" si="4"/>
        <v>19.481115198103918</v>
      </c>
      <c r="N17" s="44">
        <v>6483</v>
      </c>
      <c r="O17" s="49">
        <f t="shared" si="5"/>
        <v>19.798725478806659</v>
      </c>
      <c r="P17" s="44">
        <v>6834</v>
      </c>
      <c r="Q17" s="49">
        <f t="shared" si="6"/>
        <v>20.870660176178422</v>
      </c>
    </row>
    <row r="18" spans="1:17" x14ac:dyDescent="0.2">
      <c r="A18" s="27" t="s">
        <v>19</v>
      </c>
      <c r="B18" s="28" t="s">
        <v>40</v>
      </c>
      <c r="C18" s="39">
        <v>68298027</v>
      </c>
      <c r="D18" s="30">
        <v>58</v>
      </c>
      <c r="E18" s="31">
        <f t="shared" si="0"/>
        <v>8.4921926075551199E-2</v>
      </c>
      <c r="F18" s="32">
        <v>58</v>
      </c>
      <c r="G18" s="31">
        <f t="shared" si="1"/>
        <v>8.4921926075551199E-2</v>
      </c>
      <c r="H18" s="33">
        <v>58</v>
      </c>
      <c r="I18" s="34">
        <f t="shared" si="2"/>
        <v>8.4921926075551199E-2</v>
      </c>
      <c r="J18" s="35">
        <v>63</v>
      </c>
      <c r="K18" s="36">
        <f t="shared" si="3"/>
        <v>9.2242781771719407E-2</v>
      </c>
      <c r="L18" s="32">
        <v>79</v>
      </c>
      <c r="M18" s="37">
        <f t="shared" si="4"/>
        <v>0.11566951999945767</v>
      </c>
      <c r="N18" s="32">
        <v>83</v>
      </c>
      <c r="O18" s="37">
        <f t="shared" si="5"/>
        <v>0.12152620455639225</v>
      </c>
      <c r="P18" s="32">
        <v>104</v>
      </c>
      <c r="Q18" s="37">
        <f t="shared" si="6"/>
        <v>0.15227379848029871</v>
      </c>
    </row>
    <row r="19" spans="1:17" x14ac:dyDescent="0.2">
      <c r="A19" s="27" t="s">
        <v>33</v>
      </c>
      <c r="B19" s="28" t="s">
        <v>41</v>
      </c>
      <c r="C19" s="39">
        <v>1342561902</v>
      </c>
      <c r="D19" s="30">
        <v>28084</v>
      </c>
      <c r="E19" s="31">
        <f t="shared" si="0"/>
        <v>2.0918216104720067</v>
      </c>
      <c r="F19" s="32">
        <v>49980</v>
      </c>
      <c r="G19" s="31">
        <f t="shared" si="1"/>
        <v>3.7227333745688251</v>
      </c>
      <c r="H19" s="33">
        <v>58546</v>
      </c>
      <c r="I19" s="35">
        <f t="shared" si="2"/>
        <v>4.3607672698580719</v>
      </c>
      <c r="J19" s="35">
        <v>149000</v>
      </c>
      <c r="K19" s="36">
        <f t="shared" si="3"/>
        <v>11.098184730107141</v>
      </c>
      <c r="L19" s="32">
        <v>154000</v>
      </c>
      <c r="M19" s="37">
        <f t="shared" si="4"/>
        <v>11.470607036486577</v>
      </c>
      <c r="N19" s="32">
        <v>157000</v>
      </c>
      <c r="O19" s="37">
        <f t="shared" si="5"/>
        <v>11.694060420314235</v>
      </c>
      <c r="P19" s="32">
        <v>181000</v>
      </c>
      <c r="Q19" s="37">
        <f t="shared" si="6"/>
        <v>13.481687490935521</v>
      </c>
    </row>
    <row r="20" spans="1:17" x14ac:dyDescent="0.2">
      <c r="A20" s="27" t="s">
        <v>19</v>
      </c>
      <c r="B20" s="28" t="s">
        <v>42</v>
      </c>
      <c r="C20" s="39">
        <v>53507932</v>
      </c>
      <c r="D20" s="30"/>
      <c r="E20" s="31"/>
      <c r="F20" s="32">
        <v>6</v>
      </c>
      <c r="G20" s="31">
        <f t="shared" si="1"/>
        <v>1.1213290769675045E-2</v>
      </c>
      <c r="H20" s="33">
        <v>6</v>
      </c>
      <c r="I20" s="34">
        <f t="shared" si="2"/>
        <v>1.1213290769675045E-2</v>
      </c>
      <c r="J20" s="35">
        <v>2682</v>
      </c>
      <c r="K20" s="36">
        <f t="shared" si="3"/>
        <v>5.0123409740447453</v>
      </c>
      <c r="L20" s="32">
        <v>3138</v>
      </c>
      <c r="M20" s="37">
        <f t="shared" si="4"/>
        <v>5.8645510725400483</v>
      </c>
      <c r="N20" s="32">
        <v>3198</v>
      </c>
      <c r="O20" s="37">
        <f t="shared" si="5"/>
        <v>5.9766839802367988</v>
      </c>
      <c r="P20" s="32">
        <v>3206</v>
      </c>
      <c r="Q20" s="37">
        <f t="shared" si="6"/>
        <v>5.9916350345963663</v>
      </c>
    </row>
    <row r="21" spans="1:17" x14ac:dyDescent="0.2">
      <c r="A21" s="27" t="s">
        <v>28</v>
      </c>
      <c r="B21" s="28" t="s">
        <v>43</v>
      </c>
      <c r="C21" s="39">
        <v>103801747</v>
      </c>
      <c r="D21" s="30">
        <v>1871</v>
      </c>
      <c r="E21" s="31">
        <f>SUM(D21/C21*100000)</f>
        <v>1.8024744805113924</v>
      </c>
      <c r="F21" s="32">
        <v>2600</v>
      </c>
      <c r="G21" s="31">
        <f t="shared" si="1"/>
        <v>2.5047747992141209</v>
      </c>
      <c r="H21" s="33">
        <v>3010</v>
      </c>
      <c r="I21" s="35">
        <f t="shared" si="2"/>
        <v>2.8997585175517324</v>
      </c>
      <c r="J21" s="35">
        <v>9248</v>
      </c>
      <c r="K21" s="36">
        <f t="shared" si="3"/>
        <v>8.9092912858200748</v>
      </c>
      <c r="L21" s="32">
        <v>10807</v>
      </c>
      <c r="M21" s="37">
        <f t="shared" si="4"/>
        <v>10.411192790425773</v>
      </c>
      <c r="N21" s="32">
        <v>12289</v>
      </c>
      <c r="O21" s="37">
        <f t="shared" si="5"/>
        <v>11.838914425977821</v>
      </c>
      <c r="P21" s="32">
        <v>16048</v>
      </c>
      <c r="Q21" s="37">
        <f t="shared" si="6"/>
        <v>15.460240760687775</v>
      </c>
    </row>
    <row r="22" spans="1:17" x14ac:dyDescent="0.2">
      <c r="A22" s="51" t="s">
        <v>44</v>
      </c>
      <c r="B22" s="51" t="s">
        <v>45</v>
      </c>
      <c r="C22" s="40">
        <v>9449323</v>
      </c>
      <c r="D22" s="30" t="s">
        <v>23</v>
      </c>
      <c r="E22" s="31" t="s">
        <v>23</v>
      </c>
      <c r="F22" s="32" t="s">
        <v>23</v>
      </c>
      <c r="G22" s="31" t="s">
        <v>23</v>
      </c>
      <c r="H22" s="33"/>
      <c r="I22" s="34"/>
      <c r="J22" s="35"/>
      <c r="K22" s="36"/>
      <c r="L22" s="32"/>
      <c r="M22" s="37"/>
      <c r="N22" s="32"/>
      <c r="O22" s="37"/>
      <c r="P22" s="32"/>
      <c r="Q22" s="37"/>
    </row>
    <row r="23" spans="1:17" x14ac:dyDescent="0.2">
      <c r="A23" s="27" t="s">
        <v>19</v>
      </c>
      <c r="B23" s="28" t="s">
        <v>46</v>
      </c>
      <c r="C23" s="39">
        <v>263519317</v>
      </c>
      <c r="D23" s="30">
        <v>4320</v>
      </c>
      <c r="E23" s="31">
        <f>SUM(D23/C23*100000)</f>
        <v>1.6393485112136961</v>
      </c>
      <c r="F23" s="32">
        <v>6150</v>
      </c>
      <c r="G23" s="31">
        <f>SUM(F23/C23*100000)</f>
        <v>2.3337947555472756</v>
      </c>
      <c r="H23" s="33">
        <v>6759</v>
      </c>
      <c r="I23" s="35">
        <f>SUM(H23/C23)*100000</f>
        <v>2.5648973581697616</v>
      </c>
      <c r="J23" s="35">
        <v>22138</v>
      </c>
      <c r="K23" s="36">
        <f>SUM(J23/C23)*100000</f>
        <v>8.400902162326112</v>
      </c>
      <c r="L23" s="32">
        <v>30277</v>
      </c>
      <c r="M23" s="37">
        <f>SUM(L23/C23)*100000</f>
        <v>11.48948029491136</v>
      </c>
      <c r="N23" s="32">
        <v>35786</v>
      </c>
      <c r="O23" s="37">
        <f>SUM(N23/C23)*100000</f>
        <v>13.580029125530864</v>
      </c>
      <c r="P23" s="32">
        <v>43567</v>
      </c>
      <c r="Q23" s="37">
        <f>SUM(P23/C23)*100000</f>
        <v>16.532753839825716</v>
      </c>
    </row>
    <row r="24" spans="1:17" x14ac:dyDescent="0.2">
      <c r="A24" s="27" t="s">
        <v>47</v>
      </c>
      <c r="B24" s="28" t="s">
        <v>48</v>
      </c>
      <c r="C24" s="40">
        <v>8654622</v>
      </c>
      <c r="D24" s="30" t="s">
        <v>23</v>
      </c>
      <c r="E24" s="31" t="s">
        <v>23</v>
      </c>
      <c r="F24" s="32" t="s">
        <v>23</v>
      </c>
      <c r="G24" s="31" t="s">
        <v>23</v>
      </c>
      <c r="H24" s="33"/>
      <c r="I24" s="34"/>
      <c r="J24" s="35"/>
      <c r="K24" s="36"/>
      <c r="L24" s="32"/>
      <c r="M24" s="37"/>
      <c r="N24" s="32"/>
      <c r="O24" s="37"/>
      <c r="P24" s="32"/>
      <c r="Q24" s="37"/>
    </row>
    <row r="25" spans="1:17" x14ac:dyDescent="0.2">
      <c r="A25" s="41" t="s">
        <v>30</v>
      </c>
      <c r="B25" s="28" t="s">
        <v>49</v>
      </c>
      <c r="C25" s="39">
        <v>38657787</v>
      </c>
      <c r="D25" s="30">
        <v>0</v>
      </c>
      <c r="E25" s="31">
        <f>SUM(D25/C25*100000)</f>
        <v>0</v>
      </c>
      <c r="F25" s="32">
        <v>5785</v>
      </c>
      <c r="G25" s="31">
        <f>SUM(F25/C25*100000)</f>
        <v>14.964643475323612</v>
      </c>
      <c r="H25" s="33">
        <v>6428</v>
      </c>
      <c r="I25" s="35">
        <f>SUM(H25/C25)*100000</f>
        <v>16.62795648390323</v>
      </c>
      <c r="J25" s="35">
        <v>12813</v>
      </c>
      <c r="K25" s="36">
        <f>SUM(J25/C25)*100000</f>
        <v>33.144680527108285</v>
      </c>
      <c r="L25" s="32">
        <v>13057</v>
      </c>
      <c r="M25" s="37">
        <f>SUM(L25/C25)*100000</f>
        <v>33.775859958046745</v>
      </c>
      <c r="N25" s="32">
        <v>13365</v>
      </c>
      <c r="O25" s="37">
        <f>SUM(N25/C25)*100000</f>
        <v>34.572594649559221</v>
      </c>
      <c r="P25" s="32">
        <v>15026</v>
      </c>
      <c r="Q25" s="37">
        <f>SUM(P25/C25)*100000</f>
        <v>38.869271021644359</v>
      </c>
    </row>
    <row r="26" spans="1:17" x14ac:dyDescent="0.2">
      <c r="A26" s="41" t="s">
        <v>30</v>
      </c>
      <c r="B26" s="28" t="s">
        <v>50</v>
      </c>
      <c r="C26" s="40">
        <v>10139177</v>
      </c>
      <c r="D26" s="30" t="s">
        <v>23</v>
      </c>
      <c r="E26" s="31" t="s">
        <v>23</v>
      </c>
      <c r="F26" s="32" t="s">
        <v>23</v>
      </c>
      <c r="G26" s="31" t="s">
        <v>23</v>
      </c>
      <c r="H26" s="33"/>
      <c r="I26" s="34"/>
      <c r="J26" s="35"/>
      <c r="K26" s="36"/>
      <c r="L26" s="32"/>
      <c r="M26" s="37"/>
      <c r="N26" s="32"/>
      <c r="O26" s="37"/>
      <c r="P26" s="32"/>
      <c r="Q26" s="37"/>
    </row>
    <row r="27" spans="1:17" x14ac:dyDescent="0.2">
      <c r="A27" s="27" t="s">
        <v>51</v>
      </c>
      <c r="B27" s="28" t="s">
        <v>52</v>
      </c>
      <c r="C27" s="39">
        <v>36627140</v>
      </c>
      <c r="D27" s="30">
        <v>8902</v>
      </c>
      <c r="E27" s="31">
        <f>SUM(D27/C27*100000)</f>
        <v>24.304381941915203</v>
      </c>
      <c r="F27" s="32">
        <v>9072</v>
      </c>
      <c r="G27" s="31">
        <f>SUM(F27/C27*100000)</f>
        <v>24.7685186449174</v>
      </c>
      <c r="H27" s="33">
        <v>9078</v>
      </c>
      <c r="I27" s="35">
        <f>SUM(H27/C27)*100000</f>
        <v>24.78489994031748</v>
      </c>
      <c r="J27" s="35">
        <v>15606</v>
      </c>
      <c r="K27" s="36">
        <f>SUM(J27/C27)*100000</f>
        <v>42.607749335601966</v>
      </c>
      <c r="L27" s="32">
        <v>20136</v>
      </c>
      <c r="M27" s="37">
        <f>SUM(L27/C27)*100000</f>
        <v>54.975627362660582</v>
      </c>
      <c r="N27" s="32">
        <v>21960</v>
      </c>
      <c r="O27" s="37">
        <f>SUM(N27/C27)*100000</f>
        <v>59.955541164284185</v>
      </c>
      <c r="P27" s="32">
        <v>23707</v>
      </c>
      <c r="Q27" s="37">
        <f>SUM(P27/C27)*100000</f>
        <v>64.725228341606808</v>
      </c>
    </row>
    <row r="28" spans="1:17" x14ac:dyDescent="0.2">
      <c r="A28" s="41" t="s">
        <v>30</v>
      </c>
      <c r="B28" s="28" t="s">
        <v>53</v>
      </c>
      <c r="C28" s="39">
        <v>9187000</v>
      </c>
      <c r="D28" s="30">
        <v>448</v>
      </c>
      <c r="E28" s="31">
        <f>SUM(D28/C28*100000)</f>
        <v>4.8764558615434854</v>
      </c>
      <c r="F28" s="32">
        <v>679</v>
      </c>
      <c r="G28" s="31">
        <f>SUM(F28/C28*100000)</f>
        <v>7.3908784151518452</v>
      </c>
      <c r="H28" s="33">
        <v>834</v>
      </c>
      <c r="I28" s="35">
        <f>SUM(H28/C28)*100000</f>
        <v>9.0780450636769352</v>
      </c>
      <c r="J28" s="35">
        <v>3325</v>
      </c>
      <c r="K28" s="36">
        <f>SUM(J28/C28)*100000</f>
        <v>36.192445847393053</v>
      </c>
      <c r="L28" s="32">
        <v>4816</v>
      </c>
      <c r="M28" s="37">
        <f>SUM(L28/C28)*100000</f>
        <v>52.421900511592462</v>
      </c>
      <c r="N28" s="32">
        <v>5697</v>
      </c>
      <c r="O28" s="37">
        <f>SUM(N28/C28)*100000</f>
        <v>62.011538042886684</v>
      </c>
      <c r="P28" s="32">
        <v>6341</v>
      </c>
      <c r="Q28" s="37">
        <f>SUM(P28/C28)*100000</f>
        <v>69.021443343855438</v>
      </c>
    </row>
    <row r="29" spans="1:17" x14ac:dyDescent="0.2">
      <c r="A29" s="41" t="s">
        <v>30</v>
      </c>
      <c r="B29" s="28" t="s">
        <v>54</v>
      </c>
      <c r="C29" s="39">
        <v>80420065</v>
      </c>
      <c r="D29" s="30">
        <v>43</v>
      </c>
      <c r="E29" s="31">
        <f>SUM(D29/C29*100000)</f>
        <v>5.34692430303308E-2</v>
      </c>
      <c r="F29" s="32">
        <v>5955</v>
      </c>
      <c r="G29" s="31">
        <f>SUM(F29/C29*100000)</f>
        <v>7.4048684243167422</v>
      </c>
      <c r="H29" s="33">
        <v>6139</v>
      </c>
      <c r="I29" s="35">
        <f>SUM(H29/C29)*100000</f>
        <v>7.633667045655832</v>
      </c>
      <c r="J29" s="35">
        <v>21093</v>
      </c>
      <c r="K29" s="36">
        <f>SUM(J29/C29)*100000</f>
        <v>26.22852891252948</v>
      </c>
      <c r="L29" s="32">
        <v>26117</v>
      </c>
      <c r="M29" s="37">
        <f>SUM(L29/C29)*100000</f>
        <v>32.475726051701152</v>
      </c>
      <c r="N29" s="32">
        <v>28503</v>
      </c>
      <c r="O29" s="37">
        <f>SUM(N29/C29)*100000</f>
        <v>35.44264730450044</v>
      </c>
      <c r="P29" s="32">
        <v>36267</v>
      </c>
      <c r="Q29" s="37">
        <f>SUM(P29/C29)*100000</f>
        <v>45.096954348395521</v>
      </c>
    </row>
    <row r="30" spans="1:17" x14ac:dyDescent="0.2">
      <c r="A30" s="27" t="s">
        <v>55</v>
      </c>
      <c r="B30" s="47" t="s">
        <v>56</v>
      </c>
      <c r="C30" s="39">
        <v>18744548</v>
      </c>
      <c r="D30" s="42">
        <v>585</v>
      </c>
      <c r="E30" s="43">
        <f>SUM(D30/C30*100000)</f>
        <v>3.1209074766700162</v>
      </c>
      <c r="F30" s="44">
        <v>1269</v>
      </c>
      <c r="G30" s="43">
        <f>SUM(F30/C30*100000)</f>
        <v>6.7699685263149583</v>
      </c>
      <c r="H30" s="45">
        <v>1415</v>
      </c>
      <c r="I30" s="46">
        <f>SUM(H30/C30)*100000</f>
        <v>7.5488616743385863</v>
      </c>
      <c r="J30" s="46">
        <v>2761</v>
      </c>
      <c r="K30" s="48">
        <f>SUM(J30/C30)*100000</f>
        <v>14.729616312967377</v>
      </c>
      <c r="L30" s="44">
        <v>3046</v>
      </c>
      <c r="M30" s="49">
        <f>SUM(L30/C30)*100000</f>
        <v>16.250058416986104</v>
      </c>
      <c r="N30" s="44">
        <v>3160</v>
      </c>
      <c r="O30" s="49">
        <f>SUM(N30/C30)*100000</f>
        <v>16.858235258593592</v>
      </c>
      <c r="P30" s="44">
        <v>3294</v>
      </c>
      <c r="Q30" s="49">
        <f>SUM(P30/C30)*100000</f>
        <v>17.573109791711168</v>
      </c>
    </row>
    <row r="31" spans="1:17" x14ac:dyDescent="0.2">
      <c r="A31" s="27" t="s">
        <v>28</v>
      </c>
      <c r="B31" s="28" t="s">
        <v>57</v>
      </c>
      <c r="C31" s="39">
        <v>31165480</v>
      </c>
      <c r="D31" s="30"/>
      <c r="E31" s="31"/>
      <c r="F31" s="32">
        <v>125</v>
      </c>
      <c r="G31" s="31">
        <f>SUM(F31/C31*100000)</f>
        <v>0.40108478996633457</v>
      </c>
      <c r="H31" s="33">
        <v>163</v>
      </c>
      <c r="I31" s="35">
        <f>SUM(H31/C31)*100000</f>
        <v>0.52301456611610031</v>
      </c>
      <c r="J31" s="35">
        <v>471</v>
      </c>
      <c r="K31" s="36">
        <f>SUM(J31/C31)*100000</f>
        <v>1.5112874885931487</v>
      </c>
      <c r="L31" s="32">
        <v>707</v>
      </c>
      <c r="M31" s="37">
        <f>SUM(L31/C31)*100000</f>
        <v>2.2685355720495881</v>
      </c>
      <c r="N31" s="32">
        <v>1111</v>
      </c>
      <c r="O31" s="37">
        <f>SUM(N31/C31)*100000</f>
        <v>3.5648416132207816</v>
      </c>
      <c r="P31" s="32">
        <v>1386</v>
      </c>
      <c r="Q31" s="37">
        <f>SUM(P31/C31)*100000</f>
        <v>4.4472281511467173</v>
      </c>
    </row>
    <row r="32" spans="1:17" x14ac:dyDescent="0.2">
      <c r="A32" s="28" t="s">
        <v>58</v>
      </c>
      <c r="B32" s="28" t="s">
        <v>59</v>
      </c>
      <c r="C32" s="40">
        <v>9904607</v>
      </c>
      <c r="D32" s="30" t="s">
        <v>23</v>
      </c>
      <c r="E32" s="31" t="s">
        <v>23</v>
      </c>
      <c r="F32" s="32" t="s">
        <v>23</v>
      </c>
      <c r="G32" s="31" t="s">
        <v>23</v>
      </c>
      <c r="H32" s="33"/>
      <c r="I32" s="34"/>
      <c r="J32" s="35"/>
      <c r="K32" s="36"/>
      <c r="L32" s="32"/>
      <c r="M32" s="37"/>
      <c r="N32" s="32"/>
      <c r="O32" s="37"/>
      <c r="P32" s="32"/>
      <c r="Q32" s="37"/>
    </row>
    <row r="33" spans="1:17" x14ac:dyDescent="0.2">
      <c r="A33" s="52" t="s">
        <v>30</v>
      </c>
      <c r="B33" s="28" t="s">
        <v>60</v>
      </c>
      <c r="C33" s="39">
        <v>9956000</v>
      </c>
      <c r="D33" s="30">
        <v>11</v>
      </c>
      <c r="E33" s="31">
        <f>SUM(D33/C33*100000)</f>
        <v>0.11048613901165127</v>
      </c>
      <c r="F33" s="32">
        <v>11</v>
      </c>
      <c r="G33" s="31">
        <f>SUM(F33/C33*100000)</f>
        <v>0.11048613901165127</v>
      </c>
      <c r="H33" s="33">
        <v>11</v>
      </c>
      <c r="I33" s="34">
        <f>SUM(H33/C33)*100000</f>
        <v>0.11048613901165127</v>
      </c>
      <c r="J33" s="35">
        <v>3834</v>
      </c>
      <c r="K33" s="36">
        <f>SUM(J33/C33)*100000</f>
        <v>38.509441542788267</v>
      </c>
      <c r="L33" s="32">
        <v>4326</v>
      </c>
      <c r="M33" s="37">
        <f>SUM(L33/C33)*100000</f>
        <v>43.45118521494576</v>
      </c>
      <c r="N33" s="32">
        <v>4650</v>
      </c>
      <c r="O33" s="37">
        <f>SUM(N33/C33)*100000</f>
        <v>46.705504218561671</v>
      </c>
      <c r="P33" s="32">
        <v>8308</v>
      </c>
      <c r="Q33" s="37">
        <f>SUM(P33/C33)*100000</f>
        <v>83.447167537163523</v>
      </c>
    </row>
    <row r="34" spans="1:17" x14ac:dyDescent="0.2">
      <c r="A34" s="27" t="s">
        <v>47</v>
      </c>
      <c r="B34" s="28" t="s">
        <v>61</v>
      </c>
      <c r="C34" s="39">
        <v>80635980</v>
      </c>
      <c r="D34" s="30">
        <v>9109</v>
      </c>
      <c r="E34" s="31">
        <f>SUM(D34/C34*100000)</f>
        <v>11.296446077793064</v>
      </c>
      <c r="F34" s="32">
        <v>9235</v>
      </c>
      <c r="G34" s="31">
        <f>SUM(F34/C34*100000)</f>
        <v>11.452703867429898</v>
      </c>
      <c r="H34" s="33">
        <v>9332</v>
      </c>
      <c r="I34" s="35">
        <f>SUM(H34/C34)*100000</f>
        <v>11.57299756262651</v>
      </c>
      <c r="J34" s="35">
        <v>33791</v>
      </c>
      <c r="K34" s="36">
        <f>SUM(J34/C34)*100000</f>
        <v>41.905610869986326</v>
      </c>
      <c r="L34" s="32">
        <v>58059</v>
      </c>
      <c r="M34" s="37">
        <f>SUM(L34/C34)*100000</f>
        <v>72.001357210515707</v>
      </c>
      <c r="N34" s="32">
        <v>69939</v>
      </c>
      <c r="O34" s="37">
        <f>SUM(N34/C34)*100000</f>
        <v>86.734234519131533</v>
      </c>
      <c r="P34" s="32">
        <v>80353</v>
      </c>
      <c r="Q34" s="37">
        <f>SUM(P34/C34)*100000</f>
        <v>99.649064846734674</v>
      </c>
    </row>
    <row r="35" spans="1:17" x14ac:dyDescent="0.2">
      <c r="A35" s="28" t="s">
        <v>62</v>
      </c>
      <c r="B35" s="28" t="s">
        <v>63</v>
      </c>
      <c r="C35" s="40">
        <v>8737371</v>
      </c>
      <c r="D35" s="30" t="s">
        <v>23</v>
      </c>
      <c r="E35" s="31" t="s">
        <v>23</v>
      </c>
      <c r="F35" s="32" t="s">
        <v>23</v>
      </c>
      <c r="G35" s="31" t="s">
        <v>23</v>
      </c>
      <c r="H35" s="33"/>
      <c r="I35" s="34"/>
      <c r="J35" s="35"/>
      <c r="K35" s="36"/>
      <c r="L35" s="32"/>
      <c r="M35" s="37"/>
      <c r="N35" s="32"/>
      <c r="O35" s="37"/>
      <c r="P35" s="32"/>
      <c r="Q35" s="37"/>
    </row>
    <row r="36" spans="1:17" x14ac:dyDescent="0.2">
      <c r="A36" s="41" t="s">
        <v>30</v>
      </c>
      <c r="B36" s="28" t="s">
        <v>64</v>
      </c>
      <c r="C36" s="39">
        <v>6849000</v>
      </c>
      <c r="D36" s="30">
        <v>43</v>
      </c>
      <c r="E36" s="31">
        <f>SUM(D36/C36*100000)</f>
        <v>0.62782888012848592</v>
      </c>
      <c r="F36" s="32">
        <v>89</v>
      </c>
      <c r="G36" s="31">
        <f t="shared" ref="G36:G47" si="7">SUM(F36/C36*100000)</f>
        <v>1.2994597751496568</v>
      </c>
      <c r="H36" s="33">
        <v>123</v>
      </c>
      <c r="I36" s="35">
        <f t="shared" ref="I36:I47" si="8">SUM(H36/C36)*100000</f>
        <v>1.7958826106000878</v>
      </c>
      <c r="J36" s="35">
        <v>1468</v>
      </c>
      <c r="K36" s="36">
        <f t="shared" ref="K36:K47" si="9">SUM(J36/C36)*100000</f>
        <v>21.43378595415389</v>
      </c>
      <c r="L36" s="32">
        <v>3145</v>
      </c>
      <c r="M36" s="37">
        <f t="shared" ref="M36:M47" si="10">SUM(L36/C36)*100000</f>
        <v>45.919112279164843</v>
      </c>
      <c r="N36" s="32">
        <v>4610</v>
      </c>
      <c r="O36" s="37">
        <f t="shared" ref="O36:O47" si="11">SUM(N36/C36)*100000</f>
        <v>67.309096218426049</v>
      </c>
      <c r="P36" s="32">
        <v>6959</v>
      </c>
      <c r="Q36" s="37">
        <f t="shared" ref="Q36:Q47" si="12">SUM(P36/C36)*100000</f>
        <v>101.60607387939847</v>
      </c>
    </row>
    <row r="37" spans="1:17" x14ac:dyDescent="0.2">
      <c r="A37" s="27" t="s">
        <v>65</v>
      </c>
      <c r="B37" s="28" t="s">
        <v>66</v>
      </c>
      <c r="C37" s="39">
        <v>9920843</v>
      </c>
      <c r="D37" s="30">
        <v>5646</v>
      </c>
      <c r="E37" s="31">
        <f>SUM(D37/C37*100000)</f>
        <v>56.910486336695385</v>
      </c>
      <c r="F37" s="32">
        <v>5783</v>
      </c>
      <c r="G37" s="31">
        <f t="shared" si="7"/>
        <v>58.291417372495459</v>
      </c>
      <c r="H37" s="33">
        <v>5813</v>
      </c>
      <c r="I37" s="35">
        <f t="shared" si="8"/>
        <v>58.593811029969935</v>
      </c>
      <c r="J37" s="35">
        <v>8727</v>
      </c>
      <c r="K37" s="36">
        <f t="shared" si="9"/>
        <v>87.966314959323512</v>
      </c>
      <c r="L37" s="32">
        <v>11591</v>
      </c>
      <c r="M37" s="37">
        <f t="shared" si="10"/>
        <v>116.83482945955299</v>
      </c>
      <c r="N37" s="32">
        <v>12826</v>
      </c>
      <c r="O37" s="37">
        <f t="shared" si="11"/>
        <v>129.28336835891869</v>
      </c>
      <c r="P37" s="32">
        <v>13788</v>
      </c>
      <c r="Q37" s="37">
        <f t="shared" si="12"/>
        <v>138.9801249752667</v>
      </c>
    </row>
    <row r="38" spans="1:17" x14ac:dyDescent="0.2">
      <c r="A38" s="41" t="s">
        <v>30</v>
      </c>
      <c r="B38" s="28" t="s">
        <v>67</v>
      </c>
      <c r="C38" s="39">
        <v>80982137</v>
      </c>
      <c r="D38" s="30">
        <v>4320</v>
      </c>
      <c r="E38" s="31">
        <f>SUM(D38/C38*100000)</f>
        <v>5.3345097573801983</v>
      </c>
      <c r="F38" s="32">
        <v>19639</v>
      </c>
      <c r="G38" s="31">
        <f t="shared" si="7"/>
        <v>24.251027112312435</v>
      </c>
      <c r="H38" s="33">
        <v>20776</v>
      </c>
      <c r="I38" s="35">
        <f t="shared" si="8"/>
        <v>25.655040444289586</v>
      </c>
      <c r="J38" s="35">
        <v>55223</v>
      </c>
      <c r="K38" s="36">
        <f t="shared" si="9"/>
        <v>68.19158155828859</v>
      </c>
      <c r="L38" s="32">
        <v>58038</v>
      </c>
      <c r="M38" s="37">
        <f t="shared" si="10"/>
        <v>71.66765678213703</v>
      </c>
      <c r="N38" s="32">
        <v>59889</v>
      </c>
      <c r="O38" s="37">
        <f t="shared" si="11"/>
        <v>73.953346032347852</v>
      </c>
      <c r="P38" s="32">
        <v>67130</v>
      </c>
      <c r="Q38" s="37">
        <f t="shared" si="12"/>
        <v>82.894824077067767</v>
      </c>
    </row>
    <row r="39" spans="1:17" x14ac:dyDescent="0.2">
      <c r="A39" s="27" t="s">
        <v>47</v>
      </c>
      <c r="B39" s="28" t="s">
        <v>68</v>
      </c>
      <c r="C39" s="39">
        <v>10213000</v>
      </c>
      <c r="D39" s="30" t="s">
        <v>23</v>
      </c>
      <c r="E39" s="31" t="e">
        <f>SUM(D39/C39*100000)</f>
        <v>#VALUE!</v>
      </c>
      <c r="F39" s="32">
        <v>1778</v>
      </c>
      <c r="G39" s="31">
        <f t="shared" si="7"/>
        <v>17.409184372858121</v>
      </c>
      <c r="H39" s="33">
        <v>1801</v>
      </c>
      <c r="I39" s="35">
        <f t="shared" si="8"/>
        <v>17.634387545285421</v>
      </c>
      <c r="J39" s="35">
        <v>6906</v>
      </c>
      <c r="K39" s="36">
        <f t="shared" si="9"/>
        <v>67.619700381866252</v>
      </c>
      <c r="L39" s="32">
        <v>12575</v>
      </c>
      <c r="M39" s="37">
        <f t="shared" si="10"/>
        <v>123.12738666405562</v>
      </c>
      <c r="N39" s="32">
        <v>16243</v>
      </c>
      <c r="O39" s="37">
        <f t="shared" si="11"/>
        <v>159.04239694507001</v>
      </c>
      <c r="P39" s="32">
        <v>16946</v>
      </c>
      <c r="Q39" s="37">
        <f t="shared" si="12"/>
        <v>165.92578086752178</v>
      </c>
    </row>
    <row r="40" spans="1:17" x14ac:dyDescent="0.2">
      <c r="A40" s="27" t="s">
        <v>44</v>
      </c>
      <c r="B40" s="28" t="s">
        <v>69</v>
      </c>
      <c r="C40" s="39">
        <v>143374801</v>
      </c>
      <c r="D40" s="30" t="s">
        <v>23</v>
      </c>
      <c r="E40" s="31" t="s">
        <v>23</v>
      </c>
      <c r="F40" s="32">
        <v>15653</v>
      </c>
      <c r="G40" s="31">
        <f t="shared" si="7"/>
        <v>10.917539128790143</v>
      </c>
      <c r="H40" s="33">
        <v>16448</v>
      </c>
      <c r="I40" s="35">
        <f t="shared" si="8"/>
        <v>11.472029872250703</v>
      </c>
      <c r="J40" s="35">
        <v>56271</v>
      </c>
      <c r="K40" s="36">
        <f t="shared" si="9"/>
        <v>39.247482547508469</v>
      </c>
      <c r="L40" s="32">
        <v>72456</v>
      </c>
      <c r="M40" s="37">
        <f t="shared" si="10"/>
        <v>50.536077117205551</v>
      </c>
      <c r="N40" s="32">
        <v>83900</v>
      </c>
      <c r="O40" s="37">
        <f t="shared" si="11"/>
        <v>58.517953932504504</v>
      </c>
      <c r="P40" s="32">
        <v>104000</v>
      </c>
      <c r="Q40" s="37">
        <f t="shared" si="12"/>
        <v>72.537153861507363</v>
      </c>
    </row>
    <row r="41" spans="1:17" x14ac:dyDescent="0.2">
      <c r="A41" s="27" t="s">
        <v>47</v>
      </c>
      <c r="B41" s="28" t="s">
        <v>70</v>
      </c>
      <c r="C41" s="39">
        <v>64939560</v>
      </c>
      <c r="D41" s="30">
        <v>30185</v>
      </c>
      <c r="E41" s="31">
        <f>SUM(D41/C41*100000)</f>
        <v>46.481682352020862</v>
      </c>
      <c r="F41" s="32">
        <v>30410</v>
      </c>
      <c r="G41" s="31">
        <f t="shared" si="7"/>
        <v>46.828158367565159</v>
      </c>
      <c r="H41" s="33">
        <v>30513</v>
      </c>
      <c r="I41" s="35">
        <f t="shared" si="8"/>
        <v>46.986767388014329</v>
      </c>
      <c r="J41" s="35">
        <v>64765</v>
      </c>
      <c r="K41" s="36">
        <f t="shared" si="9"/>
        <v>99.731196207673719</v>
      </c>
      <c r="L41" s="32">
        <v>76512</v>
      </c>
      <c r="M41" s="37">
        <f t="shared" si="10"/>
        <v>117.82032400589101</v>
      </c>
      <c r="N41" s="32">
        <v>86332</v>
      </c>
      <c r="O41" s="37">
        <f t="shared" si="11"/>
        <v>132.9420772176467</v>
      </c>
      <c r="P41" s="32">
        <v>101000</v>
      </c>
      <c r="Q41" s="37">
        <f t="shared" si="12"/>
        <v>155.52923364433019</v>
      </c>
    </row>
    <row r="42" spans="1:17" x14ac:dyDescent="0.2">
      <c r="A42" s="27" t="s">
        <v>44</v>
      </c>
      <c r="B42" s="28" t="s">
        <v>71</v>
      </c>
      <c r="C42" s="39">
        <v>43928655</v>
      </c>
      <c r="D42" s="30" t="s">
        <v>23</v>
      </c>
      <c r="E42" s="31" t="e">
        <f>SUM(D42/C42*100000)</f>
        <v>#VALUE!</v>
      </c>
      <c r="F42" s="32">
        <v>2100</v>
      </c>
      <c r="G42" s="31">
        <f t="shared" si="7"/>
        <v>4.7804787103087953</v>
      </c>
      <c r="H42" s="33">
        <v>2293</v>
      </c>
      <c r="I42" s="35">
        <f t="shared" si="8"/>
        <v>5.2198274679705081</v>
      </c>
      <c r="J42" s="35">
        <v>19281</v>
      </c>
      <c r="K42" s="36">
        <f t="shared" si="9"/>
        <v>43.891623815935183</v>
      </c>
      <c r="L42" s="32">
        <v>23931</v>
      </c>
      <c r="M42" s="37">
        <f t="shared" si="10"/>
        <v>54.476969531618934</v>
      </c>
      <c r="N42" s="32">
        <v>27146</v>
      </c>
      <c r="O42" s="37">
        <f t="shared" si="11"/>
        <v>61.795654795258358</v>
      </c>
      <c r="P42" s="32">
        <v>41755</v>
      </c>
      <c r="Q42" s="37">
        <f t="shared" si="12"/>
        <v>95.051851689973205</v>
      </c>
    </row>
    <row r="43" spans="1:17" x14ac:dyDescent="0.2">
      <c r="A43" s="27" t="s">
        <v>47</v>
      </c>
      <c r="B43" s="28" t="s">
        <v>72</v>
      </c>
      <c r="C43" s="39">
        <v>47007367</v>
      </c>
      <c r="D43" s="30" t="s">
        <v>23</v>
      </c>
      <c r="E43" s="31" t="e">
        <f>SUM(D43/C43*100000)</f>
        <v>#VALUE!</v>
      </c>
      <c r="F43" s="32">
        <v>28617</v>
      </c>
      <c r="G43" s="31">
        <f t="shared" si="7"/>
        <v>60.877691788182901</v>
      </c>
      <c r="H43" s="33">
        <v>28872</v>
      </c>
      <c r="I43" s="35">
        <f t="shared" si="8"/>
        <v>61.420159950673266</v>
      </c>
      <c r="J43" s="35">
        <v>50837</v>
      </c>
      <c r="K43" s="36">
        <f t="shared" si="9"/>
        <v>108.1468783393037</v>
      </c>
      <c r="L43" s="32">
        <v>59081</v>
      </c>
      <c r="M43" s="37">
        <f t="shared" si="10"/>
        <v>125.68455493369795</v>
      </c>
      <c r="N43" s="32">
        <v>68813</v>
      </c>
      <c r="O43" s="37">
        <f t="shared" si="11"/>
        <v>146.387692805683</v>
      </c>
      <c r="P43" s="32">
        <v>77102</v>
      </c>
      <c r="Q43" s="37">
        <f t="shared" si="12"/>
        <v>164.02109907581081</v>
      </c>
    </row>
    <row r="44" spans="1:17" x14ac:dyDescent="0.2">
      <c r="A44" s="27" t="s">
        <v>73</v>
      </c>
      <c r="B44" s="28" t="s">
        <v>74</v>
      </c>
      <c r="C44" s="39">
        <v>38563480</v>
      </c>
      <c r="D44" s="30" t="s">
        <v>23</v>
      </c>
      <c r="E44" s="31" t="s">
        <v>23</v>
      </c>
      <c r="F44" s="32">
        <v>1877</v>
      </c>
      <c r="G44" s="31">
        <f t="shared" si="7"/>
        <v>4.8672993204970085</v>
      </c>
      <c r="H44" s="33">
        <v>1960</v>
      </c>
      <c r="I44" s="35">
        <f t="shared" si="8"/>
        <v>5.0825288589100364</v>
      </c>
      <c r="J44" s="35">
        <v>28554</v>
      </c>
      <c r="K44" s="36">
        <f t="shared" si="9"/>
        <v>74.044147468018963</v>
      </c>
      <c r="L44" s="32">
        <v>37222</v>
      </c>
      <c r="M44" s="37">
        <f t="shared" si="10"/>
        <v>96.521372033851719</v>
      </c>
      <c r="N44" s="32">
        <v>43353</v>
      </c>
      <c r="O44" s="37">
        <f t="shared" si="11"/>
        <v>112.41983347975858</v>
      </c>
      <c r="P44" s="32">
        <v>62133</v>
      </c>
      <c r="Q44" s="37">
        <f t="shared" si="12"/>
        <v>161.11875795441699</v>
      </c>
    </row>
    <row r="45" spans="1:17" x14ac:dyDescent="0.2">
      <c r="A45" s="27" t="s">
        <v>47</v>
      </c>
      <c r="B45" s="28" t="s">
        <v>75</v>
      </c>
      <c r="C45" s="39">
        <v>66796807</v>
      </c>
      <c r="D45" s="30">
        <v>45506</v>
      </c>
      <c r="E45" s="31">
        <f>SUM(D45/C45*100000)</f>
        <v>68.126010873543706</v>
      </c>
      <c r="F45" s="32">
        <v>46791</v>
      </c>
      <c r="G45" s="31">
        <f t="shared" si="7"/>
        <v>70.04975552199673</v>
      </c>
      <c r="H45" s="33">
        <v>41433</v>
      </c>
      <c r="I45" s="35">
        <f t="shared" si="8"/>
        <v>62.028414022843933</v>
      </c>
      <c r="J45" s="35">
        <v>64118</v>
      </c>
      <c r="K45" s="36">
        <f t="shared" si="9"/>
        <v>95.98961818639026</v>
      </c>
      <c r="L45" s="32">
        <v>107000</v>
      </c>
      <c r="M45" s="37">
        <f t="shared" si="10"/>
        <v>160.18729757546643</v>
      </c>
      <c r="N45" s="32">
        <v>122000</v>
      </c>
      <c r="O45" s="37">
        <f t="shared" si="11"/>
        <v>182.64346078698043</v>
      </c>
      <c r="P45" s="32">
        <v>127000</v>
      </c>
      <c r="Q45" s="37">
        <f t="shared" si="12"/>
        <v>190.12884852415178</v>
      </c>
    </row>
    <row r="46" spans="1:17" x14ac:dyDescent="0.2">
      <c r="A46" s="27" t="s">
        <v>76</v>
      </c>
      <c r="B46" s="28" t="s">
        <v>77</v>
      </c>
      <c r="C46" s="39">
        <v>59797969</v>
      </c>
      <c r="D46" s="30">
        <v>35092</v>
      </c>
      <c r="E46" s="31">
        <f>SUM(D46/C46*100000)</f>
        <v>58.684267353628684</v>
      </c>
      <c r="F46" s="32">
        <v>35396</v>
      </c>
      <c r="G46" s="31">
        <f t="shared" si="7"/>
        <v>59.192645823807162</v>
      </c>
      <c r="H46" s="33">
        <v>35441</v>
      </c>
      <c r="I46" s="35">
        <f t="shared" si="8"/>
        <v>59.267899215774371</v>
      </c>
      <c r="J46" s="35">
        <v>74159</v>
      </c>
      <c r="K46" s="36">
        <f t="shared" si="9"/>
        <v>124.01591766436081</v>
      </c>
      <c r="L46" s="32">
        <v>88845</v>
      </c>
      <c r="M46" s="37">
        <f t="shared" si="10"/>
        <v>148.5752802072592</v>
      </c>
      <c r="N46" s="32">
        <v>97227</v>
      </c>
      <c r="O46" s="37">
        <f t="shared" si="11"/>
        <v>162.59247868435131</v>
      </c>
      <c r="P46" s="32">
        <v>117000</v>
      </c>
      <c r="Q46" s="37">
        <f t="shared" si="12"/>
        <v>195.65881911474287</v>
      </c>
    </row>
    <row r="47" spans="1:17" x14ac:dyDescent="0.2">
      <c r="A47" s="27" t="s">
        <v>51</v>
      </c>
      <c r="B47" s="28" t="s">
        <v>78</v>
      </c>
      <c r="C47" s="39">
        <v>130227836</v>
      </c>
      <c r="D47" s="30">
        <v>39485</v>
      </c>
      <c r="E47" s="31">
        <f>SUM(D47/C47*100000)</f>
        <v>30.319938665033181</v>
      </c>
      <c r="F47" s="32">
        <v>56543</v>
      </c>
      <c r="G47" s="31">
        <f t="shared" si="7"/>
        <v>43.41852075312071</v>
      </c>
      <c r="H47" s="33">
        <v>60480</v>
      </c>
      <c r="I47" s="35">
        <f t="shared" si="8"/>
        <v>46.441683942287113</v>
      </c>
      <c r="J47" s="35">
        <v>126000</v>
      </c>
      <c r="K47" s="36">
        <f t="shared" si="9"/>
        <v>96.753508213098158</v>
      </c>
      <c r="L47" s="32">
        <v>159000</v>
      </c>
      <c r="M47" s="37">
        <f t="shared" si="10"/>
        <v>122.09371274510005</v>
      </c>
      <c r="N47" s="32">
        <v>184000</v>
      </c>
      <c r="O47" s="37">
        <f t="shared" si="11"/>
        <v>141.29083739055605</v>
      </c>
      <c r="P47" s="32">
        <v>212000</v>
      </c>
      <c r="Q47" s="37">
        <f t="shared" si="12"/>
        <v>162.79161699346673</v>
      </c>
    </row>
    <row r="48" spans="1:17" x14ac:dyDescent="0.2">
      <c r="A48" s="27" t="s">
        <v>47</v>
      </c>
      <c r="B48" s="28" t="s">
        <v>79</v>
      </c>
      <c r="C48" s="39">
        <v>11460000</v>
      </c>
      <c r="D48" s="30" t="s">
        <v>23</v>
      </c>
      <c r="E48" s="31" t="s">
        <v>23</v>
      </c>
      <c r="F48" s="32"/>
      <c r="G48" s="31"/>
      <c r="H48" s="33"/>
      <c r="I48" s="35"/>
      <c r="J48" s="35"/>
      <c r="K48" s="36"/>
      <c r="L48" s="32"/>
      <c r="M48" s="37"/>
      <c r="N48" s="32"/>
      <c r="O48" s="37"/>
      <c r="P48" s="32"/>
      <c r="Q48" s="37"/>
    </row>
    <row r="49" spans="1:17" x14ac:dyDescent="0.2">
      <c r="A49" s="27" t="s">
        <v>51</v>
      </c>
      <c r="B49" s="28" t="s">
        <v>80</v>
      </c>
      <c r="C49" s="39">
        <v>328200000</v>
      </c>
      <c r="D49" s="30">
        <v>141426</v>
      </c>
      <c r="E49" s="31">
        <f>SUM(D49/C49*100000)</f>
        <v>43.09140767824497</v>
      </c>
      <c r="F49" s="32">
        <v>169506</v>
      </c>
      <c r="G49" s="31">
        <f>SUM(F49/C49*100000)</f>
        <v>51.647166361974399</v>
      </c>
      <c r="H49" s="33">
        <v>179329</v>
      </c>
      <c r="I49" s="35">
        <f>SUM(H49/C49)*100000</f>
        <v>54.640158439975622</v>
      </c>
      <c r="J49" s="35">
        <v>346000</v>
      </c>
      <c r="K49" s="36">
        <f>SUM(J49/C49)*100000</f>
        <v>105.42352224253504</v>
      </c>
      <c r="L49" s="32">
        <v>443000</v>
      </c>
      <c r="M49" s="37">
        <f>SUM(L49/C49)*100000</f>
        <v>134.97867154174284</v>
      </c>
      <c r="N49" s="32">
        <v>512000</v>
      </c>
      <c r="O49" s="37">
        <f>SUM(N49/C49)*100000</f>
        <v>156.00243753808655</v>
      </c>
      <c r="P49" s="32">
        <v>567000</v>
      </c>
      <c r="Q49" s="37">
        <f>SUM(P49/C49)*100000</f>
        <v>172.76051188299817</v>
      </c>
    </row>
    <row r="50" spans="1:17" ht="34" x14ac:dyDescent="0.2">
      <c r="A50" s="53" t="s">
        <v>81</v>
      </c>
      <c r="B50" s="54" t="s">
        <v>82</v>
      </c>
      <c r="C50" s="55">
        <v>211248418</v>
      </c>
      <c r="D50" s="30">
        <v>82771</v>
      </c>
      <c r="E50" s="31">
        <f>SUM(D50/C50*100000)</f>
        <v>39.181831884771796</v>
      </c>
      <c r="F50" s="35">
        <v>107232</v>
      </c>
      <c r="G50" s="31">
        <f>SUM(F50/C50*100000)</f>
        <v>50.761090196661264</v>
      </c>
      <c r="H50" s="38">
        <v>114772</v>
      </c>
      <c r="I50" s="35">
        <f>SUM(H50/C50)*100000</f>
        <v>54.33034769519552</v>
      </c>
      <c r="J50" s="35">
        <v>195000</v>
      </c>
      <c r="K50" s="56">
        <f>SUM(J50/C50)*100000</f>
        <v>92.308383582782625</v>
      </c>
      <c r="L50" s="35">
        <v>225000</v>
      </c>
      <c r="M50" s="34">
        <f>SUM(L50/C50)*100000</f>
        <v>106.50967336474916</v>
      </c>
      <c r="N50" s="35">
        <v>253000</v>
      </c>
      <c r="O50" s="34">
        <f>SUM(N50/C50)*100000</f>
        <v>119.76421049458463</v>
      </c>
      <c r="P50" s="35">
        <v>375000</v>
      </c>
      <c r="Q50" s="34">
        <f>SUM(P50/C50)*100000</f>
        <v>177.51612227458196</v>
      </c>
    </row>
    <row r="51" spans="1:17" x14ac:dyDescent="0.2">
      <c r="A51" s="57" t="s">
        <v>44</v>
      </c>
      <c r="B51" s="58" t="s">
        <v>83</v>
      </c>
      <c r="C51" s="59">
        <v>9660351</v>
      </c>
      <c r="D51" s="60" t="s">
        <v>23</v>
      </c>
      <c r="E51" s="61" t="s">
        <v>23</v>
      </c>
      <c r="F51" s="62"/>
      <c r="G51" s="61"/>
      <c r="H51" s="63"/>
      <c r="I51" s="64"/>
      <c r="J51" s="65"/>
      <c r="K51" s="66"/>
      <c r="L51" s="62"/>
      <c r="M51" s="67"/>
      <c r="N51" s="62"/>
      <c r="O51" s="67"/>
      <c r="P51" s="62"/>
      <c r="Q51" s="67"/>
    </row>
    <row r="52" spans="1:17" x14ac:dyDescent="0.2">
      <c r="A52" s="27" t="s">
        <v>33</v>
      </c>
      <c r="B52" s="28" t="s">
        <v>84</v>
      </c>
      <c r="C52" s="39">
        <v>29188100</v>
      </c>
      <c r="D52" s="30"/>
      <c r="E52" s="31">
        <f>SUM(D52/C52*100000)</f>
        <v>0</v>
      </c>
      <c r="F52" s="32">
        <v>102</v>
      </c>
      <c r="G52" s="31">
        <f>SUM(F52/C52*100000)</f>
        <v>0.34945748438575996</v>
      </c>
      <c r="H52" s="33">
        <v>163</v>
      </c>
      <c r="I52" s="35">
        <f>SUM(H52/C52)*100000</f>
        <v>0.55844676426351836</v>
      </c>
      <c r="J52" s="35">
        <v>1856</v>
      </c>
      <c r="K52" s="36">
        <f>SUM(J52/C52)*100000</f>
        <v>6.3587557943134358</v>
      </c>
      <c r="L52" s="32">
        <v>2029</v>
      </c>
      <c r="M52" s="37">
        <f>SUM(L52/C52)*100000</f>
        <v>6.9514630962618336</v>
      </c>
      <c r="N52" s="32">
        <v>2771</v>
      </c>
      <c r="O52" s="37">
        <f>SUM(N52/C52)*100000</f>
        <v>9.493594992479812</v>
      </c>
      <c r="P52" s="32">
        <v>3091</v>
      </c>
      <c r="Q52" s="37">
        <f>SUM(P52/C52)*100000</f>
        <v>10.589932198395921</v>
      </c>
    </row>
    <row r="53" spans="1:17" x14ac:dyDescent="0.2">
      <c r="A53" s="68"/>
      <c r="B53" s="50"/>
      <c r="C53" s="29"/>
      <c r="D53" s="69"/>
      <c r="E53" s="70"/>
      <c r="F53" s="71"/>
      <c r="G53" s="70"/>
      <c r="H53" s="72"/>
      <c r="I53" s="69"/>
      <c r="J53" s="69"/>
      <c r="K53" s="73"/>
      <c r="L53" s="71"/>
      <c r="M53" s="74"/>
      <c r="N53" s="74"/>
      <c r="O53" s="74"/>
      <c r="P53" s="74"/>
      <c r="Q53" s="74"/>
    </row>
    <row r="54" spans="1:17" x14ac:dyDescent="0.2">
      <c r="K54" s="3"/>
      <c r="L54" s="3"/>
      <c r="M54" s="9"/>
      <c r="N54" s="9"/>
      <c r="O54" s="9"/>
      <c r="P54" s="9"/>
      <c r="Q54" s="9"/>
    </row>
    <row r="55" spans="1:17" x14ac:dyDescent="0.2">
      <c r="K55" s="3"/>
      <c r="L55" s="3"/>
      <c r="M55" s="9"/>
      <c r="N55" s="9"/>
      <c r="O55" s="9"/>
      <c r="P55" s="9"/>
      <c r="Q55" s="9"/>
    </row>
  </sheetData>
  <hyperlinks>
    <hyperlink ref="A22" r:id="rId1" xr:uid="{00000000-0004-0000-0000-000000000000}"/>
    <hyperlink ref="B22" r:id="rId2" xr:uid="{00000000-0004-0000-0000-000001000000}"/>
  </hyperlinks>
  <printOptions gridLines="1"/>
  <pageMargins left="0.75" right="0.75" top="1" bottom="1" header="0.511811023622047" footer="0.511811023622047"/>
  <pageSetup paperSize="14" orientation="landscape" horizontalDpi="300" verticalDpi="300"/>
  <rowBreaks count="1" manualBreakCount="1">
    <brk id="52" max="16383" man="1"/>
  </rowBreaks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CoVID Mortality </vt:lpstr>
    </vt:vector>
  </TitlesOfParts>
  <Manager/>
  <Company>Technology Think Tank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Lloyd</dc:creator>
  <cp:keywords/>
  <dc:description/>
  <cp:lastModifiedBy>Jim Hunter</cp:lastModifiedBy>
  <cp:revision>3</cp:revision>
  <cp:lastPrinted>2021-08-05T23:03:54Z</cp:lastPrinted>
  <dcterms:created xsi:type="dcterms:W3CDTF">2020-08-16T14:33:10Z</dcterms:created>
  <dcterms:modified xsi:type="dcterms:W3CDTF">2023-10-03T13:42:16Z</dcterms:modified>
  <cp:category/>
  <dc:language>en-US</dc:language>
</cp:coreProperties>
</file>