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5"/>
  <workbookPr filterPrivacy="1"/>
  <xr:revisionPtr revIDLastSave="0" documentId="13_ncr:1_{859B59FB-607C-426B-8FD6-22A3E418D18F}" xr6:coauthVersionLast="36" xr6:coauthVersionMax="36" xr10:uidLastSave="{00000000-0000-0000-0000-000000000000}"/>
  <bookViews>
    <workbookView xWindow="0" yWindow="0" windowWidth="22260" windowHeight="12650" firstSheet="5" activeTab="7" xr2:uid="{00000000-000D-0000-FFFF-FFFF00000000}"/>
  </bookViews>
  <sheets>
    <sheet name="Introduction" sheetId="42" r:id="rId1"/>
    <sheet name="Policies" sheetId="2" r:id="rId2"/>
    <sheet name="GIS_Data" sheetId="1" r:id="rId3"/>
    <sheet name="Electricity_Supply" sheetId="3" r:id="rId4"/>
    <sheet name="Petroleum_Supply" sheetId="4" r:id="rId5"/>
    <sheet name="Vehicle Registrations_TOC" sheetId="37" r:id="rId6"/>
    <sheet name="Registered-vehicles-by-year" sheetId="38" r:id="rId7"/>
    <sheet name="New-registrations-by-year" sheetId="39" r:id="rId8"/>
    <sheet name="Licenses-public-service-vehs" sheetId="40" r:id="rId9"/>
    <sheet name="Road-vehicle-imports" sheetId="41" r:id="rId10"/>
    <sheet name="Vehicle Fleet Data_TOC" sheetId="6" r:id="rId11"/>
    <sheet name="Total-in-service" sheetId="7" r:id="rId12"/>
    <sheet name="Total-registrations-by-year" sheetId="8" r:id="rId13"/>
    <sheet name="Motorcycle-age-profile-fromREG" sheetId="9" r:id="rId14"/>
    <sheet name="Motorcyle-age-profile-fromMAN" sheetId="10" r:id="rId15"/>
    <sheet name="Motorcycle-survival-rate-model" sheetId="11" r:id="rId16"/>
    <sheet name="Motorcycles-in-service" sheetId="12" r:id="rId17"/>
    <sheet name="3Wheeler-age-profile-fromREG" sheetId="13" r:id="rId18"/>
    <sheet name="3Wheeler-age-profile-fromMAN" sheetId="14" r:id="rId19"/>
    <sheet name="Car-age-profile-fromREG" sheetId="15" r:id="rId20"/>
    <sheet name="Car-age-profile-fromMAN" sheetId="16" r:id="rId21"/>
    <sheet name="Car-survival-rate-model" sheetId="17" r:id="rId22"/>
    <sheet name="Car-vehicle-km-travelled" sheetId="18" r:id="rId23"/>
    <sheet name="Car-fuel-efficiency" sheetId="19" r:id="rId24"/>
    <sheet name="Cars-in-service" sheetId="20" r:id="rId25"/>
    <sheet name="LCV-age-profile-fromREG" sheetId="21" r:id="rId26"/>
    <sheet name="LCV-age-profile-fromMAN" sheetId="22" r:id="rId27"/>
    <sheet name="LCV-survival-rate-model" sheetId="23" r:id="rId28"/>
    <sheet name="LCVs-in-service" sheetId="24" r:id="rId29"/>
    <sheet name="Bus-age-profile-fromREG" sheetId="25" r:id="rId30"/>
    <sheet name="Bus-age-profile-fromMAN" sheetId="26" r:id="rId31"/>
    <sheet name="Bus-survival-rate-model" sheetId="27" r:id="rId32"/>
    <sheet name="Buses-in-service" sheetId="28" r:id="rId33"/>
    <sheet name="Mat-age-profile-fromREG" sheetId="29" r:id="rId34"/>
    <sheet name="Mat-age-profile-fromMAN" sheetId="30" r:id="rId35"/>
    <sheet name="Mat-survival-rate-model" sheetId="31" r:id="rId36"/>
    <sheet name="Matatus-in-service" sheetId="32" r:id="rId37"/>
    <sheet name="HGV-age-profile-fromREG" sheetId="33" r:id="rId38"/>
    <sheet name="HGV-age-profile-fromMAN" sheetId="34" r:id="rId39"/>
    <sheet name="HGV-survival-rate-model" sheetId="35" r:id="rId40"/>
    <sheet name="HGVs-in-service" sheetId="36" r:id="rId4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40" l="1"/>
  <c r="E5" i="40"/>
  <c r="D5" i="40"/>
  <c r="C5" i="40"/>
  <c r="B5" i="40"/>
  <c r="F9" i="39"/>
  <c r="D9" i="39"/>
  <c r="C9" i="39"/>
  <c r="B9" i="39"/>
  <c r="F9" i="38"/>
  <c r="E9" i="38"/>
  <c r="D9" i="38"/>
  <c r="C9" i="38"/>
  <c r="B9" i="38"/>
  <c r="C34" i="36" l="1"/>
  <c r="B34" i="36"/>
  <c r="C3" i="34"/>
  <c r="G2" i="34"/>
  <c r="E3" i="34" s="1"/>
  <c r="F3" i="33"/>
  <c r="D3" i="33"/>
  <c r="C3" i="33"/>
  <c r="B3" i="33"/>
  <c r="G3" i="33" s="1"/>
  <c r="G2" i="33"/>
  <c r="E3" i="33" s="1"/>
  <c r="C34" i="32"/>
  <c r="B34" i="32"/>
  <c r="C3" i="30"/>
  <c r="G2" i="30"/>
  <c r="E3" i="30" s="1"/>
  <c r="F3" i="29"/>
  <c r="D3" i="29"/>
  <c r="C3" i="29"/>
  <c r="B3" i="29"/>
  <c r="G2" i="29"/>
  <c r="E3" i="29" s="1"/>
  <c r="C34" i="28"/>
  <c r="B34" i="28"/>
  <c r="C3" i="26"/>
  <c r="G2" i="26"/>
  <c r="E3" i="26" s="1"/>
  <c r="F3" i="25"/>
  <c r="D3" i="25"/>
  <c r="C3" i="25"/>
  <c r="B3" i="25"/>
  <c r="G3" i="25" s="1"/>
  <c r="G2" i="25"/>
  <c r="E3" i="25" s="1"/>
  <c r="C34" i="24"/>
  <c r="B34" i="24"/>
  <c r="C3" i="22"/>
  <c r="G2" i="22"/>
  <c r="E3" i="22" s="1"/>
  <c r="F3" i="21"/>
  <c r="D3" i="21"/>
  <c r="C3" i="21"/>
  <c r="B3" i="21"/>
  <c r="G2" i="21"/>
  <c r="E3" i="21" s="1"/>
  <c r="C34" i="20"/>
  <c r="B34" i="20"/>
  <c r="C3" i="16"/>
  <c r="G2" i="16"/>
  <c r="E3" i="16" s="1"/>
  <c r="F3" i="15"/>
  <c r="D3" i="15"/>
  <c r="C3" i="15"/>
  <c r="B3" i="15"/>
  <c r="G3" i="15" s="1"/>
  <c r="G2" i="15"/>
  <c r="E3" i="15" s="1"/>
  <c r="E3" i="14"/>
  <c r="G2" i="14"/>
  <c r="C3" i="14" s="1"/>
  <c r="D3" i="13"/>
  <c r="B3" i="13"/>
  <c r="G2" i="13"/>
  <c r="F3" i="13" s="1"/>
  <c r="C34" i="12"/>
  <c r="B34" i="12"/>
  <c r="G2" i="10"/>
  <c r="C3" i="10" s="1"/>
  <c r="D3" i="9"/>
  <c r="G2" i="9"/>
  <c r="F3" i="9" s="1"/>
  <c r="O52" i="8"/>
  <c r="N52" i="8"/>
  <c r="M52" i="8"/>
  <c r="L52" i="8"/>
  <c r="K52" i="8"/>
  <c r="J52" i="8"/>
  <c r="I52" i="8"/>
  <c r="H52" i="8"/>
  <c r="G52" i="8"/>
  <c r="F52" i="8"/>
  <c r="E52" i="8"/>
  <c r="D52" i="8"/>
  <c r="C52" i="8"/>
  <c r="B52" i="8"/>
  <c r="P51" i="8"/>
  <c r="P50" i="8"/>
  <c r="P49" i="8"/>
  <c r="P48" i="8"/>
  <c r="P47" i="8"/>
  <c r="P46" i="8"/>
  <c r="P45" i="8"/>
  <c r="P44" i="8"/>
  <c r="P43" i="8"/>
  <c r="P42" i="8"/>
  <c r="P41" i="8"/>
  <c r="P40" i="8"/>
  <c r="P39" i="8"/>
  <c r="P38" i="8"/>
  <c r="P37" i="8"/>
  <c r="P36" i="8"/>
  <c r="P35" i="8"/>
  <c r="P34" i="8"/>
  <c r="P33" i="8"/>
  <c r="P32" i="8"/>
  <c r="P31" i="8"/>
  <c r="P30" i="8"/>
  <c r="P29" i="8"/>
  <c r="P28" i="8"/>
  <c r="P27" i="8"/>
  <c r="P26" i="8"/>
  <c r="P25" i="8"/>
  <c r="P24" i="8"/>
  <c r="P23" i="8"/>
  <c r="P22" i="8"/>
  <c r="P21" i="8"/>
  <c r="P20" i="8"/>
  <c r="P19" i="8"/>
  <c r="P18" i="8"/>
  <c r="P17" i="8"/>
  <c r="P16" i="8"/>
  <c r="P15" i="8"/>
  <c r="P14" i="8"/>
  <c r="P13" i="8"/>
  <c r="P12" i="8"/>
  <c r="P11" i="8"/>
  <c r="P10" i="8"/>
  <c r="P9" i="8"/>
  <c r="P8" i="8"/>
  <c r="P7" i="8"/>
  <c r="P6" i="8"/>
  <c r="P5" i="8"/>
  <c r="P4" i="8"/>
  <c r="P3" i="8"/>
  <c r="P2" i="8"/>
  <c r="P52" i="8" s="1"/>
  <c r="C9" i="7"/>
  <c r="B9" i="7"/>
  <c r="G3" i="21" l="1"/>
  <c r="G3" i="29"/>
  <c r="C3" i="9"/>
  <c r="D3" i="10"/>
  <c r="C3" i="13"/>
  <c r="G3" i="13" s="1"/>
  <c r="D3" i="14"/>
  <c r="B3" i="16"/>
  <c r="F3" i="16"/>
  <c r="B3" i="22"/>
  <c r="F3" i="22"/>
  <c r="B3" i="26"/>
  <c r="G3" i="26" s="1"/>
  <c r="F3" i="26"/>
  <c r="B3" i="30"/>
  <c r="F3" i="30"/>
  <c r="B3" i="34"/>
  <c r="F3" i="34"/>
  <c r="E3" i="9"/>
  <c r="B3" i="10"/>
  <c r="F3" i="10"/>
  <c r="E3" i="13"/>
  <c r="B3" i="14"/>
  <c r="F3" i="14"/>
  <c r="D3" i="16"/>
  <c r="D3" i="22"/>
  <c r="D3" i="26"/>
  <c r="D3" i="30"/>
  <c r="D3" i="34"/>
  <c r="E3" i="10"/>
  <c r="B3" i="9"/>
  <c r="G3" i="16" l="1"/>
  <c r="G3" i="34"/>
  <c r="G3" i="9"/>
  <c r="G3" i="14"/>
  <c r="G3" i="22"/>
  <c r="G3" i="10"/>
  <c r="G3" i="30"/>
</calcChain>
</file>

<file path=xl/sharedStrings.xml><?xml version="1.0" encoding="utf-8"?>
<sst xmlns="http://schemas.openxmlformats.org/spreadsheetml/2006/main" count="719" uniqueCount="269">
  <si>
    <t>https://maps.krb.go.ke/kenya-roads-board12769/maps/109276/1-road-network-classification-#</t>
  </si>
  <si>
    <t>ID</t>
  </si>
  <si>
    <t>Item</t>
  </si>
  <si>
    <t>Data Type</t>
  </si>
  <si>
    <t>Summary</t>
  </si>
  <si>
    <t>Link</t>
  </si>
  <si>
    <t>GIS</t>
  </si>
  <si>
    <t>https://maps.krb.go.ke/kenya-roads-board12769/maps/110252/5-road-sector-investment-programme-rsip-#</t>
  </si>
  <si>
    <t>Road Sector Investment Program - GIS data</t>
  </si>
  <si>
    <t>Roads by classification - GIS data</t>
  </si>
  <si>
    <t>https://energydata.info/dataset?vocab_country_names=KEN</t>
  </si>
  <si>
    <t>East Africa Power Pool Renewable Energy Zones</t>
  </si>
  <si>
    <t>Kenya - High Resolution Settlement Layer</t>
  </si>
  <si>
    <t>Kenya - Pipelines</t>
  </si>
  <si>
    <t>Kenya - Population density</t>
  </si>
  <si>
    <t>East Africa - Renewable Energy Zones Solar PV</t>
  </si>
  <si>
    <t>East Africa - Power Pool Renewable Energy Zones Wind</t>
  </si>
  <si>
    <t>Kenya - Electricity Transmission Network</t>
  </si>
  <si>
    <t>Kenya - Geolocalized Power Facilities</t>
  </si>
  <si>
    <t>Kenya - Overview of Off-grid Electricity Service Areas</t>
  </si>
  <si>
    <t>Kenya – Potential Grid Expansion Projects</t>
  </si>
  <si>
    <t>Kenya - Schools</t>
  </si>
  <si>
    <t>Kenya - Distribution Transformers</t>
  </si>
  <si>
    <t>Kenya - Potential Expansion of Existing Mini-Grids</t>
  </si>
  <si>
    <t>Kenya - Primary Substations</t>
  </si>
  <si>
    <t>Kenya - Transmission Stations</t>
  </si>
  <si>
    <t>Nairobi - Rooftop Solar Potential Mapping</t>
  </si>
  <si>
    <t>Kenya - Potential New Mini-Grid Sites</t>
  </si>
  <si>
    <t>Kenya - Healthcare Facilities</t>
  </si>
  <si>
    <t>Kenya - Population and Household Dataset</t>
  </si>
  <si>
    <t>Kenya - Power Stations</t>
  </si>
  <si>
    <t>Offshore Wind Technical Potential</t>
  </si>
  <si>
    <t>Dataset</t>
  </si>
  <si>
    <t>Kenya Electricity Transmission Network</t>
  </si>
  <si>
    <t>Kenya - Roads</t>
  </si>
  <si>
    <t>Kenya - Kenya Electricity Network</t>
  </si>
  <si>
    <t>-</t>
  </si>
  <si>
    <t>Area</t>
  </si>
  <si>
    <t>Type</t>
  </si>
  <si>
    <t>Year introduced</t>
  </si>
  <si>
    <t>Target year</t>
  </si>
  <si>
    <t>Status</t>
  </si>
  <si>
    <t>Securing high-level city commitments for soot-free buses in Eastern Africa and integrating benefits of adopting soot-free buses in Kenya’s NDC</t>
  </si>
  <si>
    <t>Air Quality</t>
  </si>
  <si>
    <t>Project</t>
  </si>
  <si>
    <t>Active</t>
  </si>
  <si>
    <t>This project is supporting cities in the Eastern Africa sub-region to adopt Euro VI bus technologies that take advantage of the low-sulfur fuels now available on the local market. It is also supporting Kenya to include the climate benefits of soot-free bus strategies in their Nationally Determined Contribution (NDC) reporting mechanism. </t>
  </si>
  <si>
    <t>https://www.ccacoalition.org/en/activity/securing-high-level-city-commitments-soot-free-buses-eastern-africa-and-integrating</t>
  </si>
  <si>
    <t>Kenya Air Quality and Emission Reduction Strategy</t>
  </si>
  <si>
    <t>Strategy</t>
  </si>
  <si>
    <t>N/A</t>
  </si>
  <si>
    <t>This Strategy assesses the current level of upstream petroleum operations in Kenya and its impact on air quality, defines strategic goals aimed at reducing potential emission reduction, and provides an action plan and implementation matrix that defines the list of short-, medium- and long-term actions required to be undertaken to achieve strategic national goals.</t>
  </si>
  <si>
    <t>https://www.nema.go.ke/images/Docs/Selelah_OilandGas/Air%20Quality%20and%20Emission%20Reduction%20Strategy%20for%20O&amp;G%20sector_120320-min.pdf</t>
  </si>
  <si>
    <t>National Environment Policy 2013</t>
  </si>
  <si>
    <t>Policy measures</t>
  </si>
  <si>
    <r>
      <t xml:space="preserve">Proposal of policy measures aimed at maintaining Kenya's Natural Capital. With respect to air quality, the following measures are proposed (2 and 3 relate to transport:
1) ensure compliance with air quality standards and strengthen enforcement capacity
2) promote efficient </t>
    </r>
    <r>
      <rPr>
        <i/>
        <sz val="11"/>
        <color theme="1"/>
        <rFont val="Calibri"/>
        <family val="2"/>
        <scheme val="minor"/>
      </rPr>
      <t>non-motorised</t>
    </r>
    <r>
      <rPr>
        <sz val="11"/>
        <color theme="1"/>
        <rFont val="Calibri"/>
        <family val="2"/>
        <scheme val="minor"/>
      </rPr>
      <t>, non-polluting and efficient infrastructure for mass transport system
3) promote non-polluting modes of transport
4) promte alternative cooking sotves and technologies that are non-polluting and construction of well ventilated houses</t>
    </r>
  </si>
  <si>
    <t>http://www.environment.go.ke/wp-content/uploads/2014/01/NATIONAL-ENVIRONMENT-POLICY-20131.pdf</t>
  </si>
  <si>
    <t>Environmental Management and Co-ordination Act 2014</t>
  </si>
  <si>
    <t>Act of parliament</t>
  </si>
  <si>
    <t xml:space="preserve">The Environmental Management and Co-ordination Act establishes the National Environmental Council, which has responsibility for policy formulation and cooperation between various authorities and the public. It also establishes the authority of the National Environmental Management Authority (NEMA) to exercise general supervision and coordination over all matters relating to the environment and to be the principal instrument of the Government in the implementation of all policies relating to the environment. NEMA is charged with environmental monitoring activities which must assess any possible changes in the environment and their possible impacts as well as the operation of industry and its immediate and long-term impacts on the environment. NEMA is charged with the setting of air quality standards, determination of measures to reduce air emissions, and undertaking the monitoring and enforcement activities.
Part 6 covers mobile sources: IC engines, vehicular emission sourcees, inspection of motor vehicles, vehicle emission reduction measures, dispersion of PMs.
Every operator or owner of a mobile emission source
including road, rail, air, marine and inland water transport and
conveyance equipment, shall control the emission of priority air
pollutants set out in the Second Schedule.
</t>
  </si>
  <si>
    <t xml:space="preserve">http://kenyalaw.org/kl/fileadmin/pdfdownloads/Acts/EnvironmentalManagementandCo-ordinationAct_No8of1999.pdf </t>
  </si>
  <si>
    <t>Energy Act 2019</t>
  </si>
  <si>
    <t>Energy</t>
  </si>
  <si>
    <t>The Energy Act, 2019 is the main law governing the energy sector outside of the upstream petroleum operations. It has five main functions: to regulate the energy sector by delineating the sectorial functions of the National and County Government; to provide for the promotion of renewable energy; to regulate geothermal energy; to regulate the midstream and downstream operation of the coal and petroleum sectors; and to regulate the production and supply of electricity.</t>
  </si>
  <si>
    <t>https://www.epra.go.ke/download/the-energy-act-2019/</t>
  </si>
  <si>
    <t>Climate Change Act 2016</t>
  </si>
  <si>
    <t>Climate Change</t>
  </si>
  <si>
    <t>The Climate Change Act establishes a framework to respond to climate change. It establishes the National Climate Change Council as the coordinate and develop national climate change mechanisms, advise on climate change policies, administer the Climate Change Fund, and set targets for the regulation of greenhouse gases. The Act requires public agencies to integrate the National Climate Change Action Plan in its activities, report on sectoral greenhouse gas emissionsfor the national inventory, put in place and implement sustainability measures, and to report annually all climate change related duties and functions. This Act grants NEMA the authority to monitor, investigate, and report on climate change compliance activities. NEMA is required to report annually on these compliance activities. The Act also creates a Climate Change Fund that will help promote and incentivize actions to prevent and limit climate change.
The goal of the Climate Change Act 2016 is to provide a regulatory framework for an enhanced response to climate change, and to provide mechanisms and measures to improve resilience to climate change and promote low carbon development. The Act adopts a mainstreaming approach, provides a legal basis for climate change activities through the National Climate Change Action Plan, and establishes the National Climate Change Council and the Climate Fund</t>
  </si>
  <si>
    <t>http://www.environment.go.ke/wp-content/uploads/2018/08/The_Kenya_Climate_Change_Act_2016.pdf</t>
  </si>
  <si>
    <t>National Climate Change Council Action Plan (NCCCAP)</t>
  </si>
  <si>
    <t>National carbon budget</t>
  </si>
  <si>
    <t>The Plan focuses on seven priority climate action areas where government efforts should be directed to achieve low-carbon-resilient development. These priority action areas are disaster (drought and floods) risk management, food and nutrition security, water and the blue economy, forestry, wildlife and tourism, health, sanitation and human settlements, manufacturing, and energy and transport.
Energy and transport:
Adaptation – climate-proofed energy and transport infrastructure.
▪ Mitigation
- Electricity supply - GHG emission reductions of 9.2 MtCO2e by 2022 through
development of geothermal and other renewable energy for electricity supply,
energy efficiency, and use of clean coal technology.
- Energy demand - GHG emission reductions of an estimated 7.1 MtCO2e by 2022,
through uptake of alternative fuels and efficient cookstoves.
- Transport - GHG emission reductions of 1.82 MtCO2e by 2022 through
electrification of the SGR, extension of the SGR, construction of the Bus Rapid
Transit system in the Nairobi metropolitan area, low carbon technologies in the
aviation and maritime sectors, and pilot projects on electric vehicles.
▪ Big Four – progress toward the achievement of the Big Four pillars through the
provision of energy and transport services.
▪ Sustainable Development – sustainable and renewable energy; new business
opportunities for clean energy and transport sectors; reduced deforestation, forest
degradation and stress on forests; protection of water catchment areas; and reduction
of deaths from indoor air pollution from 49% of the total annual deaths (21,560 in
2017) to 20%.</t>
  </si>
  <si>
    <t>https://www.lse.ac.uk/GranthamInstitute/wp-content/uploads/2018/10/8737.pdf</t>
  </si>
  <si>
    <t>Electrification of Kenyan SGR (Nairobi - Mombasa)</t>
  </si>
  <si>
    <t>Road, rail &amp; PT expansion</t>
  </si>
  <si>
    <r>
      <t xml:space="preserve">The Kenya Electricity Transmission Company Limited (KETRACO) signed a contract worth $240M with China Electric Power Equipment and Technology Company Limited (CET) on the 25th of January, 2018. This contract will result in the electrification of the SGR rail line that is currently powered by diesel. The project involves construction of 14 substations between Mombasa and Nairobi. The main purpose of this venture is to ensure that when the SGR switches to clean energy power source, the supply will be reliable and sufficient for not only the train but other facilities along the Mombasa-Nairobi economic belt including train stations, planned industries, factories and businesses near the railway. This will create more major power customers and consumers and bring other opportunities to the locals.
The design of the SGR railway, initially run by diesel-powered locomotives, allows for the </t>
    </r>
    <r>
      <rPr>
        <b/>
        <sz val="11"/>
        <color theme="1"/>
        <rFont val="Calibri"/>
        <family val="2"/>
        <scheme val="minor"/>
      </rPr>
      <t>addition of a single electric line that will be connected to KETRACO’s 482km 400kV Mombasa-Nairobi Transmission Line (MNTL)</t>
    </r>
    <r>
      <rPr>
        <sz val="11"/>
        <color theme="1"/>
        <rFont val="Calibri"/>
        <family val="2"/>
        <scheme val="minor"/>
      </rPr>
      <t xml:space="preserve"> that was energized by President Uhuru Kenyatta on the 4th of August, 2017.</t>
    </r>
    <r>
      <rPr>
        <b/>
        <sz val="11"/>
        <color theme="1"/>
        <rFont val="Calibri"/>
        <family val="2"/>
        <scheme val="minor"/>
      </rPr>
      <t xml:space="preserve"> MNTL, the longest and highest voltage transmission infrastructure in East Africa, has a transfer capacity of 1,500MW which is 200MW shy of the current national demand of 1,700MW. T</t>
    </r>
    <r>
      <rPr>
        <sz val="11"/>
        <color theme="1"/>
        <rFont val="Calibri"/>
        <family val="2"/>
        <scheme val="minor"/>
      </rPr>
      <t>he line was constructed to address the challenges of low voltages, high transmission losses, unreliable supply including strengthening of network security and the national grid system. Its energization therefore debunks as flawed the myth that Kenya does not have a dependable source of electricity, most importantly one that can power the electric train network.</t>
    </r>
  </si>
  <si>
    <t>https://www.ketraco.co.ke/information-center/media-center/news/ketraco-electrify-sgr-28-months</t>
  </si>
  <si>
    <t>SGR expansion projects</t>
  </si>
  <si>
    <t xml:space="preserve">In 2020 itself, state-owned Kenya Railway Corporation (KRC) rehabilitated more than 800km of rail lines. However, public transport projects have been criticised because of the government’s heavy dependence on external loans to finance these infrastructural projects. Faced with difficulty in repaying its loans due to the current pandemic, the government is looking to renegotiate the terms of loans with lenders.
The projects to expand this network have largely been funded by the Export-Import Bank of China (EXIM Bank of China). For instance, the Mombasa–Nairobi section spanning 609 km was developed at an estimated investment of USD3.6 billion. Of this, 90 per cent of the investment was provided by the EXIM Bank of China and 10 per cent by the Government of Kenya. Further, the Nairobi–Naivasha section was developed at an investment of USD1.5 billion with assistance from the EXIM Bank of China.  </t>
  </si>
  <si>
    <t>https://www.globalmasstransit.net/archive.php?id=41516</t>
  </si>
  <si>
    <t>Kenya Railways Nairobi Commuter Network Expansion Project</t>
  </si>
  <si>
    <t>Complete</t>
  </si>
  <si>
    <t xml:space="preserve">
The Nairobi commuter rail expansion and upgradation project is being implemented through a public-private partnership (PPP) between KRC and London-based private infrastructure development trust InfraCo with the aim of decongesting the city and reducing traffic. The entire project will see the rehabilitation of 160 km of the existing rail system within Nairobi and the construction of a new rail line from Jomo Kenyatta International Airport (JKIA) to the Nairobi Central Business District (CBD).
The project is being implemented in three phases:
-          Phase I involves construction of 100 km of network, providing services between Nairobi’s main station and Ruiru, Embakasi Village, JKIA, and Kikuyu. This phase will cost KES16 billion.
-          Phase II will extend the services to Thika, Lukenya, and Limuru.
-          Phase III involves construction of lines to Ngong, Kiserian, and Ongata Rongai to the south; Kiambu to the north; and Ruai to the north-east of Nairobi.            
Expansion of commuter rail network in Nairobi, including the construction of 10 new stations (Kikuyu, Embakasi Village, Pipeline, Donholm, Dandora, Kahawa, Ruiru, Athi River, Githurai, and Mwiki).
Introduction of 11 second-hand diesel multiple units (DMUs) purchased from the Mallorcan train operator (as they have the same metre gauge tracks). </t>
  </si>
  <si>
    <t>https://www.busiweek.com/kenya-railways-nairobi-commuter-network-expansion-project-almost-complete/</t>
  </si>
  <si>
    <t>Expansion of Roads Programme (part of Vision 2030)</t>
  </si>
  <si>
    <t>The target is to construct and rehabilitate approximately 5,500 km of roads comprising of 3,825 km national trunk roads and 1,675 km county roads. About 1,700 km for Non-Motorized Transport (NMT) including paths and walkways will be constructed. About 800 km of roads will be designed and 4,257 km and 1,735 km of national trunk roads and county roads will be periodically maintained respectively. In addition approximately 200,000 km will be routinely maintained.
To achieve the above targets, the following flagship programmes/projects will be implemented:
Northern Corridor Transport Improvement Project (NCTIP);
East Africa Road Network Project (EARNP);
Kenya Transport Sector Support Project;
Rehabilitate and Upgrade Eldoret-Kitale-Lodwar-Nadapal (600km): This is a transnational project to promote and facilitate regional economic integration between Kenya and South Sudan;
Decongestion of Cities, Urban Areas and Municipalities: aimed at easing congestion, reduce travel time and costs and enhance connectivity in cities, urban areas and municipalities. These will include Construction of Bypasses, Construction of Missing Links and improvement of roads in Nairobi and other Cities and Municipalities; and
Scale up the Roads 2000 Programme which is labour intensive and has the potential to create more jobs.</t>
  </si>
  <si>
    <t>https://vision2030.go.ke/project/roads-2000-programme-2/</t>
  </si>
  <si>
    <t>Nairobi BRT project</t>
  </si>
  <si>
    <t>BRT project involves development of six corridors in and around Nairobi. Buses will be run by private operators and regulated by the Nairobi Metropolitan Area Transport Authority (NaMATA). The BRT system will run on 100 buses each with a capacity of 160 passengers</t>
  </si>
  <si>
    <t>Kenya National Electrifcation Strategy (KNES)</t>
  </si>
  <si>
    <t>Electrification</t>
  </si>
  <si>
    <r>
      <t xml:space="preserve">The KNES seeks to achieve 100% electrification in Kenya by 2022, by a mixture of grid-connected and off-grid means. In the recent past, the access rate has risen from 32% in 2014 to 75% in 2018 (both from grid and off-grid options). This has been achieved through interventions by the government in collaboration with development partners. These interventions include, Last Mile Connectivity
Programme, electrification of all public primary schools, Global Partnership of Output Based Aid (GPOBA) and the Rural Electrification Programme, among others, which the Ministry implemented through KPLC and REA.
To achieve universal access to electricity by 2022, the
national electrification program requires almost $2.75
billion of investment over the next five years—$2.3 billion
of public investment in grid and mini-grid expansion
implemented with donor-financing and $458 million
of private investment in solar home systems.
</t>
    </r>
    <r>
      <rPr>
        <b/>
        <sz val="11"/>
        <color theme="1"/>
        <rFont val="Calibri"/>
        <family val="2"/>
        <scheme val="minor"/>
      </rPr>
      <t>Total households in Kenya = 10.8 million
Grid expansion &amp; intensification = 8.2 million
New mini grids = 0.035 million 
solar home systems = 2.7 million</t>
    </r>
  </si>
  <si>
    <t>https://pubdocs.worldbank.org/en/413001554284496731/Kenya-National-Electrification-Strategy-KNES-Key-Highlights-2018.pdf</t>
  </si>
  <si>
    <t>Electricity Sector Investment Prospectus</t>
  </si>
  <si>
    <t>Prospectus of investments in increasing electrity access in Kenya, mapping investment opportunities over the next five years. The instrument considers power generation, transmission, distribution, off-grid electrification, mini-grids and solar systems for homes and institutions. Overall, it finds that the country offers $14.8 billion in energy investment opportunities.</t>
  </si>
  <si>
    <t>https://www.pv-magazine.com/2018/12/07/kenyas-2022-universal-electrification-goal-bets-on-off-grid-solar/</t>
  </si>
  <si>
    <t>Year</t>
  </si>
  <si>
    <t>Percentage of population with access to electricity</t>
  </si>
  <si>
    <t>Value</t>
  </si>
  <si>
    <t>https://data.worldbank.org/indicator/EG.ELC.ACCS.ZS</t>
  </si>
  <si>
    <t>https://govdata360.worldbank.org/indicators/hf3350a8e%3Fcountry%3DBRA%26indicator%3D41280%26viz%3Dline_chart%26years%3D2007%2C2017</t>
  </si>
  <si>
    <t>https://govdata360.worldbank.org/indicators/hf3350a8e%3Fcountry%3DBRA%26indicator%3D41280%26viz%3Dline_chart%26years%3D2007%2C2018</t>
  </si>
  <si>
    <t>https://govdata360.worldbank.org/indicators/hf3350a8e%3Fcountry%3DBRA%26indicator%3D41280%26viz%3Dline_chart%26years%3D2007%2C2019</t>
  </si>
  <si>
    <t>https://govdata360.worldbank.org/indicators/hf3350a8e%3Fcountry%3DBRA%26indicator%3D41280%26viz%3Dline_chart%26years%3D2007%2C2020</t>
  </si>
  <si>
    <t>https://govdata360.worldbank.org/indicators/hf3350a8e%3Fcountry%3DBRA%26indicator%3D41280%26viz%3Dline_chart%26years%3D2007%2C2021</t>
  </si>
  <si>
    <t>https://govdata360.worldbank.org/indicators/hf3350a8e%3Fcountry%3DBRA%26indicator%3D41280%26viz%3Dline_chart%26years%3D2007%2C2022</t>
  </si>
  <si>
    <t>https://govdata360.worldbank.org/indicators/hf3350a8e%3Fcountry%3DBRA%26indicator%3D41280%26viz%3Dline_chart%26years%3D2007%2C2023</t>
  </si>
  <si>
    <t>https://govdata360.worldbank.org/indicators/hf3350a8e%3Fcountry%3DBRA%26indicator%3D41280%26viz%3Dline_chart%26years%3D2007%2C2024</t>
  </si>
  <si>
    <t>Quality of supply index, 1-7</t>
  </si>
  <si>
    <t>Quality of supply index, 1-8</t>
  </si>
  <si>
    <t>Quality of supply index, 1-9</t>
  </si>
  <si>
    <t>Quality of supply index, 1-10</t>
  </si>
  <si>
    <t>Quality of supply index, 1-11</t>
  </si>
  <si>
    <t>Quality of supply index, 1-12</t>
  </si>
  <si>
    <t>Quality of supply index, 1-13</t>
  </si>
  <si>
    <t>Quality of supply index, 1-14</t>
  </si>
  <si>
    <t>Percentage of coal in electricity generation</t>
  </si>
  <si>
    <t>Percentage of gas in electricity generation</t>
  </si>
  <si>
    <t>Percentage of hydro in electricity generation</t>
  </si>
  <si>
    <t>Percentage of solar in electricity generation</t>
  </si>
  <si>
    <t>Percentage of wind in electricity generation</t>
  </si>
  <si>
    <t>Percentage of oil in electricity generation</t>
  </si>
  <si>
    <t>Percentage of nuclear in electricity generation</t>
  </si>
  <si>
    <t>Percentage of other renewables in electricity generation</t>
  </si>
  <si>
    <t>Carbon intensity of electricity generation</t>
  </si>
  <si>
    <t>Unit</t>
  </si>
  <si>
    <t>%</t>
  </si>
  <si>
    <t>https://www.iea.org/countries/kenya</t>
  </si>
  <si>
    <t>g/kWh</t>
  </si>
  <si>
    <t>UScents/kWh</t>
  </si>
  <si>
    <t>Price of electricity</t>
  </si>
  <si>
    <t>https://govdata360.worldbank.org/indicators/h6779690b?country=BRA&amp;indicator=42573&amp;viz=line_chart&amp;years=2014,2019</t>
  </si>
  <si>
    <t>https://govdata360.worldbank.org/indicators/h6779690b?country=BRA&amp;indicator=42573&amp;viz=line_chart&amp;years=2014,2020</t>
  </si>
  <si>
    <t>https://govdata360.worldbank.org/indicators/h6779690b?country=BRA&amp;indicator=42573&amp;viz=line_chart&amp;years=2014,2021</t>
  </si>
  <si>
    <t>https://govdata360.worldbank.org/indicators/h6779690b?country=BRA&amp;indicator=42573&amp;viz=line_chart&amp;years=2014,2022</t>
  </si>
  <si>
    <t>https://govdata360.worldbank.org/indicators/h6779690b?country=BRA&amp;indicator=42573&amp;viz=line_chart&amp;years=2014,2023</t>
  </si>
  <si>
    <t>https://govdata360.worldbank.org/indicators/h6779690b?country=BRA&amp;indicator=42573&amp;viz=line_chart&amp;years=2014,2024</t>
  </si>
  <si>
    <t>Sheet name</t>
  </si>
  <si>
    <t>Comments</t>
  </si>
  <si>
    <t>Source:</t>
  </si>
  <si>
    <t>https://changing-transport.org/publication/characteristics-in-service-vehicle-fleet-kenya/</t>
  </si>
  <si>
    <t>Totals</t>
  </si>
  <si>
    <t>Total-in-service</t>
  </si>
  <si>
    <t>Vehicles in service in 2017 by type</t>
  </si>
  <si>
    <t>Total-registrations-by-year</t>
  </si>
  <si>
    <t>Vehicle registrations 1965-2017 by type</t>
  </si>
  <si>
    <t>Motorcycles</t>
  </si>
  <si>
    <t>Motorcycle-age-profile-fromREG</t>
  </si>
  <si>
    <t>Age profile from registration</t>
  </si>
  <si>
    <t>Motorcycle-age-profile-fromMAN</t>
  </si>
  <si>
    <t>Age profile from manufacture</t>
  </si>
  <si>
    <t>Motorcycle-surival-rate-model</t>
  </si>
  <si>
    <t>Weibull parameters for survival rate model</t>
  </si>
  <si>
    <t>Motorcycles-in-service</t>
  </si>
  <si>
    <t>Modelling output; vehicles in service by year (1985-2017)</t>
  </si>
  <si>
    <t>3 Wheelers</t>
  </si>
  <si>
    <t>3Wheeler-age-profile-fromREG</t>
  </si>
  <si>
    <t>3Wheeler-age-profile-fromMAN</t>
  </si>
  <si>
    <t>Cars</t>
  </si>
  <si>
    <t>Car-age-profile-fromREG</t>
  </si>
  <si>
    <t>Car-age-profile-fromMAN</t>
  </si>
  <si>
    <t>Car-vehicle-km-travelled</t>
  </si>
  <si>
    <t>Vehicle-km travelled by cars (2017)</t>
  </si>
  <si>
    <t>Car-fuel-efficiency</t>
  </si>
  <si>
    <t>Fuel efficiency (km/l) - cars (2017)</t>
  </si>
  <si>
    <t>Car-surival-rate-model</t>
  </si>
  <si>
    <t>Cars-in-service</t>
  </si>
  <si>
    <t>LCVs</t>
  </si>
  <si>
    <t>LCV-age-profile-fromREG</t>
  </si>
  <si>
    <t>LCV-age-profile-fromMAN</t>
  </si>
  <si>
    <t>LCV-surival-rate-model</t>
  </si>
  <si>
    <t>LCVs-in-service</t>
  </si>
  <si>
    <t>Matatus</t>
  </si>
  <si>
    <t>Mat-age-profile-fromREG</t>
  </si>
  <si>
    <t>Mat-age-profile-fromMAN</t>
  </si>
  <si>
    <t>Mat-surival-rate-model</t>
  </si>
  <si>
    <t>Matatus-in-service</t>
  </si>
  <si>
    <t>HGVs</t>
  </si>
  <si>
    <t>HGV-age-profile-fromREG</t>
  </si>
  <si>
    <t>HGV-age-profile-fromMAN</t>
  </si>
  <si>
    <t>HGV-surival-rate-model</t>
  </si>
  <si>
    <t>HGVs-in-service</t>
  </si>
  <si>
    <t>Vehicle category</t>
  </si>
  <si>
    <t>Estimated in-service (lower)</t>
  </si>
  <si>
    <t>Estimated in-service (upper)</t>
  </si>
  <si>
    <t>3Wheelers</t>
  </si>
  <si>
    <t>Buses</t>
  </si>
  <si>
    <t>Saloon Cars</t>
  </si>
  <si>
    <t>Station Wagons</t>
  </si>
  <si>
    <t>Vans, pick-ups etc.</t>
  </si>
  <si>
    <t>Lorries/trucks</t>
  </si>
  <si>
    <t>Buses and coaches</t>
  </si>
  <si>
    <t>Mini-buses/matatus</t>
  </si>
  <si>
    <t>Special purpose vehicles</t>
  </si>
  <si>
    <t>Trailers</t>
  </si>
  <si>
    <t>Rollers, graders, cranes</t>
  </si>
  <si>
    <t>Wheeled tractors</t>
  </si>
  <si>
    <t>Crawler tractors</t>
  </si>
  <si>
    <t>Motor and auto cycles</t>
  </si>
  <si>
    <t>Three wheelers</t>
  </si>
  <si>
    <t>Other vehicles</t>
  </si>
  <si>
    <t>Total</t>
  </si>
  <si>
    <t>Age</t>
  </si>
  <si>
    <t>a&lt;=5</t>
  </si>
  <si>
    <t>5&lt;a&lt;=10</t>
  </si>
  <si>
    <t>10&lt;a&lt;=15</t>
  </si>
  <si>
    <t>15&lt;a&lt;=20</t>
  </si>
  <si>
    <t>a&gt;20</t>
  </si>
  <si>
    <t>Number in each category</t>
  </si>
  <si>
    <t>Percentage</t>
  </si>
  <si>
    <t>Weibull</t>
  </si>
  <si>
    <t>Weibull (high)</t>
  </si>
  <si>
    <t>Weibull (low)</t>
  </si>
  <si>
    <t>b</t>
  </si>
  <si>
    <t>T</t>
  </si>
  <si>
    <t>Low</t>
  </si>
  <si>
    <t>High</t>
  </si>
  <si>
    <t>VKT/a</t>
  </si>
  <si>
    <t>km/l</t>
  </si>
  <si>
    <t>[calculated from generation mix using National Grid ESO methodology, https://github.com/carbon-intensity/methodology/raw/master/Carbon%20Intensity%20Forecast%20Methodology.pdf]</t>
  </si>
  <si>
    <t>USD/litre</t>
  </si>
  <si>
    <t>https://data.worldbank.org/indicator/EP.PMP.SGAS.CD</t>
  </si>
  <si>
    <t>Pump price - gasoline</t>
  </si>
  <si>
    <t xml:space="preserve">Petroleum consumption - transport </t>
  </si>
  <si>
    <t>TJ</t>
  </si>
  <si>
    <t>Petroleum imports</t>
  </si>
  <si>
    <t>Total electricity generation</t>
  </si>
  <si>
    <t>Kenyan Statistical Abstract 2020</t>
  </si>
  <si>
    <t>Total electricity imports</t>
  </si>
  <si>
    <t>Kenyan Statistical Abstract 2020 (Table 9.8)</t>
  </si>
  <si>
    <t>Source</t>
  </si>
  <si>
    <t>Petroleum exports</t>
  </si>
  <si>
    <t>Sheet</t>
  </si>
  <si>
    <t>Comment</t>
  </si>
  <si>
    <t>Registered-vehicles-by-year</t>
  </si>
  <si>
    <t>Registered vehicles by type, 2015-2019</t>
  </si>
  <si>
    <t>New-registrations-by-year</t>
  </si>
  <si>
    <t>New registrations by type, 2015-2019</t>
  </si>
  <si>
    <t>Licenses-public-service-vehs</t>
  </si>
  <si>
    <t>Licenses given to public service vehicles, 2015-2019</t>
  </si>
  <si>
    <t>Road-vehicle-imports</t>
  </si>
  <si>
    <t>Road vehicle imports by type, 2015-2019</t>
  </si>
  <si>
    <t>Vehicle type</t>
  </si>
  <si>
    <t>Buses and minibuses</t>
  </si>
  <si>
    <t>Other motor vehicles</t>
  </si>
  <si>
    <t>Mini buses</t>
  </si>
  <si>
    <t>Buses, lorries and road tractors</t>
  </si>
  <si>
    <t>Chassis with engines mounted</t>
  </si>
  <si>
    <t>Bicycles</t>
  </si>
  <si>
    <t>Other tractors</t>
  </si>
  <si>
    <t>Kenyan Statistical Abstract 2021</t>
  </si>
  <si>
    <t>Kenyan Statistical Abstract 2022</t>
  </si>
  <si>
    <t>Kenyan Statistical Abstract 2023</t>
  </si>
  <si>
    <t>Policies</t>
  </si>
  <si>
    <t>GIS Data</t>
  </si>
  <si>
    <r>
      <t xml:space="preserve">KENYA TRANSPORT-ENERGY DATABASE (TED)
CCG | December 2021
</t>
    </r>
    <r>
      <rPr>
        <sz val="20"/>
        <color theme="1"/>
        <rFont val="Calibri"/>
        <family val="2"/>
        <scheme val="minor"/>
      </rPr>
      <t>Contact: James Dixon, University of Oxford, james.dixon@ouce.ox.ac.uk</t>
    </r>
  </si>
  <si>
    <t>Electricity Supply</t>
  </si>
  <si>
    <t>Petroleum Supply</t>
  </si>
  <si>
    <t>Sheet Name</t>
  </si>
  <si>
    <t>Description</t>
  </si>
  <si>
    <t>Vehicle Registrations</t>
  </si>
  <si>
    <t>Vehicle Fleet Data</t>
  </si>
  <si>
    <t>Policies relating to air quality, climate change, road/rail/public transport (PT) expansion, electrification</t>
  </si>
  <si>
    <t>Vehicle Fleet Data relating to air quality, climate change, road/rail/public transport (PT) expansion, electrification</t>
  </si>
  <si>
    <t>GIS datasets relating to infrastructure, built environment and energy systems</t>
  </si>
  <si>
    <t>Data relating to electricity supply</t>
  </si>
  <si>
    <t>Data relating to petroleum supply</t>
  </si>
  <si>
    <t>Vehicle registrations by year, new registrations, road vehicle imports and public service vehicle licenses</t>
  </si>
  <si>
    <t>This Transport-Energy Database (TED) was compiled using data sources from the IEA, World Bank, Kenyan Government, EnergyData.info and the TraCs project (https://www.giz.de/en/worldwide/40579.html). All data sources are linked where possible. Data from the Kenyan Statistical Abstract and the TraCs data were manually transcribed from their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</si>
</sst>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name val="Calibri"/>
      <family val="2"/>
      <scheme val="minor"/>
    </font>
    <font>
      <i/>
      <sz val="11"/>
      <color theme="1"/>
      <name val="Calibri"/>
      <family val="2"/>
      <scheme val="minor"/>
    </font>
    <font>
      <sz val="20"/>
      <color theme="1"/>
      <name val="Calibri"/>
      <family val="2"/>
      <scheme val="minor"/>
    </font>
    <font>
      <sz val="36"/>
      <color theme="1"/>
      <name val="Calibri"/>
      <family val="2"/>
      <scheme val="minor"/>
    </font>
    <font>
      <i/>
      <u/>
      <sz val="11"/>
      <color theme="1"/>
      <name val="Calibri"/>
      <family val="2"/>
      <scheme val="minor"/>
    </font>
  </fonts>
  <fills count="3">
    <fill>
      <patternFill patternType="none"/>
    </fill>
    <fill>
      <patternFill patternType="gray125"/>
    </fill>
    <fill>
      <patternFill patternType="solid">
        <fgColor theme="4"/>
        <bgColor theme="4"/>
      </patternFill>
    </fill>
  </fills>
  <borders count="8">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29">
    <xf numFmtId="0" fontId="0" fillId="0" borderId="0" xfId="0"/>
    <xf numFmtId="0" fontId="0" fillId="0" borderId="0" xfId="0" applyAlignment="1">
      <alignment wrapText="1"/>
    </xf>
    <xf numFmtId="0" fontId="5" fillId="0" borderId="0" xfId="2" applyFont="1" applyAlignment="1">
      <alignment horizontal="left" vertical="center" wrapText="1"/>
    </xf>
    <xf numFmtId="0" fontId="4" fillId="0" borderId="0" xfId="2" applyAlignment="1">
      <alignment wrapText="1"/>
    </xf>
    <xf numFmtId="0" fontId="4" fillId="0" borderId="0" xfId="2"/>
    <xf numFmtId="0" fontId="0" fillId="0" borderId="0" xfId="0" applyFill="1" applyBorder="1" applyAlignment="1">
      <alignment wrapText="1"/>
    </xf>
    <xf numFmtId="0" fontId="0" fillId="0" borderId="1" xfId="0" applyFont="1" applyFill="1" applyBorder="1" applyAlignment="1">
      <alignment wrapText="1"/>
    </xf>
    <xf numFmtId="0" fontId="0" fillId="0" borderId="2" xfId="0" applyFont="1" applyFill="1" applyBorder="1" applyAlignment="1">
      <alignment wrapText="1"/>
    </xf>
    <xf numFmtId="0" fontId="0" fillId="0" borderId="3" xfId="0" applyFont="1" applyFill="1" applyBorder="1" applyAlignment="1">
      <alignment wrapText="1"/>
    </xf>
    <xf numFmtId="0" fontId="0" fillId="0" borderId="4" xfId="0" applyFont="1" applyFill="1" applyBorder="1" applyAlignment="1">
      <alignment wrapText="1"/>
    </xf>
    <xf numFmtId="0" fontId="0" fillId="0" borderId="0" xfId="0" applyFill="1" applyAlignment="1">
      <alignment wrapText="1"/>
    </xf>
    <xf numFmtId="0" fontId="0" fillId="0" borderId="0" xfId="0" applyFont="1" applyFill="1" applyBorder="1" applyAlignment="1">
      <alignment wrapText="1"/>
    </xf>
    <xf numFmtId="0" fontId="0" fillId="0" borderId="0" xfId="0" quotePrefix="1" applyFont="1" applyFill="1" applyBorder="1" applyAlignment="1">
      <alignment wrapText="1"/>
    </xf>
    <xf numFmtId="0" fontId="0" fillId="0" borderId="0" xfId="0" applyFont="1" applyFill="1" applyAlignment="1">
      <alignment wrapText="1"/>
    </xf>
    <xf numFmtId="0" fontId="3" fillId="0" borderId="0" xfId="0" applyFont="1"/>
    <xf numFmtId="0" fontId="6" fillId="0" borderId="0" xfId="0" applyFont="1"/>
    <xf numFmtId="164" fontId="0" fillId="0" borderId="0" xfId="1" applyNumberFormat="1" applyFont="1"/>
    <xf numFmtId="16" fontId="0" fillId="0" borderId="0" xfId="0" applyNumberFormat="1"/>
    <xf numFmtId="0" fontId="2" fillId="2" borderId="5" xfId="0" applyFont="1" applyFill="1" applyBorder="1" applyAlignment="1">
      <alignment wrapText="1"/>
    </xf>
    <xf numFmtId="0" fontId="2" fillId="2" borderId="6" xfId="0" applyFont="1" applyFill="1" applyBorder="1" applyAlignment="1">
      <alignment wrapText="1"/>
    </xf>
    <xf numFmtId="0" fontId="2" fillId="2" borderId="7" xfId="0" applyFont="1" applyFill="1" applyBorder="1" applyAlignment="1">
      <alignment wrapText="1"/>
    </xf>
    <xf numFmtId="0" fontId="0" fillId="0" borderId="0" xfId="0" applyAlignment="1">
      <alignment vertical="center" readingOrder="1"/>
    </xf>
    <xf numFmtId="0" fontId="9" fillId="0" borderId="0" xfId="0" applyFont="1"/>
    <xf numFmtId="0" fontId="8" fillId="0" borderId="0" xfId="0" applyFont="1" applyAlignment="1">
      <alignment wrapText="1"/>
    </xf>
    <xf numFmtId="0" fontId="0" fillId="0" borderId="0" xfId="0" applyFont="1"/>
    <xf numFmtId="0" fontId="8" fillId="0" borderId="0" xfId="0" applyFont="1" applyAlignment="1"/>
    <xf numFmtId="0" fontId="0" fillId="0" borderId="0" xfId="0" applyFont="1" applyAlignment="1">
      <alignment vertical="top" wrapText="1"/>
    </xf>
    <xf numFmtId="0" fontId="8" fillId="0" borderId="0" xfId="0" applyFont="1" applyAlignment="1">
      <alignment horizontal="center" wrapText="1"/>
    </xf>
    <xf numFmtId="0" fontId="0" fillId="0" borderId="0" xfId="0" applyFont="1" applyAlignment="1">
      <alignment horizontal="left" vertical="top" wrapText="1"/>
    </xf>
  </cellXfs>
  <cellStyles count="3">
    <cellStyle name="Comma" xfId="1" builtinId="3"/>
    <cellStyle name="Hyperlink" xfId="2" builtinId="8"/>
    <cellStyle name="Normal" xfId="0" builtinId="0"/>
  </cellStyles>
  <dxfs count="21">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alignment horizontal="general" vertical="bottom" textRotation="0" wrapText="1"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fill>
        <patternFill patternType="none">
          <bgColor auto="1"/>
        </patternFill>
      </fill>
      <alignment horizontal="general" vertical="bottom" textRotation="0" wrapText="1" indent="0" justifyLastLine="0" shrinkToFit="0" readingOrder="0"/>
    </dxf>
    <dxf>
      <border diagonalUp="0" diagonalDown="0">
        <left/>
        <right/>
        <top/>
        <bottom style="thin">
          <color indexed="64"/>
        </bottom>
      </border>
    </dxf>
    <dxf>
      <fill>
        <patternFill patternType="none">
          <bgColor auto="1"/>
        </patternFill>
      </fill>
    </dxf>
    <dxf>
      <fill>
        <patternFill patternType="none">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limatecompatiblegrowth.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0</xdr:col>
      <xdr:colOff>304800</xdr:colOff>
      <xdr:row>18</xdr:row>
      <xdr:rowOff>114300</xdr:rowOff>
    </xdr:to>
    <xdr:sp macro="" textlink="">
      <xdr:nvSpPr>
        <xdr:cNvPr id="41985" name="AutoShape 1" descr="Climate Compatible Growth - Home | Facebook">
          <a:extLst>
            <a:ext uri="{FF2B5EF4-FFF2-40B4-BE49-F238E27FC236}">
              <a16:creationId xmlns:a16="http://schemas.microsoft.com/office/drawing/2014/main" id="{EDC434B9-ADD6-4C80-8C90-EAA1F4B9C12E}"/>
            </a:ext>
          </a:extLst>
        </xdr:cNvPr>
        <xdr:cNvSpPr>
          <a:spLocks noChangeAspect="1" noChangeArrowheads="1"/>
        </xdr:cNvSpPr>
      </xdr:nvSpPr>
      <xdr:spPr bwMode="auto">
        <a:xfrm>
          <a:off x="0" y="4219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9526</xdr:colOff>
      <xdr:row>0</xdr:row>
      <xdr:rowOff>0</xdr:rowOff>
    </xdr:from>
    <xdr:to>
      <xdr:col>8</xdr:col>
      <xdr:colOff>66675</xdr:colOff>
      <xdr:row>3</xdr:row>
      <xdr:rowOff>186801</xdr:rowOff>
    </xdr:to>
    <xdr:pic>
      <xdr:nvPicPr>
        <xdr:cNvPr id="4" name="Picture 3" descr="OLCreate: Climate Compatible Growth June 2021">
          <a:hlinkClick xmlns:r="http://schemas.openxmlformats.org/officeDocument/2006/relationships" r:id="rId1"/>
          <a:extLst>
            <a:ext uri="{FF2B5EF4-FFF2-40B4-BE49-F238E27FC236}">
              <a16:creationId xmlns:a16="http://schemas.microsoft.com/office/drawing/2014/main" id="{3749A1AE-E4D6-4442-9723-CE21F45D51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29726" y="0"/>
          <a:ext cx="3714749" cy="17393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53D897-9D28-44A7-9950-1884AB16EBB0}" name="Table1" displayName="Table1" ref="A1:I15" totalsRowShown="0">
  <autoFilter ref="A1:I15" xr:uid="{CD90F555-838B-4ACA-87AE-A17F05EE9260}"/>
  <tableColumns count="9">
    <tableColumn id="1" xr3:uid="{FFCB5D05-5A97-4381-93D0-CF38565A2F2B}" name="ID"/>
    <tableColumn id="2" xr3:uid="{3225191B-002B-458C-880E-F10E7FF321C8}" name="Item" dataDxfId="20"/>
    <tableColumn id="3" xr3:uid="{B8253E9D-645D-4FED-B98A-2167AE72F256}" name="Area" dataDxfId="19"/>
    <tableColumn id="4" xr3:uid="{657D3CFF-44BD-480F-8B12-6231D6E44E58}" name="Type"/>
    <tableColumn id="5" xr3:uid="{3467E4E3-A0B9-4CEA-BDC8-536C2F46431A}" name="Year introduced"/>
    <tableColumn id="6" xr3:uid="{9E10F4E1-DA66-46A3-B96B-3966A61539E6}" name="Target year"/>
    <tableColumn id="7" xr3:uid="{B559A03C-9541-4390-AE34-9D6A5D3FF21B}" name="Status"/>
    <tableColumn id="8" xr3:uid="{4EAFE1B5-89D1-49DE-A512-00655677907D}" name="Summary" dataDxfId="18"/>
    <tableColumn id="9" xr3:uid="{610D229A-CEC7-4578-BBCB-919083060605}" name="Link"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91D573-D7CD-48BF-8AD4-C1D66779D139}" name="Table3" displayName="Table3" ref="A1:E27" totalsRowShown="0" headerRowDxfId="16" dataDxfId="15">
  <autoFilter ref="A1:E27" xr:uid="{4A4B5A22-F2B4-4A32-9C1B-5734B3E31000}"/>
  <tableColumns count="5">
    <tableColumn id="1" xr3:uid="{FEEB0C82-211A-4E17-AC11-A55ACD77917D}" name="ID"/>
    <tableColumn id="2" xr3:uid="{E42B7F3A-04A3-4A1F-A412-52A1AD51B3A4}" name="Item" dataDxfId="14"/>
    <tableColumn id="3" xr3:uid="{EF399E4B-7719-4AF0-B10C-17E5E794934D}" name="Data Type"/>
    <tableColumn id="4" xr3:uid="{6FBF5D01-B97B-41E2-A2DE-4D794A11C72B}" name="Summary" dataDxfId="13"/>
    <tableColumn id="5" xr3:uid="{8A8822AF-A3A9-4B5F-BFBF-FF9FE8856932}" name="Link"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7F92F0-FD6A-4E28-B3E3-B9A5812A7FA8}" name="Table2" displayName="Table2" ref="A1:E38" totalsRowShown="0" headerRowDxfId="11" dataDxfId="10" tableBorderDxfId="9">
  <autoFilter ref="A1:E38" xr:uid="{7C902C6B-53A1-4AFE-956A-B7F60D3CFD89}"/>
  <tableColumns count="5">
    <tableColumn id="1" xr3:uid="{3D39423C-A972-483E-9E61-0A52C0F1133D}" name="Item" dataDxfId="8"/>
    <tableColumn id="2" xr3:uid="{5E3C07AD-844C-4032-B639-CAD914245579}" name="Year" dataDxfId="7"/>
    <tableColumn id="3" xr3:uid="{E5610F0E-B751-4FBA-9C92-73E3FDD521B4}" name="Value" dataDxfId="6"/>
    <tableColumn id="5" xr3:uid="{BAC90698-0E08-4905-8258-07A798212C92}" name="Unit" dataDxfId="5"/>
    <tableColumn id="4" xr3:uid="{D3E83456-C84E-4574-BF16-1CB22D495DD1}" name="Source"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BCC8FAB-CB4C-467B-8011-744B066F9094}" name="Table4" displayName="Table4" ref="A1:E19" totalsRowShown="0" headerRowDxfId="3" headerRowBorderDxfId="2" tableBorderDxfId="1">
  <autoFilter ref="A1:E19" xr:uid="{66A33FB2-DEB8-42F4-B54D-7BBBB4A0F1DC}"/>
  <tableColumns count="5">
    <tableColumn id="1" xr3:uid="{7C0195D6-8F79-4D00-A129-C0D3D31F77AD}" name="Item"/>
    <tableColumn id="2" xr3:uid="{48A477C4-B83C-4A03-B0C5-02291C85A367}" name="Year"/>
    <tableColumn id="3" xr3:uid="{A279F5AB-3C01-4B9F-A1DD-9A0A88091CCC}" name="Value"/>
    <tableColumn id="4" xr3:uid="{A294F26E-3507-4A76-8E3A-C1D771653FA3}" name="Unit"/>
    <tableColumn id="5" xr3:uid="{17D494C1-ECAF-4172-8999-8A05E009365C}" name="Link"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www.lse.ac.uk/GranthamInstitute/wp-content/uploads/2018/10/8737.pdf" TargetMode="External"/><Relationship Id="rId1" Type="http://schemas.openxmlformats.org/officeDocument/2006/relationships/hyperlink" Target="http://kenyalaw.org/kl/fileadmin/pdfdownloads/Acts/EnvironmentalManagementandCo-ordinationAct_No8of1999.pdf"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3C4D-4691-4863-BB4F-89F168E1CAE7}">
  <sheetPr>
    <tabColor rgb="FF002060"/>
  </sheetPr>
  <dimension ref="A1:J27"/>
  <sheetViews>
    <sheetView workbookViewId="0">
      <selection activeCell="A10" sqref="A10"/>
    </sheetView>
  </sheetViews>
  <sheetFormatPr defaultRowHeight="14.5" x14ac:dyDescent="0.35"/>
  <cols>
    <col min="1" max="1" width="33.453125" customWidth="1"/>
    <col min="2" max="2" width="104.81640625" customWidth="1"/>
  </cols>
  <sheetData>
    <row r="1" spans="1:10" ht="92.25" customHeight="1" x14ac:dyDescent="1">
      <c r="A1" s="27" t="s">
        <v>255</v>
      </c>
      <c r="B1" s="27"/>
      <c r="C1" s="25"/>
      <c r="D1" s="25"/>
      <c r="E1" s="25"/>
      <c r="F1" s="25"/>
      <c r="G1" s="25"/>
      <c r="H1" s="25"/>
      <c r="I1" s="25"/>
      <c r="J1" s="23"/>
    </row>
    <row r="2" spans="1:10" ht="15" customHeight="1" x14ac:dyDescent="1">
      <c r="A2" s="27"/>
      <c r="B2" s="27"/>
      <c r="C2" s="25"/>
      <c r="D2" s="25"/>
      <c r="E2" s="25"/>
      <c r="F2" s="25"/>
      <c r="G2" s="25"/>
      <c r="H2" s="25"/>
      <c r="I2" s="25"/>
    </row>
    <row r="3" spans="1:10" ht="15" customHeight="1" x14ac:dyDescent="1">
      <c r="A3" s="27"/>
      <c r="B3" s="27"/>
      <c r="C3" s="25"/>
      <c r="D3" s="25"/>
      <c r="E3" s="25"/>
      <c r="F3" s="25"/>
      <c r="G3" s="25"/>
      <c r="H3" s="25"/>
      <c r="I3" s="25"/>
    </row>
    <row r="4" spans="1:10" ht="15" customHeight="1" x14ac:dyDescent="1">
      <c r="A4" s="27"/>
      <c r="B4" s="27"/>
      <c r="C4" s="25"/>
      <c r="D4" s="25"/>
      <c r="E4" s="25"/>
      <c r="F4" s="25"/>
      <c r="G4" s="25"/>
      <c r="H4" s="25"/>
      <c r="I4" s="25"/>
    </row>
    <row r="5" spans="1:10" ht="15" customHeight="1" x14ac:dyDescent="0.35">
      <c r="A5" s="22" t="s">
        <v>258</v>
      </c>
      <c r="B5" s="22" t="s">
        <v>259</v>
      </c>
    </row>
    <row r="6" spans="1:10" ht="15" customHeight="1" x14ac:dyDescent="0.35">
      <c r="A6" s="4" t="s">
        <v>253</v>
      </c>
      <c r="B6" t="s">
        <v>262</v>
      </c>
    </row>
    <row r="7" spans="1:10" ht="15" customHeight="1" x14ac:dyDescent="0.35">
      <c r="A7" s="4" t="s">
        <v>254</v>
      </c>
      <c r="B7" t="s">
        <v>264</v>
      </c>
    </row>
    <row r="8" spans="1:10" ht="15" customHeight="1" x14ac:dyDescent="0.35">
      <c r="A8" s="3" t="s">
        <v>256</v>
      </c>
      <c r="B8" t="s">
        <v>265</v>
      </c>
    </row>
    <row r="9" spans="1:10" ht="15" customHeight="1" x14ac:dyDescent="0.35">
      <c r="A9" s="3" t="s">
        <v>257</v>
      </c>
      <c r="B9" t="s">
        <v>266</v>
      </c>
    </row>
    <row r="10" spans="1:10" ht="15" customHeight="1" x14ac:dyDescent="0.35">
      <c r="A10" s="3" t="s">
        <v>260</v>
      </c>
      <c r="B10" t="s">
        <v>267</v>
      </c>
    </row>
    <row r="11" spans="1:10" ht="15" customHeight="1" x14ac:dyDescent="0.35">
      <c r="A11" s="3" t="s">
        <v>261</v>
      </c>
      <c r="B11" t="s">
        <v>263</v>
      </c>
    </row>
    <row r="12" spans="1:10" ht="15" customHeight="1" x14ac:dyDescent="0.35">
      <c r="A12" s="28" t="s">
        <v>268</v>
      </c>
      <c r="B12" s="28"/>
    </row>
    <row r="13" spans="1:10" ht="15" customHeight="1" x14ac:dyDescent="0.35">
      <c r="A13" s="28"/>
      <c r="B13" s="28"/>
    </row>
    <row r="14" spans="1:10" ht="15" customHeight="1" x14ac:dyDescent="0.35">
      <c r="A14" s="28"/>
      <c r="B14" s="28"/>
    </row>
    <row r="15" spans="1:10" x14ac:dyDescent="0.35">
      <c r="A15" s="28"/>
      <c r="B15" s="28"/>
    </row>
    <row r="16" spans="1:10" x14ac:dyDescent="0.35">
      <c r="A16" s="26"/>
      <c r="B16" s="26"/>
    </row>
    <row r="17" spans="1:2" x14ac:dyDescent="0.35">
      <c r="A17" s="26"/>
      <c r="B17" s="26"/>
    </row>
    <row r="18" spans="1:2" x14ac:dyDescent="0.35">
      <c r="A18" s="26"/>
      <c r="B18" s="26"/>
    </row>
    <row r="19" spans="1:2" x14ac:dyDescent="0.35">
      <c r="A19" s="26"/>
      <c r="B19" s="26"/>
    </row>
    <row r="20" spans="1:2" x14ac:dyDescent="0.35">
      <c r="A20" s="26"/>
      <c r="B20" s="26"/>
    </row>
    <row r="21" spans="1:2" x14ac:dyDescent="0.35">
      <c r="A21" s="26"/>
      <c r="B21" s="26"/>
    </row>
    <row r="22" spans="1:2" x14ac:dyDescent="0.35">
      <c r="A22" s="26"/>
      <c r="B22" s="26"/>
    </row>
    <row r="23" spans="1:2" x14ac:dyDescent="0.35">
      <c r="A23" s="26"/>
      <c r="B23" s="26"/>
    </row>
    <row r="24" spans="1:2" x14ac:dyDescent="0.35">
      <c r="A24" s="26"/>
      <c r="B24" s="26"/>
    </row>
    <row r="25" spans="1:2" x14ac:dyDescent="0.35">
      <c r="A25" s="24"/>
    </row>
    <row r="26" spans="1:2" x14ac:dyDescent="0.35">
      <c r="A26" s="24"/>
    </row>
    <row r="27" spans="1:2" x14ac:dyDescent="0.35">
      <c r="A27" s="24"/>
    </row>
  </sheetData>
  <mergeCells count="2">
    <mergeCell ref="A1:B4"/>
    <mergeCell ref="A12:B15"/>
  </mergeCells>
  <hyperlinks>
    <hyperlink ref="A6" location="Policies!A1" display="Policies" xr:uid="{42976FFA-2FA5-4085-A3D9-F901C0A98260}"/>
    <hyperlink ref="A7" location="GIS_Data!A1" display="GIS Data" xr:uid="{D4AF85A3-0095-4D56-8E54-BBD4FC3A3C6E}"/>
    <hyperlink ref="A8" location="Electricity_Supply!A1" display="Electricity Supply" xr:uid="{054D121D-A937-4BAC-A977-D37CDC3CB5B5}"/>
    <hyperlink ref="A9" location="Petroleum_Supply!A1" display="Petroleum Supply" xr:uid="{16D99648-B1B5-432B-B56A-B0CB1F9286CF}"/>
    <hyperlink ref="A10" location="'Vehicle Registrations_TOC'!A1" display="Vehicle Registrations" xr:uid="{7CD40E92-4C70-4A05-B8B5-B6C676C992BB}"/>
    <hyperlink ref="A11" location="'Vehicle Fleet Data_TOC'!A1" display="Vehicle Fleet Data" xr:uid="{F4527EFC-01EF-4257-B6EA-1E618A1BF065}"/>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58A43-3B07-4622-A83B-0F364A6C624E}">
  <sheetPr>
    <tabColor rgb="FF0070C0"/>
  </sheetPr>
  <dimension ref="A1:I18"/>
  <sheetViews>
    <sheetView workbookViewId="0">
      <selection activeCell="D39" sqref="D39"/>
    </sheetView>
  </sheetViews>
  <sheetFormatPr defaultRowHeight="14.5" x14ac:dyDescent="0.35"/>
  <cols>
    <col min="1" max="1" width="28.7265625" bestFit="1" customWidth="1"/>
    <col min="2" max="2" width="11.54296875" bestFit="1" customWidth="1"/>
  </cols>
  <sheetData>
    <row r="1" spans="1:9" x14ac:dyDescent="0.35">
      <c r="A1" t="s">
        <v>2</v>
      </c>
      <c r="B1">
        <v>2015</v>
      </c>
      <c r="C1">
        <v>2016</v>
      </c>
      <c r="D1">
        <v>2017</v>
      </c>
      <c r="E1">
        <v>2018</v>
      </c>
      <c r="F1">
        <v>2019</v>
      </c>
    </row>
    <row r="2" spans="1:9" x14ac:dyDescent="0.35">
      <c r="A2" t="s">
        <v>158</v>
      </c>
      <c r="B2" s="16">
        <v>83039</v>
      </c>
      <c r="C2" s="16">
        <v>69562</v>
      </c>
      <c r="D2" s="16">
        <v>81585</v>
      </c>
      <c r="E2" s="16">
        <v>87386</v>
      </c>
      <c r="F2" s="16">
        <v>92244</v>
      </c>
    </row>
    <row r="3" spans="1:9" x14ac:dyDescent="0.35">
      <c r="A3" t="s">
        <v>246</v>
      </c>
      <c r="B3" s="16">
        <v>7168</v>
      </c>
      <c r="C3" s="16">
        <v>4776</v>
      </c>
      <c r="D3" s="16">
        <v>3946</v>
      </c>
      <c r="E3" s="16">
        <v>5606</v>
      </c>
      <c r="F3" s="16">
        <v>6363</v>
      </c>
    </row>
    <row r="4" spans="1:9" x14ac:dyDescent="0.35">
      <c r="A4" t="s">
        <v>247</v>
      </c>
      <c r="B4" s="16">
        <v>142</v>
      </c>
      <c r="C4" s="16">
        <v>25</v>
      </c>
      <c r="D4" s="16">
        <v>59</v>
      </c>
      <c r="E4" s="16">
        <v>25</v>
      </c>
      <c r="F4" s="16">
        <v>1</v>
      </c>
    </row>
    <row r="5" spans="1:9" x14ac:dyDescent="0.35">
      <c r="A5" t="s">
        <v>146</v>
      </c>
      <c r="B5" s="16">
        <v>182101</v>
      </c>
      <c r="C5" s="16">
        <v>145932</v>
      </c>
      <c r="D5" s="16">
        <v>199717</v>
      </c>
      <c r="E5" s="16">
        <v>203985</v>
      </c>
      <c r="F5" s="16">
        <v>231432</v>
      </c>
    </row>
    <row r="6" spans="1:9" x14ac:dyDescent="0.35">
      <c r="A6" t="s">
        <v>248</v>
      </c>
      <c r="B6" s="16">
        <v>161644</v>
      </c>
      <c r="C6" s="16">
        <v>108084</v>
      </c>
      <c r="D6" s="16">
        <v>151219</v>
      </c>
      <c r="E6" s="16">
        <v>159665</v>
      </c>
      <c r="F6" s="16">
        <v>198785</v>
      </c>
    </row>
    <row r="7" spans="1:9" x14ac:dyDescent="0.35">
      <c r="A7" t="s">
        <v>249</v>
      </c>
      <c r="B7" s="16">
        <v>2717</v>
      </c>
      <c r="C7" s="16">
        <v>2167</v>
      </c>
      <c r="D7" s="16">
        <v>1965</v>
      </c>
      <c r="E7" s="16">
        <v>2020</v>
      </c>
      <c r="F7" s="16">
        <v>2001</v>
      </c>
    </row>
    <row r="8" spans="1:9" x14ac:dyDescent="0.35">
      <c r="I8" s="21"/>
    </row>
    <row r="9" spans="1:9" x14ac:dyDescent="0.35">
      <c r="I9" s="21"/>
    </row>
    <row r="10" spans="1:9" x14ac:dyDescent="0.35">
      <c r="I10" s="21"/>
    </row>
    <row r="11" spans="1:9" x14ac:dyDescent="0.35">
      <c r="I11" s="21"/>
    </row>
    <row r="12" spans="1:9" x14ac:dyDescent="0.35">
      <c r="I12" s="21"/>
    </row>
    <row r="13" spans="1:9" x14ac:dyDescent="0.35">
      <c r="I13" s="21"/>
    </row>
    <row r="14" spans="1:9" x14ac:dyDescent="0.35">
      <c r="I14" s="21"/>
    </row>
    <row r="15" spans="1:9" x14ac:dyDescent="0.35">
      <c r="I15" s="21"/>
    </row>
    <row r="16" spans="1:9" x14ac:dyDescent="0.35">
      <c r="I16" s="21"/>
    </row>
    <row r="17" spans="9:9" x14ac:dyDescent="0.35">
      <c r="I17" s="21"/>
    </row>
    <row r="18" spans="9:9" x14ac:dyDescent="0.35">
      <c r="I18" s="2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2D535-74E3-4E60-9418-DAAB81667B52}">
  <sheetPr>
    <tabColor rgb="FF7030A0"/>
  </sheetPr>
  <dimension ref="A1:G34"/>
  <sheetViews>
    <sheetView workbookViewId="0">
      <selection activeCell="K24" sqref="K24"/>
    </sheetView>
  </sheetViews>
  <sheetFormatPr defaultRowHeight="14.5" x14ac:dyDescent="0.35"/>
  <cols>
    <col min="1" max="1" width="30.54296875" bestFit="1" customWidth="1"/>
    <col min="2" max="2" width="52.453125" bestFit="1" customWidth="1"/>
  </cols>
  <sheetData>
    <row r="1" spans="1:7" x14ac:dyDescent="0.35">
      <c r="A1" s="14" t="s">
        <v>137</v>
      </c>
      <c r="B1" s="14" t="s">
        <v>138</v>
      </c>
      <c r="F1" t="s">
        <v>139</v>
      </c>
      <c r="G1" t="s">
        <v>140</v>
      </c>
    </row>
    <row r="2" spans="1:7" x14ac:dyDescent="0.35">
      <c r="A2" s="15" t="s">
        <v>141</v>
      </c>
    </row>
    <row r="3" spans="1:7" x14ac:dyDescent="0.35">
      <c r="A3" s="4" t="s">
        <v>142</v>
      </c>
      <c r="B3" t="s">
        <v>143</v>
      </c>
    </row>
    <row r="4" spans="1:7" x14ac:dyDescent="0.35">
      <c r="A4" s="4" t="s">
        <v>144</v>
      </c>
      <c r="B4" t="s">
        <v>145</v>
      </c>
    </row>
    <row r="5" spans="1:7" x14ac:dyDescent="0.35">
      <c r="A5" s="15" t="s">
        <v>146</v>
      </c>
    </row>
    <row r="6" spans="1:7" x14ac:dyDescent="0.35">
      <c r="A6" s="4" t="s">
        <v>147</v>
      </c>
      <c r="B6" t="s">
        <v>148</v>
      </c>
    </row>
    <row r="7" spans="1:7" x14ac:dyDescent="0.35">
      <c r="A7" s="4" t="s">
        <v>149</v>
      </c>
      <c r="B7" t="s">
        <v>150</v>
      </c>
    </row>
    <row r="8" spans="1:7" x14ac:dyDescent="0.35">
      <c r="A8" s="4" t="s">
        <v>151</v>
      </c>
      <c r="B8" t="s">
        <v>152</v>
      </c>
    </row>
    <row r="9" spans="1:7" x14ac:dyDescent="0.35">
      <c r="A9" s="4" t="s">
        <v>153</v>
      </c>
      <c r="B9" t="s">
        <v>154</v>
      </c>
    </row>
    <row r="10" spans="1:7" x14ac:dyDescent="0.35">
      <c r="A10" s="15" t="s">
        <v>155</v>
      </c>
    </row>
    <row r="11" spans="1:7" x14ac:dyDescent="0.35">
      <c r="A11" s="4" t="s">
        <v>156</v>
      </c>
      <c r="B11" t="s">
        <v>148</v>
      </c>
    </row>
    <row r="12" spans="1:7" x14ac:dyDescent="0.35">
      <c r="A12" s="4" t="s">
        <v>157</v>
      </c>
      <c r="B12" t="s">
        <v>150</v>
      </c>
    </row>
    <row r="13" spans="1:7" x14ac:dyDescent="0.35">
      <c r="A13" s="15" t="s">
        <v>158</v>
      </c>
    </row>
    <row r="14" spans="1:7" x14ac:dyDescent="0.35">
      <c r="A14" s="4" t="s">
        <v>159</v>
      </c>
      <c r="B14" t="s">
        <v>148</v>
      </c>
    </row>
    <row r="15" spans="1:7" x14ac:dyDescent="0.35">
      <c r="A15" s="4" t="s">
        <v>160</v>
      </c>
      <c r="B15" t="s">
        <v>150</v>
      </c>
    </row>
    <row r="16" spans="1:7" x14ac:dyDescent="0.35">
      <c r="A16" s="4" t="s">
        <v>161</v>
      </c>
      <c r="B16" t="s">
        <v>162</v>
      </c>
    </row>
    <row r="17" spans="1:2" x14ac:dyDescent="0.35">
      <c r="A17" s="4" t="s">
        <v>163</v>
      </c>
      <c r="B17" t="s">
        <v>164</v>
      </c>
    </row>
    <row r="18" spans="1:2" x14ac:dyDescent="0.35">
      <c r="A18" s="4" t="s">
        <v>165</v>
      </c>
      <c r="B18" t="s">
        <v>152</v>
      </c>
    </row>
    <row r="19" spans="1:2" x14ac:dyDescent="0.35">
      <c r="A19" s="4" t="s">
        <v>166</v>
      </c>
      <c r="B19" t="s">
        <v>154</v>
      </c>
    </row>
    <row r="20" spans="1:2" x14ac:dyDescent="0.35">
      <c r="A20" s="15" t="s">
        <v>167</v>
      </c>
    </row>
    <row r="21" spans="1:2" x14ac:dyDescent="0.35">
      <c r="A21" s="4" t="s">
        <v>168</v>
      </c>
      <c r="B21" t="s">
        <v>148</v>
      </c>
    </row>
    <row r="22" spans="1:2" x14ac:dyDescent="0.35">
      <c r="A22" s="4" t="s">
        <v>169</v>
      </c>
      <c r="B22" t="s">
        <v>150</v>
      </c>
    </row>
    <row r="23" spans="1:2" x14ac:dyDescent="0.35">
      <c r="A23" s="4" t="s">
        <v>170</v>
      </c>
      <c r="B23" t="s">
        <v>152</v>
      </c>
    </row>
    <row r="24" spans="1:2" x14ac:dyDescent="0.35">
      <c r="A24" s="4" t="s">
        <v>171</v>
      </c>
      <c r="B24" t="s">
        <v>154</v>
      </c>
    </row>
    <row r="25" spans="1:2" x14ac:dyDescent="0.35">
      <c r="A25" s="15" t="s">
        <v>172</v>
      </c>
    </row>
    <row r="26" spans="1:2" x14ac:dyDescent="0.35">
      <c r="A26" s="4" t="s">
        <v>173</v>
      </c>
      <c r="B26" t="s">
        <v>148</v>
      </c>
    </row>
    <row r="27" spans="1:2" x14ac:dyDescent="0.35">
      <c r="A27" s="4" t="s">
        <v>174</v>
      </c>
      <c r="B27" t="s">
        <v>150</v>
      </c>
    </row>
    <row r="28" spans="1:2" x14ac:dyDescent="0.35">
      <c r="A28" s="4" t="s">
        <v>175</v>
      </c>
      <c r="B28" t="s">
        <v>152</v>
      </c>
    </row>
    <row r="29" spans="1:2" x14ac:dyDescent="0.35">
      <c r="A29" s="4" t="s">
        <v>176</v>
      </c>
      <c r="B29" t="s">
        <v>154</v>
      </c>
    </row>
    <row r="30" spans="1:2" x14ac:dyDescent="0.35">
      <c r="A30" s="15" t="s">
        <v>177</v>
      </c>
    </row>
    <row r="31" spans="1:2" x14ac:dyDescent="0.35">
      <c r="A31" s="4" t="s">
        <v>178</v>
      </c>
      <c r="B31" t="s">
        <v>148</v>
      </c>
    </row>
    <row r="32" spans="1:2" x14ac:dyDescent="0.35">
      <c r="A32" s="4" t="s">
        <v>179</v>
      </c>
      <c r="B32" t="s">
        <v>150</v>
      </c>
    </row>
    <row r="33" spans="1:2" x14ac:dyDescent="0.35">
      <c r="A33" s="4" t="s">
        <v>180</v>
      </c>
      <c r="B33" t="s">
        <v>152</v>
      </c>
    </row>
    <row r="34" spans="1:2" x14ac:dyDescent="0.35">
      <c r="A34" s="4" t="s">
        <v>181</v>
      </c>
      <c r="B34" t="s">
        <v>154</v>
      </c>
    </row>
  </sheetData>
  <hyperlinks>
    <hyperlink ref="A3" location="'Total-in-service'!A1" display="Total-in-service" xr:uid="{9D17492B-55FF-4393-BFC3-C70C93718E81}"/>
    <hyperlink ref="A4" location="'Total-registrations-by-year'!A1" display="Total-registrations-by-year" xr:uid="{27EB90D5-0C48-4A9B-BCE3-C2BF40D1EEE3}"/>
    <hyperlink ref="A6" location="'Motorcycle-age-profile-fromREG'!A1" display="Motorcycle-age-profile-fromREG" xr:uid="{680B7985-C7E9-4411-8F60-EC47021CA57B}"/>
    <hyperlink ref="A7" location="'Motorcyle-age-profile-fromMAN'!A1" display="Motorcycle-age-profile-fromMAN" xr:uid="{46451496-7BD1-43B8-87A3-2B1C7058C169}"/>
    <hyperlink ref="A8" location="'Motorcycle-survival-rate-model'!A1" display="Motorcycle-surival-rate-model" xr:uid="{3441C653-AEAF-49B9-BE5A-66DF397D9559}"/>
    <hyperlink ref="A9" location="'Motorcycles-in-service'!A1" display="Motorcycles-in-service" xr:uid="{66718B07-F476-4B05-9D68-0EF9F932A9B0}"/>
    <hyperlink ref="A11" location="'3Wheeler-age-profile-fromREG'!A1" display="3Wheeler-age-profile-fromREG" xr:uid="{1A05AC1F-5F4A-4E50-98D3-C495DCFD1AB8}"/>
    <hyperlink ref="A12" location="'3Wheeler-age-profile-fromMAN'!A1" display="3Wheeler-age-profile-fromMAN" xr:uid="{6B0D5275-9FD2-4A97-87F2-E7076DF827B7}"/>
    <hyperlink ref="A14" location="TOC!A1" display="Car-age-profile-fromREG" xr:uid="{05C60176-F989-49C8-9593-00602D4FDD80}"/>
    <hyperlink ref="A15" location="'Car-age-profile-fromMAN'!A1" display="Car-age-profile-fromMAN" xr:uid="{BA37DC97-1D80-46B8-A89B-52E3395AB5A0}"/>
    <hyperlink ref="A16" location="'Car-vehicle-km-travelled'!A1" display="Car-vehicle-km-travelled" xr:uid="{5131A684-3599-435B-AB9B-13BFD930F886}"/>
    <hyperlink ref="A17" location="'Car-fuel-efficiency'!A1" display="Car-fuel-efficiency" xr:uid="{63F0F63D-28EA-4FEB-9CAF-9E207EA8146E}"/>
    <hyperlink ref="A18" location="'Car-survival-rate-model'!A1" display="Car-surival-rate-model" xr:uid="{6B41AC03-EEB9-43D8-8C33-B35340C63E28}"/>
    <hyperlink ref="A19" location="'Cars-in-service'!A1" display="Car-in-service" xr:uid="{75545051-C7D8-40C7-92D3-9F188BE1DA8B}"/>
    <hyperlink ref="A21" location="'LCV-age-profile-fromREG'!A1" display="LCV-age-profile-fromREG" xr:uid="{76AF535A-38EF-4EFF-A6FB-F326BD9FBCBE}"/>
    <hyperlink ref="A22" location="'LCV-age-profile-fromMAN'!A1" display="LCV-age-profile-fromMAN" xr:uid="{150EFE3D-4294-4D70-9DD6-28BA00C300AC}"/>
    <hyperlink ref="A23" location="'LCV-survival-rate-model'!A1" display="LCV-surival-rate-model" xr:uid="{CF5192A5-B7EF-4DAB-87A1-E565C8EAFDE6}"/>
    <hyperlink ref="A24" location="'LCVs-in-service'!A1" display="LCV-in-service" xr:uid="{E149472D-566A-4A38-81FC-03C79B996D3B}"/>
    <hyperlink ref="A26" location="'Mat-age-profile-fromREG'!A1" display="Mat-age-profile-fromREG" xr:uid="{FB8BBF10-3F6F-48E9-9F17-8CB21AAE9314}"/>
    <hyperlink ref="A27" location="'Mat-age-profile-fromMAN'!A1" display="Mat-age-profile-fromMAN" xr:uid="{30D0A882-0450-4AFF-968D-0DE4A1A0E8C0}"/>
    <hyperlink ref="A28" location="'Mat-survival-rate-model'!A1" display="Mat-surival-rate-model" xr:uid="{87536B8F-3A4C-4443-928A-986E6F4FA657}"/>
    <hyperlink ref="A29" location="'Matatus-in-service'!A1" display="Mat-in-service" xr:uid="{0A729272-CE30-4E52-942B-C050A4AC7F16}"/>
    <hyperlink ref="A31" location="'HGV-age-profile-fromREG'!A1" display="HGV-age-profile-fromREG" xr:uid="{DA0E7456-9747-4FE2-87F9-431BF552AC40}"/>
    <hyperlink ref="A32" location="'HGV-age-profile-fromMAN'!A1" display="HGV-age-profile-fromMAN" xr:uid="{D7436969-4FFD-47DC-80AE-A76F5E13CB59}"/>
    <hyperlink ref="A33" location="'HGV-survival-rate-model'!A1" display="HGV-surival-rate-model" xr:uid="{A3554032-8211-4454-BFF8-5E10236B2C6E}"/>
    <hyperlink ref="A34" location="'HGVs-in-service'!A1" display="HGVs-in-service" xr:uid="{B4FFE325-7F5F-474C-8488-F6DF924686D7}"/>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2C195-0328-4A2F-BB20-8A36D31F404D}">
  <sheetPr>
    <tabColor rgb="FF7030A0"/>
  </sheetPr>
  <dimension ref="A1:C9"/>
  <sheetViews>
    <sheetView workbookViewId="0">
      <selection activeCell="L37" sqref="L37"/>
    </sheetView>
  </sheetViews>
  <sheetFormatPr defaultRowHeight="14.5" x14ac:dyDescent="0.35"/>
  <cols>
    <col min="1" max="1" width="15.81640625" bestFit="1" customWidth="1"/>
    <col min="2" max="2" width="26.54296875" bestFit="1" customWidth="1"/>
    <col min="3" max="3" width="26.7265625" bestFit="1" customWidth="1"/>
  </cols>
  <sheetData>
    <row r="1" spans="1:3" x14ac:dyDescent="0.35">
      <c r="A1" t="s">
        <v>182</v>
      </c>
      <c r="B1" t="s">
        <v>183</v>
      </c>
      <c r="C1" t="s">
        <v>184</v>
      </c>
    </row>
    <row r="2" spans="1:3" x14ac:dyDescent="0.35">
      <c r="A2" t="s">
        <v>146</v>
      </c>
      <c r="B2" s="16">
        <v>659492</v>
      </c>
      <c r="C2" s="16">
        <v>738501</v>
      </c>
    </row>
    <row r="3" spans="1:3" x14ac:dyDescent="0.35">
      <c r="A3" t="s">
        <v>185</v>
      </c>
      <c r="B3" s="16">
        <v>19621</v>
      </c>
      <c r="C3" s="16">
        <v>20113</v>
      </c>
    </row>
    <row r="4" spans="1:3" x14ac:dyDescent="0.35">
      <c r="A4" t="s">
        <v>158</v>
      </c>
      <c r="B4" s="16">
        <v>591019</v>
      </c>
      <c r="C4" s="16">
        <v>616709</v>
      </c>
    </row>
    <row r="5" spans="1:3" x14ac:dyDescent="0.35">
      <c r="A5" t="s">
        <v>186</v>
      </c>
      <c r="B5" s="16">
        <v>11092</v>
      </c>
      <c r="C5" s="16">
        <v>13026</v>
      </c>
    </row>
    <row r="6" spans="1:3" x14ac:dyDescent="0.35">
      <c r="A6" t="s">
        <v>172</v>
      </c>
      <c r="B6" s="16">
        <v>11056</v>
      </c>
      <c r="C6" s="16">
        <v>14789</v>
      </c>
    </row>
    <row r="7" spans="1:3" x14ac:dyDescent="0.35">
      <c r="A7" t="s">
        <v>167</v>
      </c>
      <c r="B7" s="16">
        <v>113971</v>
      </c>
      <c r="C7" s="16">
        <v>130230</v>
      </c>
    </row>
    <row r="8" spans="1:3" x14ac:dyDescent="0.35">
      <c r="A8" t="s">
        <v>177</v>
      </c>
      <c r="B8" s="16">
        <v>58838</v>
      </c>
      <c r="C8" s="16">
        <v>71895</v>
      </c>
    </row>
    <row r="9" spans="1:3" x14ac:dyDescent="0.35">
      <c r="A9" t="s">
        <v>141</v>
      </c>
      <c r="B9" s="16">
        <f>SUM(B2:B8)</f>
        <v>1465089</v>
      </c>
      <c r="C9" s="16">
        <f>SUM(C2:C8)</f>
        <v>1605263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66CA6-0AF0-4E5B-A173-9EA507B258CE}">
  <sheetPr>
    <tabColor rgb="FF7030A0"/>
  </sheetPr>
  <dimension ref="A1:P52"/>
  <sheetViews>
    <sheetView zoomScale="90" zoomScaleNormal="90" workbookViewId="0">
      <selection activeCell="Q50" sqref="Q50"/>
    </sheetView>
  </sheetViews>
  <sheetFormatPr defaultRowHeight="14.5" x14ac:dyDescent="0.35"/>
  <cols>
    <col min="2" max="3" width="12.1796875" bestFit="1" customWidth="1"/>
    <col min="4" max="5" width="10" bestFit="1" customWidth="1"/>
    <col min="6" max="12" width="9.26953125" bestFit="1" customWidth="1"/>
    <col min="13" max="13" width="21" bestFit="1" customWidth="1"/>
    <col min="14" max="14" width="9.26953125" bestFit="1" customWidth="1"/>
    <col min="15" max="15" width="10" bestFit="1" customWidth="1"/>
    <col min="16" max="16" width="11.1796875" bestFit="1" customWidth="1"/>
  </cols>
  <sheetData>
    <row r="1" spans="1:16" x14ac:dyDescent="0.35">
      <c r="B1" t="s">
        <v>187</v>
      </c>
      <c r="C1" t="s">
        <v>188</v>
      </c>
      <c r="D1" t="s">
        <v>189</v>
      </c>
      <c r="E1" t="s">
        <v>190</v>
      </c>
      <c r="F1" t="s">
        <v>191</v>
      </c>
      <c r="G1" t="s">
        <v>192</v>
      </c>
      <c r="H1" t="s">
        <v>193</v>
      </c>
      <c r="I1" t="s">
        <v>194</v>
      </c>
      <c r="J1" t="s">
        <v>195</v>
      </c>
      <c r="K1" t="s">
        <v>196</v>
      </c>
      <c r="L1" t="s">
        <v>197</v>
      </c>
      <c r="M1" t="s">
        <v>198</v>
      </c>
      <c r="N1" t="s">
        <v>199</v>
      </c>
      <c r="O1" t="s">
        <v>200</v>
      </c>
      <c r="P1" t="s">
        <v>201</v>
      </c>
    </row>
    <row r="2" spans="1:16" x14ac:dyDescent="0.35">
      <c r="A2">
        <v>1968</v>
      </c>
      <c r="B2" s="16">
        <v>5631</v>
      </c>
      <c r="C2" s="16"/>
      <c r="D2" s="16">
        <v>3465</v>
      </c>
      <c r="E2" s="16">
        <v>1483</v>
      </c>
      <c r="F2" s="16">
        <v>274</v>
      </c>
      <c r="G2" s="16"/>
      <c r="H2" s="16"/>
      <c r="I2" s="16"/>
      <c r="J2" s="16"/>
      <c r="K2" s="16"/>
      <c r="L2" s="16"/>
      <c r="M2" s="16">
        <v>1013</v>
      </c>
      <c r="N2" s="16"/>
      <c r="O2" s="16">
        <v>1185</v>
      </c>
      <c r="P2" s="16">
        <f>SUM(B2:O2)</f>
        <v>13051</v>
      </c>
    </row>
    <row r="3" spans="1:16" x14ac:dyDescent="0.35">
      <c r="A3">
        <v>1969</v>
      </c>
      <c r="B3" s="16">
        <v>6389</v>
      </c>
      <c r="C3" s="16"/>
      <c r="D3" s="16">
        <v>4232</v>
      </c>
      <c r="E3" s="16">
        <v>1760</v>
      </c>
      <c r="F3" s="16">
        <v>311</v>
      </c>
      <c r="G3" s="16"/>
      <c r="H3" s="16"/>
      <c r="I3" s="16"/>
      <c r="J3" s="16"/>
      <c r="K3" s="16"/>
      <c r="L3" s="16"/>
      <c r="M3" s="16">
        <v>1244</v>
      </c>
      <c r="N3" s="16"/>
      <c r="O3" s="16">
        <v>1045</v>
      </c>
      <c r="P3" s="16">
        <f t="shared" ref="P3:P51" si="0">SUM(B3:O3)</f>
        <v>14981</v>
      </c>
    </row>
    <row r="4" spans="1:16" x14ac:dyDescent="0.35">
      <c r="A4">
        <v>1970</v>
      </c>
      <c r="B4" s="16">
        <v>7680</v>
      </c>
      <c r="C4" s="16"/>
      <c r="D4" s="16">
        <v>4959</v>
      </c>
      <c r="E4" s="16">
        <v>2472</v>
      </c>
      <c r="F4" s="16">
        <v>435</v>
      </c>
      <c r="G4" s="16"/>
      <c r="H4" s="16"/>
      <c r="I4" s="16"/>
      <c r="J4" s="16"/>
      <c r="K4" s="16"/>
      <c r="L4" s="16"/>
      <c r="M4" s="16">
        <v>1317</v>
      </c>
      <c r="N4" s="16"/>
      <c r="O4" s="16">
        <v>1419</v>
      </c>
      <c r="P4" s="16">
        <f t="shared" si="0"/>
        <v>18282</v>
      </c>
    </row>
    <row r="5" spans="1:16" x14ac:dyDescent="0.35">
      <c r="A5">
        <v>1971</v>
      </c>
      <c r="B5" s="16">
        <v>8072</v>
      </c>
      <c r="C5" s="16"/>
      <c r="D5" s="16">
        <v>5514</v>
      </c>
      <c r="E5" s="16">
        <v>2038</v>
      </c>
      <c r="F5" s="16">
        <v>639</v>
      </c>
      <c r="G5" s="16"/>
      <c r="H5" s="16"/>
      <c r="I5" s="16"/>
      <c r="J5" s="16"/>
      <c r="K5" s="16"/>
      <c r="L5" s="16"/>
      <c r="M5" s="16">
        <v>1393</v>
      </c>
      <c r="N5" s="16"/>
      <c r="O5" s="16">
        <v>1157</v>
      </c>
      <c r="P5" s="16">
        <f t="shared" si="0"/>
        <v>18813</v>
      </c>
    </row>
    <row r="6" spans="1:16" x14ac:dyDescent="0.35">
      <c r="A6">
        <v>1972</v>
      </c>
      <c r="B6" s="16">
        <v>6337</v>
      </c>
      <c r="C6" s="16"/>
      <c r="D6" s="16">
        <v>4671</v>
      </c>
      <c r="E6" s="16">
        <v>1494</v>
      </c>
      <c r="F6" s="16">
        <v>408</v>
      </c>
      <c r="G6" s="16"/>
      <c r="H6" s="16"/>
      <c r="I6" s="16"/>
      <c r="J6" s="16"/>
      <c r="K6" s="16"/>
      <c r="L6" s="16"/>
      <c r="M6" s="16">
        <v>1437</v>
      </c>
      <c r="N6" s="16"/>
      <c r="O6" s="16">
        <v>1419</v>
      </c>
      <c r="P6" s="16">
        <f t="shared" si="0"/>
        <v>15766</v>
      </c>
    </row>
    <row r="7" spans="1:16" x14ac:dyDescent="0.35">
      <c r="A7">
        <v>1973</v>
      </c>
      <c r="B7" s="16">
        <v>6850</v>
      </c>
      <c r="C7" s="16"/>
      <c r="D7" s="16">
        <v>2593</v>
      </c>
      <c r="E7" s="16">
        <v>1689</v>
      </c>
      <c r="F7" s="16">
        <v>562</v>
      </c>
      <c r="G7" s="16"/>
      <c r="H7" s="16"/>
      <c r="I7" s="16"/>
      <c r="J7" s="16"/>
      <c r="K7" s="16"/>
      <c r="L7" s="16"/>
      <c r="M7" s="16">
        <v>1072</v>
      </c>
      <c r="N7" s="16"/>
      <c r="O7" s="16">
        <v>1105</v>
      </c>
      <c r="P7" s="16">
        <f t="shared" si="0"/>
        <v>13871</v>
      </c>
    </row>
    <row r="8" spans="1:16" x14ac:dyDescent="0.35">
      <c r="A8">
        <v>1974</v>
      </c>
      <c r="B8" s="16">
        <v>6469</v>
      </c>
      <c r="C8" s="16">
        <v>2112</v>
      </c>
      <c r="D8" s="16">
        <v>3528</v>
      </c>
      <c r="E8" s="16">
        <v>1402</v>
      </c>
      <c r="F8" s="16">
        <v>263</v>
      </c>
      <c r="G8" s="16">
        <v>322</v>
      </c>
      <c r="H8" s="16">
        <v>104</v>
      </c>
      <c r="I8" s="16">
        <v>670</v>
      </c>
      <c r="J8" s="16">
        <v>232</v>
      </c>
      <c r="K8" s="16">
        <v>957</v>
      </c>
      <c r="L8" s="16">
        <v>13</v>
      </c>
      <c r="M8" s="16">
        <v>1137</v>
      </c>
      <c r="N8" s="16">
        <v>16</v>
      </c>
      <c r="O8" s="16"/>
      <c r="P8" s="16">
        <f t="shared" si="0"/>
        <v>17225</v>
      </c>
    </row>
    <row r="9" spans="1:16" x14ac:dyDescent="0.35">
      <c r="A9">
        <v>1975</v>
      </c>
      <c r="B9" s="16">
        <v>5575</v>
      </c>
      <c r="C9" s="16">
        <v>2047</v>
      </c>
      <c r="D9" s="16">
        <v>3878</v>
      </c>
      <c r="E9" s="16">
        <v>1262</v>
      </c>
      <c r="F9" s="16">
        <v>186</v>
      </c>
      <c r="G9" s="16">
        <v>218</v>
      </c>
      <c r="H9" s="16">
        <v>79</v>
      </c>
      <c r="I9" s="16">
        <v>587</v>
      </c>
      <c r="J9" s="16">
        <v>108</v>
      </c>
      <c r="K9" s="16">
        <v>1042</v>
      </c>
      <c r="L9" s="16">
        <v>7</v>
      </c>
      <c r="M9" s="16">
        <v>986</v>
      </c>
      <c r="N9" s="16">
        <v>13</v>
      </c>
      <c r="O9" s="16"/>
      <c r="P9" s="16">
        <f t="shared" si="0"/>
        <v>15988</v>
      </c>
    </row>
    <row r="10" spans="1:16" x14ac:dyDescent="0.35">
      <c r="A10">
        <v>1976</v>
      </c>
      <c r="B10" s="16">
        <v>4981</v>
      </c>
      <c r="C10" s="16">
        <v>1942</v>
      </c>
      <c r="D10" s="16">
        <v>4156</v>
      </c>
      <c r="E10" s="16">
        <v>1417</v>
      </c>
      <c r="F10" s="16">
        <v>215</v>
      </c>
      <c r="G10" s="16">
        <v>202</v>
      </c>
      <c r="H10" s="16">
        <v>120</v>
      </c>
      <c r="I10" s="16">
        <v>669</v>
      </c>
      <c r="J10" s="16">
        <v>89</v>
      </c>
      <c r="K10" s="16">
        <v>1129</v>
      </c>
      <c r="L10" s="16">
        <v>3</v>
      </c>
      <c r="M10" s="16">
        <v>1316</v>
      </c>
      <c r="N10" s="16">
        <v>7</v>
      </c>
      <c r="O10" s="16"/>
      <c r="P10" s="16">
        <f t="shared" si="0"/>
        <v>16246</v>
      </c>
    </row>
    <row r="11" spans="1:16" x14ac:dyDescent="0.35">
      <c r="A11">
        <v>1977</v>
      </c>
      <c r="B11" s="16">
        <v>7296</v>
      </c>
      <c r="C11" s="16">
        <v>2517</v>
      </c>
      <c r="D11" s="16">
        <v>7354</v>
      </c>
      <c r="E11" s="16">
        <v>1857</v>
      </c>
      <c r="F11" s="16">
        <v>171</v>
      </c>
      <c r="G11" s="16">
        <v>214</v>
      </c>
      <c r="H11" s="16">
        <v>100</v>
      </c>
      <c r="I11" s="16">
        <v>827</v>
      </c>
      <c r="J11" s="16">
        <v>73</v>
      </c>
      <c r="K11" s="16">
        <v>1916</v>
      </c>
      <c r="L11" s="16">
        <v>46</v>
      </c>
      <c r="M11" s="16">
        <v>1707</v>
      </c>
      <c r="N11" s="16">
        <v>27</v>
      </c>
      <c r="O11" s="16"/>
      <c r="P11" s="16">
        <f t="shared" si="0"/>
        <v>24105</v>
      </c>
    </row>
    <row r="12" spans="1:16" x14ac:dyDescent="0.35">
      <c r="A12">
        <v>1978</v>
      </c>
      <c r="B12" s="16">
        <v>7565</v>
      </c>
      <c r="C12" s="16">
        <v>2626</v>
      </c>
      <c r="D12" s="16">
        <v>5257</v>
      </c>
      <c r="E12" s="16">
        <v>2745</v>
      </c>
      <c r="F12" s="16">
        <v>190</v>
      </c>
      <c r="G12" s="16">
        <v>140</v>
      </c>
      <c r="H12" s="16">
        <v>72</v>
      </c>
      <c r="I12" s="16">
        <v>1062</v>
      </c>
      <c r="J12" s="16">
        <v>93</v>
      </c>
      <c r="K12" s="16">
        <v>1894</v>
      </c>
      <c r="L12" s="16">
        <v>105</v>
      </c>
      <c r="M12" s="16">
        <v>1714</v>
      </c>
      <c r="N12" s="16">
        <v>13</v>
      </c>
      <c r="O12" s="16"/>
      <c r="P12" s="16">
        <f t="shared" si="0"/>
        <v>23476</v>
      </c>
    </row>
    <row r="13" spans="1:16" x14ac:dyDescent="0.35">
      <c r="A13">
        <v>1979</v>
      </c>
      <c r="B13" s="16">
        <v>4811</v>
      </c>
      <c r="C13" s="16">
        <v>2312</v>
      </c>
      <c r="D13" s="16">
        <v>5979</v>
      </c>
      <c r="E13" s="16">
        <v>2669</v>
      </c>
      <c r="F13" s="16">
        <v>275</v>
      </c>
      <c r="G13" s="16">
        <v>216</v>
      </c>
      <c r="H13" s="16">
        <v>380</v>
      </c>
      <c r="I13" s="16">
        <v>1030</v>
      </c>
      <c r="J13" s="16">
        <v>153</v>
      </c>
      <c r="K13" s="16">
        <v>1141</v>
      </c>
      <c r="L13" s="16">
        <v>152</v>
      </c>
      <c r="M13" s="16">
        <v>1757</v>
      </c>
      <c r="N13" s="16">
        <v>8</v>
      </c>
      <c r="O13" s="16"/>
      <c r="P13" s="16">
        <f t="shared" si="0"/>
        <v>20883</v>
      </c>
    </row>
    <row r="14" spans="1:16" x14ac:dyDescent="0.35">
      <c r="A14">
        <v>1980</v>
      </c>
      <c r="B14" s="16">
        <v>6881</v>
      </c>
      <c r="C14" s="16">
        <v>2298</v>
      </c>
      <c r="D14" s="16">
        <v>7454</v>
      </c>
      <c r="E14" s="16">
        <v>2255</v>
      </c>
      <c r="F14" s="16">
        <v>208</v>
      </c>
      <c r="G14" s="16">
        <v>217</v>
      </c>
      <c r="H14" s="16">
        <v>163</v>
      </c>
      <c r="I14" s="16">
        <v>763</v>
      </c>
      <c r="J14" s="16">
        <v>207</v>
      </c>
      <c r="K14" s="16">
        <v>1023</v>
      </c>
      <c r="L14" s="16">
        <v>14</v>
      </c>
      <c r="M14" s="16">
        <v>1749</v>
      </c>
      <c r="N14" s="16">
        <v>14</v>
      </c>
      <c r="O14" s="16"/>
      <c r="P14" s="16">
        <f t="shared" si="0"/>
        <v>23246</v>
      </c>
    </row>
    <row r="15" spans="1:16" x14ac:dyDescent="0.35">
      <c r="A15">
        <v>1981</v>
      </c>
      <c r="B15" s="16">
        <v>2751</v>
      </c>
      <c r="C15" s="16">
        <v>1560</v>
      </c>
      <c r="D15" s="16">
        <v>6599</v>
      </c>
      <c r="E15" s="16">
        <v>2091</v>
      </c>
      <c r="F15" s="16">
        <v>247</v>
      </c>
      <c r="G15" s="16">
        <v>434</v>
      </c>
      <c r="H15" s="16">
        <v>163</v>
      </c>
      <c r="I15" s="16">
        <v>868</v>
      </c>
      <c r="J15" s="16">
        <v>178</v>
      </c>
      <c r="K15" s="16">
        <v>1214</v>
      </c>
      <c r="L15" s="16">
        <v>47</v>
      </c>
      <c r="M15" s="16">
        <v>1945</v>
      </c>
      <c r="N15" s="16">
        <v>15</v>
      </c>
      <c r="O15" s="16"/>
      <c r="P15" s="16">
        <f t="shared" si="0"/>
        <v>18112</v>
      </c>
    </row>
    <row r="16" spans="1:16" x14ac:dyDescent="0.35">
      <c r="A16">
        <v>1982</v>
      </c>
      <c r="B16" s="16">
        <v>3018</v>
      </c>
      <c r="C16" s="16">
        <v>1527</v>
      </c>
      <c r="D16" s="16">
        <v>5447</v>
      </c>
      <c r="E16" s="16">
        <v>1355</v>
      </c>
      <c r="F16" s="16">
        <v>330</v>
      </c>
      <c r="G16" s="16">
        <v>295</v>
      </c>
      <c r="H16" s="16">
        <v>103</v>
      </c>
      <c r="I16" s="16">
        <v>524</v>
      </c>
      <c r="J16" s="16">
        <v>96</v>
      </c>
      <c r="K16" s="16">
        <v>822</v>
      </c>
      <c r="L16" s="16">
        <v>26</v>
      </c>
      <c r="M16" s="16">
        <v>1506</v>
      </c>
      <c r="N16" s="16">
        <v>12</v>
      </c>
      <c r="O16" s="16"/>
      <c r="P16" s="16">
        <f t="shared" si="0"/>
        <v>15061</v>
      </c>
    </row>
    <row r="17" spans="1:16" x14ac:dyDescent="0.35">
      <c r="A17">
        <v>1983</v>
      </c>
      <c r="B17" s="16">
        <v>3010</v>
      </c>
      <c r="C17" s="16">
        <v>1689</v>
      </c>
      <c r="D17" s="16">
        <v>4365</v>
      </c>
      <c r="E17" s="16">
        <v>1400</v>
      </c>
      <c r="F17" s="16">
        <v>259</v>
      </c>
      <c r="G17" s="16">
        <v>289</v>
      </c>
      <c r="H17" s="16">
        <v>76</v>
      </c>
      <c r="I17" s="16">
        <v>438</v>
      </c>
      <c r="J17" s="16">
        <v>207</v>
      </c>
      <c r="K17" s="16">
        <v>779</v>
      </c>
      <c r="L17" s="16">
        <v>27</v>
      </c>
      <c r="M17" s="16">
        <v>936</v>
      </c>
      <c r="N17" s="16">
        <v>3</v>
      </c>
      <c r="O17" s="16"/>
      <c r="P17" s="16">
        <f t="shared" si="0"/>
        <v>13478</v>
      </c>
    </row>
    <row r="18" spans="1:16" x14ac:dyDescent="0.35">
      <c r="A18">
        <v>1984</v>
      </c>
      <c r="B18" s="16">
        <v>3571</v>
      </c>
      <c r="C18" s="16">
        <v>1877</v>
      </c>
      <c r="D18" s="16">
        <v>5187</v>
      </c>
      <c r="E18" s="16">
        <v>1424</v>
      </c>
      <c r="F18" s="16">
        <v>651</v>
      </c>
      <c r="G18" s="16">
        <v>391</v>
      </c>
      <c r="H18" s="16">
        <v>31</v>
      </c>
      <c r="I18" s="16">
        <v>498</v>
      </c>
      <c r="J18" s="16">
        <v>57</v>
      </c>
      <c r="K18" s="16">
        <v>852</v>
      </c>
      <c r="L18" s="16">
        <v>18</v>
      </c>
      <c r="M18" s="16">
        <v>1124</v>
      </c>
      <c r="N18" s="16">
        <v>3</v>
      </c>
      <c r="O18" s="16"/>
      <c r="P18" s="16">
        <f t="shared" si="0"/>
        <v>15684</v>
      </c>
    </row>
    <row r="19" spans="1:16" x14ac:dyDescent="0.35">
      <c r="A19">
        <v>1985</v>
      </c>
      <c r="B19" s="16">
        <v>3230</v>
      </c>
      <c r="C19" s="16">
        <v>1821</v>
      </c>
      <c r="D19" s="16">
        <v>4652</v>
      </c>
      <c r="E19" s="16">
        <v>1421</v>
      </c>
      <c r="F19" s="16">
        <v>791</v>
      </c>
      <c r="G19" s="16">
        <v>426</v>
      </c>
      <c r="H19" s="16">
        <v>39</v>
      </c>
      <c r="I19" s="16">
        <v>477</v>
      </c>
      <c r="J19" s="16">
        <v>15</v>
      </c>
      <c r="K19" s="16">
        <v>876</v>
      </c>
      <c r="L19" s="16">
        <v>3</v>
      </c>
      <c r="M19" s="16">
        <v>1046</v>
      </c>
      <c r="N19" s="16">
        <v>0</v>
      </c>
      <c r="O19" s="16"/>
      <c r="P19" s="16">
        <f t="shared" si="0"/>
        <v>14797</v>
      </c>
    </row>
    <row r="20" spans="1:16" x14ac:dyDescent="0.35">
      <c r="A20">
        <v>1986</v>
      </c>
      <c r="B20" s="16">
        <v>3027</v>
      </c>
      <c r="C20" s="16">
        <v>2957</v>
      </c>
      <c r="D20" s="16">
        <v>4261</v>
      </c>
      <c r="E20" s="16">
        <v>1726</v>
      </c>
      <c r="F20" s="16">
        <v>617</v>
      </c>
      <c r="G20" s="16">
        <v>337</v>
      </c>
      <c r="H20" s="16">
        <v>19</v>
      </c>
      <c r="I20" s="16">
        <v>458</v>
      </c>
      <c r="J20" s="16">
        <v>70</v>
      </c>
      <c r="K20" s="16">
        <v>864</v>
      </c>
      <c r="L20" s="16">
        <v>2</v>
      </c>
      <c r="M20" s="16">
        <v>1131</v>
      </c>
      <c r="N20" s="16">
        <v>3</v>
      </c>
      <c r="O20" s="16"/>
      <c r="P20" s="16">
        <f t="shared" si="0"/>
        <v>15472</v>
      </c>
    </row>
    <row r="21" spans="1:16" x14ac:dyDescent="0.35">
      <c r="A21">
        <v>1987</v>
      </c>
      <c r="B21" s="16">
        <v>4914</v>
      </c>
      <c r="C21" s="16">
        <v>3008</v>
      </c>
      <c r="D21" s="16">
        <v>4720</v>
      </c>
      <c r="E21" s="16">
        <v>1759</v>
      </c>
      <c r="F21" s="16">
        <v>761</v>
      </c>
      <c r="G21" s="16">
        <v>569</v>
      </c>
      <c r="H21" s="16">
        <v>46</v>
      </c>
      <c r="I21" s="16">
        <v>619</v>
      </c>
      <c r="J21" s="16">
        <v>54</v>
      </c>
      <c r="K21" s="16">
        <v>1124</v>
      </c>
      <c r="L21" s="16">
        <v>3</v>
      </c>
      <c r="M21" s="16">
        <v>1146</v>
      </c>
      <c r="N21" s="16">
        <v>4</v>
      </c>
      <c r="O21" s="16"/>
      <c r="P21" s="16">
        <f t="shared" si="0"/>
        <v>18727</v>
      </c>
    </row>
    <row r="22" spans="1:16" x14ac:dyDescent="0.35">
      <c r="A22">
        <v>1988</v>
      </c>
      <c r="B22" s="16">
        <v>5561</v>
      </c>
      <c r="C22" s="16">
        <v>2795</v>
      </c>
      <c r="D22" s="16">
        <v>4783</v>
      </c>
      <c r="E22" s="16">
        <v>1790</v>
      </c>
      <c r="F22" s="16">
        <v>1075</v>
      </c>
      <c r="G22" s="16">
        <v>509</v>
      </c>
      <c r="H22" s="16">
        <v>32</v>
      </c>
      <c r="I22" s="16">
        <v>643</v>
      </c>
      <c r="J22" s="16">
        <v>26</v>
      </c>
      <c r="K22" s="16">
        <v>1172</v>
      </c>
      <c r="L22" s="16">
        <v>4</v>
      </c>
      <c r="M22" s="16">
        <v>1131</v>
      </c>
      <c r="N22" s="16">
        <v>3</v>
      </c>
      <c r="O22" s="16"/>
      <c r="P22" s="16">
        <f t="shared" si="0"/>
        <v>19524</v>
      </c>
    </row>
    <row r="23" spans="1:16" x14ac:dyDescent="0.35">
      <c r="A23">
        <v>1989</v>
      </c>
      <c r="B23" s="16">
        <v>5007</v>
      </c>
      <c r="C23" s="16">
        <v>2898</v>
      </c>
      <c r="D23" s="16">
        <v>4899</v>
      </c>
      <c r="E23" s="16">
        <v>1477</v>
      </c>
      <c r="F23" s="16">
        <v>785</v>
      </c>
      <c r="G23" s="16">
        <v>465</v>
      </c>
      <c r="H23" s="16">
        <v>29</v>
      </c>
      <c r="I23" s="16">
        <v>618</v>
      </c>
      <c r="J23" s="16">
        <v>13</v>
      </c>
      <c r="K23" s="16">
        <v>1111</v>
      </c>
      <c r="L23" s="16">
        <v>8</v>
      </c>
      <c r="M23" s="16">
        <v>1095</v>
      </c>
      <c r="N23" s="16">
        <v>0</v>
      </c>
      <c r="O23" s="16"/>
      <c r="P23" s="16">
        <f t="shared" si="0"/>
        <v>18405</v>
      </c>
    </row>
    <row r="24" spans="1:16" x14ac:dyDescent="0.35">
      <c r="A24">
        <v>1990</v>
      </c>
      <c r="B24" s="16">
        <v>4703</v>
      </c>
      <c r="C24" s="16">
        <v>2452</v>
      </c>
      <c r="D24" s="16">
        <v>4995</v>
      </c>
      <c r="E24" s="16">
        <v>1611</v>
      </c>
      <c r="F24" s="16">
        <v>914</v>
      </c>
      <c r="G24" s="16">
        <v>525</v>
      </c>
      <c r="H24" s="16">
        <v>35</v>
      </c>
      <c r="I24" s="16">
        <v>419</v>
      </c>
      <c r="J24" s="16">
        <v>42</v>
      </c>
      <c r="K24" s="16">
        <v>1127</v>
      </c>
      <c r="L24" s="16">
        <v>10</v>
      </c>
      <c r="M24" s="16">
        <v>1188</v>
      </c>
      <c r="N24" s="16">
        <v>1</v>
      </c>
      <c r="O24" s="16"/>
      <c r="P24" s="16">
        <f t="shared" si="0"/>
        <v>18022</v>
      </c>
    </row>
    <row r="25" spans="1:16" x14ac:dyDescent="0.35">
      <c r="A25">
        <v>1991</v>
      </c>
      <c r="B25" s="16">
        <v>4671</v>
      </c>
      <c r="C25" s="16">
        <v>2712</v>
      </c>
      <c r="D25" s="16">
        <v>4189</v>
      </c>
      <c r="E25" s="16">
        <v>1387</v>
      </c>
      <c r="F25" s="16">
        <v>856</v>
      </c>
      <c r="G25" s="16">
        <v>439</v>
      </c>
      <c r="H25" s="16">
        <v>37</v>
      </c>
      <c r="I25" s="16">
        <v>447</v>
      </c>
      <c r="J25" s="16">
        <v>54</v>
      </c>
      <c r="K25" s="16">
        <v>813</v>
      </c>
      <c r="L25" s="16">
        <v>4</v>
      </c>
      <c r="M25" s="16">
        <v>1359</v>
      </c>
      <c r="N25" s="16">
        <v>0</v>
      </c>
      <c r="O25" s="16"/>
      <c r="P25" s="16">
        <f t="shared" si="0"/>
        <v>16968</v>
      </c>
    </row>
    <row r="26" spans="1:16" x14ac:dyDescent="0.35">
      <c r="A26">
        <v>1992</v>
      </c>
      <c r="B26" s="16">
        <v>4247</v>
      </c>
      <c r="C26" s="16">
        <v>2061</v>
      </c>
      <c r="D26" s="16">
        <v>3726</v>
      </c>
      <c r="E26" s="16">
        <v>1105</v>
      </c>
      <c r="F26" s="16">
        <v>718</v>
      </c>
      <c r="G26" s="16">
        <v>447</v>
      </c>
      <c r="H26" s="16">
        <v>37</v>
      </c>
      <c r="I26" s="16">
        <v>299</v>
      </c>
      <c r="J26" s="16">
        <v>68</v>
      </c>
      <c r="K26" s="16">
        <v>687</v>
      </c>
      <c r="L26" s="16">
        <v>1</v>
      </c>
      <c r="M26" s="16">
        <v>1364</v>
      </c>
      <c r="N26" s="16">
        <v>2</v>
      </c>
      <c r="O26" s="16"/>
      <c r="P26" s="16">
        <f t="shared" si="0"/>
        <v>14762</v>
      </c>
    </row>
    <row r="27" spans="1:16" x14ac:dyDescent="0.35">
      <c r="A27">
        <v>1993</v>
      </c>
      <c r="B27" s="16">
        <v>4542</v>
      </c>
      <c r="C27" s="16">
        <v>1828</v>
      </c>
      <c r="D27" s="16">
        <v>2510</v>
      </c>
      <c r="E27" s="16">
        <v>750</v>
      </c>
      <c r="F27" s="16">
        <v>519</v>
      </c>
      <c r="G27" s="16">
        <v>295</v>
      </c>
      <c r="H27" s="16">
        <v>20</v>
      </c>
      <c r="I27" s="16">
        <v>291</v>
      </c>
      <c r="J27" s="16">
        <v>55</v>
      </c>
      <c r="K27" s="16">
        <v>474</v>
      </c>
      <c r="L27" s="16">
        <v>2</v>
      </c>
      <c r="M27" s="16">
        <v>1133</v>
      </c>
      <c r="N27" s="16">
        <v>1</v>
      </c>
      <c r="O27" s="16"/>
      <c r="P27" s="16">
        <f t="shared" si="0"/>
        <v>12420</v>
      </c>
    </row>
    <row r="28" spans="1:16" x14ac:dyDescent="0.35">
      <c r="A28">
        <v>1994</v>
      </c>
      <c r="B28" s="16">
        <v>7031</v>
      </c>
      <c r="C28" s="16">
        <v>2699</v>
      </c>
      <c r="D28" s="16">
        <v>3380</v>
      </c>
      <c r="E28" s="16">
        <v>1315</v>
      </c>
      <c r="F28" s="16">
        <v>390</v>
      </c>
      <c r="G28" s="16">
        <v>427</v>
      </c>
      <c r="H28" s="16">
        <v>19</v>
      </c>
      <c r="I28" s="16">
        <v>541</v>
      </c>
      <c r="J28" s="16">
        <v>53</v>
      </c>
      <c r="K28" s="16">
        <v>579</v>
      </c>
      <c r="L28" s="16">
        <v>6</v>
      </c>
      <c r="M28" s="16">
        <v>1488</v>
      </c>
      <c r="N28" s="16">
        <v>1</v>
      </c>
      <c r="O28" s="16"/>
      <c r="P28" s="16">
        <f t="shared" si="0"/>
        <v>17929</v>
      </c>
    </row>
    <row r="29" spans="1:16" x14ac:dyDescent="0.35">
      <c r="A29">
        <v>1995</v>
      </c>
      <c r="B29" s="16">
        <v>6519</v>
      </c>
      <c r="C29" s="16">
        <v>2699</v>
      </c>
      <c r="D29" s="16">
        <v>3380</v>
      </c>
      <c r="E29" s="16">
        <v>1315</v>
      </c>
      <c r="F29" s="16">
        <v>390</v>
      </c>
      <c r="G29" s="16">
        <v>427</v>
      </c>
      <c r="H29" s="16">
        <v>19</v>
      </c>
      <c r="I29" s="16">
        <v>541</v>
      </c>
      <c r="J29" s="16">
        <v>53</v>
      </c>
      <c r="K29" s="16">
        <v>579</v>
      </c>
      <c r="L29" s="16">
        <v>6</v>
      </c>
      <c r="M29" s="16">
        <v>1488</v>
      </c>
      <c r="N29" s="16">
        <v>1</v>
      </c>
      <c r="O29" s="16"/>
      <c r="P29" s="16">
        <f t="shared" si="0"/>
        <v>17417</v>
      </c>
    </row>
    <row r="30" spans="1:16" x14ac:dyDescent="0.35">
      <c r="A30">
        <v>1996</v>
      </c>
      <c r="B30" s="16">
        <v>8625</v>
      </c>
      <c r="C30" s="16">
        <v>4069</v>
      </c>
      <c r="D30" s="16">
        <v>7711</v>
      </c>
      <c r="E30" s="16">
        <v>2222</v>
      </c>
      <c r="F30" s="16">
        <v>888</v>
      </c>
      <c r="G30" s="16">
        <v>946</v>
      </c>
      <c r="H30" s="16">
        <v>38</v>
      </c>
      <c r="I30" s="16">
        <v>674</v>
      </c>
      <c r="J30" s="16">
        <v>104</v>
      </c>
      <c r="K30" s="16">
        <v>1047</v>
      </c>
      <c r="L30" s="16">
        <v>9</v>
      </c>
      <c r="M30" s="16">
        <v>2328</v>
      </c>
      <c r="N30" s="16">
        <v>3</v>
      </c>
      <c r="O30" s="16"/>
      <c r="P30" s="16">
        <f t="shared" si="0"/>
        <v>28664</v>
      </c>
    </row>
    <row r="31" spans="1:16" x14ac:dyDescent="0.35">
      <c r="A31">
        <v>1997</v>
      </c>
      <c r="B31" s="16">
        <v>8995</v>
      </c>
      <c r="C31" s="16">
        <v>4259</v>
      </c>
      <c r="D31" s="16">
        <v>7544</v>
      </c>
      <c r="E31" s="16">
        <v>2732</v>
      </c>
      <c r="F31" s="16">
        <v>931</v>
      </c>
      <c r="G31" s="16">
        <v>927</v>
      </c>
      <c r="H31" s="16">
        <v>35</v>
      </c>
      <c r="I31" s="16">
        <v>680</v>
      </c>
      <c r="J31" s="16">
        <v>102</v>
      </c>
      <c r="K31" s="16">
        <v>1263</v>
      </c>
      <c r="L31" s="16">
        <v>6</v>
      </c>
      <c r="M31" s="16">
        <v>2415</v>
      </c>
      <c r="N31" s="16">
        <v>4</v>
      </c>
      <c r="O31" s="16"/>
      <c r="P31" s="16">
        <f t="shared" si="0"/>
        <v>29893</v>
      </c>
    </row>
    <row r="32" spans="1:16" x14ac:dyDescent="0.35">
      <c r="A32">
        <v>1998</v>
      </c>
      <c r="B32" s="16">
        <v>11126</v>
      </c>
      <c r="C32" s="16">
        <v>5175</v>
      </c>
      <c r="D32" s="16">
        <v>7295</v>
      </c>
      <c r="E32" s="16">
        <v>2578</v>
      </c>
      <c r="F32" s="16">
        <v>887</v>
      </c>
      <c r="G32" s="16">
        <v>874</v>
      </c>
      <c r="H32" s="16">
        <v>25</v>
      </c>
      <c r="I32" s="16">
        <v>539</v>
      </c>
      <c r="J32" s="16">
        <v>63</v>
      </c>
      <c r="K32" s="16">
        <v>1160</v>
      </c>
      <c r="L32" s="16">
        <v>5</v>
      </c>
      <c r="M32" s="16">
        <v>1986</v>
      </c>
      <c r="N32" s="16">
        <v>5</v>
      </c>
      <c r="O32" s="16"/>
      <c r="P32" s="16">
        <f t="shared" si="0"/>
        <v>31718</v>
      </c>
    </row>
    <row r="33" spans="1:16" x14ac:dyDescent="0.35">
      <c r="A33">
        <v>1999</v>
      </c>
      <c r="B33" s="16">
        <v>8917</v>
      </c>
      <c r="C33" s="16">
        <v>4251</v>
      </c>
      <c r="D33" s="16">
        <v>6984</v>
      </c>
      <c r="E33" s="16">
        <v>2087</v>
      </c>
      <c r="F33" s="16">
        <v>866</v>
      </c>
      <c r="G33" s="16">
        <v>872</v>
      </c>
      <c r="H33" s="16">
        <v>29</v>
      </c>
      <c r="I33" s="16">
        <v>567</v>
      </c>
      <c r="J33" s="16">
        <v>70</v>
      </c>
      <c r="K33" s="16">
        <v>1112</v>
      </c>
      <c r="L33" s="16">
        <v>6</v>
      </c>
      <c r="M33" s="16">
        <v>2127</v>
      </c>
      <c r="N33" s="16">
        <v>4</v>
      </c>
      <c r="O33" s="16"/>
      <c r="P33" s="16">
        <f t="shared" si="0"/>
        <v>27892</v>
      </c>
    </row>
    <row r="34" spans="1:16" x14ac:dyDescent="0.35">
      <c r="A34">
        <v>2000</v>
      </c>
      <c r="B34" s="16">
        <v>6514</v>
      </c>
      <c r="C34" s="16">
        <v>4004</v>
      </c>
      <c r="D34" s="16">
        <v>4413</v>
      </c>
      <c r="E34" s="16">
        <v>1104</v>
      </c>
      <c r="F34" s="16">
        <v>466</v>
      </c>
      <c r="G34" s="16">
        <v>1751</v>
      </c>
      <c r="H34" s="16">
        <v>23</v>
      </c>
      <c r="I34" s="16">
        <v>331</v>
      </c>
      <c r="J34" s="16">
        <v>46</v>
      </c>
      <c r="K34" s="16">
        <v>510</v>
      </c>
      <c r="L34" s="16">
        <v>3</v>
      </c>
      <c r="M34" s="16">
        <v>1065</v>
      </c>
      <c r="N34" s="16">
        <v>6</v>
      </c>
      <c r="O34" s="16"/>
      <c r="P34" s="16">
        <f t="shared" si="0"/>
        <v>20236</v>
      </c>
    </row>
    <row r="35" spans="1:16" x14ac:dyDescent="0.35">
      <c r="A35">
        <v>2001</v>
      </c>
      <c r="B35" s="16">
        <v>8258</v>
      </c>
      <c r="C35" s="16">
        <v>4733</v>
      </c>
      <c r="D35" s="16">
        <v>4747</v>
      </c>
      <c r="E35" s="16">
        <v>1283</v>
      </c>
      <c r="F35" s="16">
        <v>490</v>
      </c>
      <c r="G35" s="16">
        <v>3598</v>
      </c>
      <c r="H35" s="16">
        <v>87</v>
      </c>
      <c r="I35" s="16">
        <v>603</v>
      </c>
      <c r="J35" s="16">
        <v>69</v>
      </c>
      <c r="K35" s="16">
        <v>575</v>
      </c>
      <c r="L35" s="16">
        <v>20</v>
      </c>
      <c r="M35" s="16">
        <v>1556</v>
      </c>
      <c r="N35" s="16">
        <v>2</v>
      </c>
      <c r="O35" s="16"/>
      <c r="P35" s="16">
        <f t="shared" si="0"/>
        <v>26021</v>
      </c>
    </row>
    <row r="36" spans="1:16" x14ac:dyDescent="0.35">
      <c r="A36">
        <v>2002</v>
      </c>
      <c r="B36" s="16">
        <v>10534</v>
      </c>
      <c r="C36" s="16">
        <v>6746</v>
      </c>
      <c r="D36" s="16">
        <v>5834</v>
      </c>
      <c r="E36" s="16">
        <v>1919</v>
      </c>
      <c r="F36" s="16">
        <v>407</v>
      </c>
      <c r="G36" s="16">
        <v>3996</v>
      </c>
      <c r="H36" s="16"/>
      <c r="I36" s="16">
        <v>503</v>
      </c>
      <c r="J36" s="16"/>
      <c r="K36" s="16">
        <v>678</v>
      </c>
      <c r="L36" s="16"/>
      <c r="M36" s="16">
        <v>1907</v>
      </c>
      <c r="N36" s="16">
        <v>3</v>
      </c>
      <c r="O36" s="16">
        <v>111</v>
      </c>
      <c r="P36" s="16">
        <f t="shared" si="0"/>
        <v>32638</v>
      </c>
    </row>
    <row r="37" spans="1:16" x14ac:dyDescent="0.35">
      <c r="A37">
        <v>2003</v>
      </c>
      <c r="B37" s="16">
        <v>9709</v>
      </c>
      <c r="C37" s="16">
        <v>8032</v>
      </c>
      <c r="D37" s="16">
        <v>6819</v>
      </c>
      <c r="E37" s="16">
        <v>2069</v>
      </c>
      <c r="F37" s="16">
        <v>667</v>
      </c>
      <c r="G37" s="16">
        <v>2854</v>
      </c>
      <c r="H37" s="16"/>
      <c r="I37" s="16">
        <v>861</v>
      </c>
      <c r="J37" s="16"/>
      <c r="K37" s="16">
        <v>663</v>
      </c>
      <c r="L37" s="16"/>
      <c r="M37" s="16">
        <v>2084</v>
      </c>
      <c r="N37" s="16">
        <v>10</v>
      </c>
      <c r="O37" s="16">
        <v>149</v>
      </c>
      <c r="P37" s="16">
        <f t="shared" si="0"/>
        <v>33917</v>
      </c>
    </row>
    <row r="38" spans="1:16" x14ac:dyDescent="0.35">
      <c r="A38">
        <v>2004</v>
      </c>
      <c r="B38" s="16">
        <v>12628</v>
      </c>
      <c r="C38" s="16">
        <v>8863</v>
      </c>
      <c r="D38" s="16">
        <v>7042</v>
      </c>
      <c r="E38" s="16">
        <v>2461</v>
      </c>
      <c r="F38" s="16">
        <v>872</v>
      </c>
      <c r="G38" s="16">
        <v>4405</v>
      </c>
      <c r="H38" s="16"/>
      <c r="I38" s="16">
        <v>1112</v>
      </c>
      <c r="J38" s="16"/>
      <c r="K38" s="16">
        <v>829</v>
      </c>
      <c r="L38" s="16"/>
      <c r="M38" s="16">
        <v>4136</v>
      </c>
      <c r="N38" s="16">
        <v>134</v>
      </c>
      <c r="O38" s="16">
        <v>152</v>
      </c>
      <c r="P38" s="16">
        <f t="shared" si="0"/>
        <v>42634</v>
      </c>
    </row>
    <row r="39" spans="1:16" x14ac:dyDescent="0.35">
      <c r="A39">
        <v>2005</v>
      </c>
      <c r="B39" s="16">
        <v>14216</v>
      </c>
      <c r="C39" s="16">
        <v>10158</v>
      </c>
      <c r="D39" s="16">
        <v>6308</v>
      </c>
      <c r="E39" s="16">
        <v>3113</v>
      </c>
      <c r="F39" s="16">
        <v>885</v>
      </c>
      <c r="G39" s="16">
        <v>4076</v>
      </c>
      <c r="H39" s="16"/>
      <c r="I39" s="16">
        <v>1351</v>
      </c>
      <c r="J39" s="16"/>
      <c r="K39" s="16">
        <v>856</v>
      </c>
      <c r="L39" s="16"/>
      <c r="M39" s="16">
        <v>3759</v>
      </c>
      <c r="N39" s="16">
        <v>735</v>
      </c>
      <c r="O39" s="16">
        <v>195</v>
      </c>
      <c r="P39" s="16">
        <f t="shared" si="0"/>
        <v>45652</v>
      </c>
    </row>
    <row r="40" spans="1:16" x14ac:dyDescent="0.35">
      <c r="A40">
        <v>2006</v>
      </c>
      <c r="B40" s="16">
        <v>14829</v>
      </c>
      <c r="C40" s="16">
        <v>12631</v>
      </c>
      <c r="D40" s="16">
        <v>6721</v>
      </c>
      <c r="E40" s="16">
        <v>3610</v>
      </c>
      <c r="F40" s="16">
        <v>856</v>
      </c>
      <c r="G40" s="16">
        <v>3714</v>
      </c>
      <c r="H40" s="16"/>
      <c r="I40" s="16">
        <v>1706</v>
      </c>
      <c r="J40" s="16"/>
      <c r="K40" s="16">
        <v>920</v>
      </c>
      <c r="L40" s="16"/>
      <c r="M40" s="16">
        <v>6250</v>
      </c>
      <c r="N40" s="16">
        <v>1075</v>
      </c>
      <c r="O40" s="16">
        <v>505</v>
      </c>
      <c r="P40" s="16">
        <f t="shared" si="0"/>
        <v>52817</v>
      </c>
    </row>
    <row r="41" spans="1:16" x14ac:dyDescent="0.35">
      <c r="A41">
        <v>2007</v>
      </c>
      <c r="B41" s="16">
        <v>17893</v>
      </c>
      <c r="C41" s="16">
        <v>24115</v>
      </c>
      <c r="D41" s="16">
        <v>9470</v>
      </c>
      <c r="E41" s="16">
        <v>6329</v>
      </c>
      <c r="F41" s="16">
        <v>2006</v>
      </c>
      <c r="G41" s="16">
        <v>4252</v>
      </c>
      <c r="H41" s="16"/>
      <c r="I41" s="16">
        <v>2193</v>
      </c>
      <c r="J41" s="16"/>
      <c r="K41" s="16">
        <v>1213</v>
      </c>
      <c r="L41" s="16"/>
      <c r="M41" s="16">
        <v>16293</v>
      </c>
      <c r="N41" s="16">
        <v>1072</v>
      </c>
      <c r="O41" s="16">
        <v>488</v>
      </c>
      <c r="P41" s="16">
        <f t="shared" si="0"/>
        <v>85324</v>
      </c>
    </row>
    <row r="42" spans="1:16" x14ac:dyDescent="0.35">
      <c r="A42">
        <v>2008</v>
      </c>
      <c r="B42" s="16">
        <v>18686</v>
      </c>
      <c r="C42" s="16">
        <v>24747</v>
      </c>
      <c r="D42" s="16">
        <v>8983</v>
      </c>
      <c r="E42" s="16">
        <v>6691</v>
      </c>
      <c r="F42" s="16">
        <v>1243</v>
      </c>
      <c r="G42" s="16">
        <v>5206</v>
      </c>
      <c r="H42" s="16"/>
      <c r="I42" s="16">
        <v>2100</v>
      </c>
      <c r="J42" s="16"/>
      <c r="K42" s="16">
        <v>1262</v>
      </c>
      <c r="L42" s="16"/>
      <c r="M42" s="16">
        <v>51412</v>
      </c>
      <c r="N42" s="16">
        <v>704</v>
      </c>
      <c r="O42" s="16">
        <v>797</v>
      </c>
      <c r="P42" s="16">
        <f t="shared" si="0"/>
        <v>121831</v>
      </c>
    </row>
    <row r="43" spans="1:16" x14ac:dyDescent="0.35">
      <c r="A43">
        <v>2009</v>
      </c>
      <c r="B43" s="16">
        <v>16930</v>
      </c>
      <c r="C43" s="16">
        <v>27599</v>
      </c>
      <c r="D43" s="16">
        <v>7120</v>
      </c>
      <c r="E43" s="16">
        <v>6037</v>
      </c>
      <c r="F43" s="16">
        <v>1057</v>
      </c>
      <c r="G43" s="16">
        <v>4483</v>
      </c>
      <c r="H43" s="16"/>
      <c r="I43" s="16">
        <v>1883</v>
      </c>
      <c r="J43" s="16"/>
      <c r="K43" s="16">
        <v>1115</v>
      </c>
      <c r="L43" s="16"/>
      <c r="M43" s="16">
        <v>91151</v>
      </c>
      <c r="N43" s="16">
        <v>863</v>
      </c>
      <c r="O43" s="16">
        <v>2575</v>
      </c>
      <c r="P43" s="16">
        <f t="shared" si="0"/>
        <v>160813</v>
      </c>
    </row>
    <row r="44" spans="1:16" x14ac:dyDescent="0.35">
      <c r="A44">
        <v>2010</v>
      </c>
      <c r="B44" s="16">
        <v>16165</v>
      </c>
      <c r="C44" s="16">
        <v>37553</v>
      </c>
      <c r="D44" s="16">
        <v>6975</v>
      </c>
      <c r="E44" s="16">
        <v>4924</v>
      </c>
      <c r="F44" s="16">
        <v>1264</v>
      </c>
      <c r="G44" s="16">
        <v>3600</v>
      </c>
      <c r="H44" s="16"/>
      <c r="I44" s="16">
        <v>1379</v>
      </c>
      <c r="J44" s="16"/>
      <c r="K44" s="16">
        <v>1161</v>
      </c>
      <c r="L44" s="16"/>
      <c r="M44" s="16">
        <v>117266</v>
      </c>
      <c r="N44" s="16">
        <v>1521</v>
      </c>
      <c r="O44" s="16">
        <v>3648</v>
      </c>
      <c r="P44" s="16">
        <f t="shared" si="0"/>
        <v>195456</v>
      </c>
    </row>
    <row r="45" spans="1:16" x14ac:dyDescent="0.35">
      <c r="A45">
        <v>2011</v>
      </c>
      <c r="B45" s="16">
        <v>11026</v>
      </c>
      <c r="C45" s="16">
        <v>31199</v>
      </c>
      <c r="D45" s="16">
        <v>7442</v>
      </c>
      <c r="E45" s="16">
        <v>5247</v>
      </c>
      <c r="F45" s="16">
        <v>1162</v>
      </c>
      <c r="G45" s="16">
        <v>451</v>
      </c>
      <c r="H45" s="16"/>
      <c r="I45" s="16">
        <v>2556</v>
      </c>
      <c r="J45" s="16"/>
      <c r="K45" s="16">
        <v>1386</v>
      </c>
      <c r="L45" s="16"/>
      <c r="M45" s="16">
        <v>140215</v>
      </c>
      <c r="N45" s="16">
        <v>2140</v>
      </c>
      <c r="O45" s="16">
        <v>2724</v>
      </c>
      <c r="P45" s="16">
        <f t="shared" si="0"/>
        <v>205548</v>
      </c>
    </row>
    <row r="46" spans="1:16" x14ac:dyDescent="0.35">
      <c r="A46">
        <v>2012</v>
      </c>
      <c r="B46" s="16">
        <v>12985</v>
      </c>
      <c r="C46" s="16">
        <v>39862</v>
      </c>
      <c r="D46" s="16">
        <v>7945</v>
      </c>
      <c r="E46" s="16">
        <v>7821</v>
      </c>
      <c r="F46" s="16">
        <v>1638</v>
      </c>
      <c r="G46" s="16">
        <v>78</v>
      </c>
      <c r="H46" s="16"/>
      <c r="I46" s="16">
        <v>3761</v>
      </c>
      <c r="J46" s="16"/>
      <c r="K46" s="16">
        <v>1386</v>
      </c>
      <c r="L46" s="16"/>
      <c r="M46" s="16">
        <v>93970</v>
      </c>
      <c r="N46" s="16">
        <v>1845</v>
      </c>
      <c r="O46" s="16">
        <v>1753</v>
      </c>
      <c r="P46" s="16">
        <f t="shared" si="0"/>
        <v>173044</v>
      </c>
    </row>
    <row r="47" spans="1:16" x14ac:dyDescent="0.35">
      <c r="A47">
        <v>2013</v>
      </c>
      <c r="B47" s="16">
        <v>16343</v>
      </c>
      <c r="C47" s="16">
        <v>48662</v>
      </c>
      <c r="D47" s="16">
        <v>9819</v>
      </c>
      <c r="E47" s="16">
        <v>9570</v>
      </c>
      <c r="F47" s="16">
        <v>2062</v>
      </c>
      <c r="G47" s="16">
        <v>235</v>
      </c>
      <c r="H47" s="16"/>
      <c r="I47" s="16">
        <v>3973</v>
      </c>
      <c r="J47" s="16"/>
      <c r="K47" s="16">
        <v>1902</v>
      </c>
      <c r="L47" s="16"/>
      <c r="M47" s="16">
        <v>125058</v>
      </c>
      <c r="N47" s="16">
        <v>3103</v>
      </c>
      <c r="O47" s="16">
        <v>1451</v>
      </c>
      <c r="P47" s="16">
        <f t="shared" si="0"/>
        <v>222178</v>
      </c>
    </row>
    <row r="48" spans="1:16" x14ac:dyDescent="0.35">
      <c r="A48">
        <v>2014</v>
      </c>
      <c r="B48" s="16">
        <v>15902</v>
      </c>
      <c r="C48" s="16">
        <v>53542</v>
      </c>
      <c r="D48" s="16">
        <v>12568</v>
      </c>
      <c r="E48" s="16">
        <v>10681</v>
      </c>
      <c r="F48" s="16">
        <v>2210</v>
      </c>
      <c r="G48" s="16">
        <v>213</v>
      </c>
      <c r="H48" s="16"/>
      <c r="I48" s="16">
        <v>2925</v>
      </c>
      <c r="J48" s="16"/>
      <c r="K48" s="16">
        <v>2031</v>
      </c>
      <c r="L48" s="16"/>
      <c r="M48" s="16">
        <v>111124</v>
      </c>
      <c r="N48" s="16">
        <v>4327</v>
      </c>
      <c r="O48" s="16">
        <v>2533</v>
      </c>
      <c r="P48" s="16">
        <f t="shared" si="0"/>
        <v>218056</v>
      </c>
    </row>
    <row r="49" spans="1:16" x14ac:dyDescent="0.35">
      <c r="A49">
        <v>2015</v>
      </c>
      <c r="B49" s="16">
        <v>14369</v>
      </c>
      <c r="C49" s="16">
        <v>54120</v>
      </c>
      <c r="D49" s="16">
        <v>23878</v>
      </c>
      <c r="E49" s="16">
        <v>13785</v>
      </c>
      <c r="F49" s="16">
        <v>2342</v>
      </c>
      <c r="G49" s="16">
        <v>581</v>
      </c>
      <c r="H49" s="16"/>
      <c r="I49" s="16">
        <v>3905</v>
      </c>
      <c r="J49" s="16"/>
      <c r="K49" s="16">
        <v>2259</v>
      </c>
      <c r="L49" s="16"/>
      <c r="M49" s="16">
        <v>134645</v>
      </c>
      <c r="N49" s="16">
        <v>4775</v>
      </c>
      <c r="O49" s="16">
        <v>2522</v>
      </c>
      <c r="P49" s="16">
        <f t="shared" si="0"/>
        <v>257181</v>
      </c>
    </row>
    <row r="50" spans="1:16" x14ac:dyDescent="0.35">
      <c r="A50">
        <v>2016</v>
      </c>
      <c r="B50" s="16">
        <v>12490</v>
      </c>
      <c r="C50" s="16">
        <v>46123</v>
      </c>
      <c r="D50" s="16">
        <v>12722</v>
      </c>
      <c r="E50" s="16">
        <v>9632</v>
      </c>
      <c r="F50" s="16">
        <v>1765</v>
      </c>
      <c r="G50" s="16">
        <v>519</v>
      </c>
      <c r="H50" s="16"/>
      <c r="I50" s="16">
        <v>2829</v>
      </c>
      <c r="J50" s="16"/>
      <c r="K50" s="16">
        <v>2478</v>
      </c>
      <c r="L50" s="16"/>
      <c r="M50" s="16">
        <v>119724</v>
      </c>
      <c r="N50" s="16">
        <v>3815</v>
      </c>
      <c r="O50" s="16">
        <v>1618</v>
      </c>
      <c r="P50" s="16">
        <f t="shared" si="0"/>
        <v>213715</v>
      </c>
    </row>
    <row r="51" spans="1:16" x14ac:dyDescent="0.35">
      <c r="A51">
        <v>2017</v>
      </c>
      <c r="B51" s="16">
        <v>11376</v>
      </c>
      <c r="C51" s="16">
        <v>55322</v>
      </c>
      <c r="D51" s="16">
        <v>9866</v>
      </c>
      <c r="E51" s="16">
        <v>7460</v>
      </c>
      <c r="F51" s="16">
        <v>1072</v>
      </c>
      <c r="G51" s="16">
        <v>459</v>
      </c>
      <c r="H51" s="16"/>
      <c r="I51" s="16">
        <v>1953</v>
      </c>
      <c r="J51" s="16"/>
      <c r="K51" s="16">
        <v>2703</v>
      </c>
      <c r="L51" s="16"/>
      <c r="M51" s="16">
        <v>186434</v>
      </c>
      <c r="N51" s="16">
        <v>5167</v>
      </c>
      <c r="O51" s="16">
        <v>860</v>
      </c>
      <c r="P51" s="16">
        <f t="shared" si="0"/>
        <v>282672</v>
      </c>
    </row>
    <row r="52" spans="1:16" x14ac:dyDescent="0.35">
      <c r="A52" t="s">
        <v>201</v>
      </c>
      <c r="B52" s="16">
        <f>SUM(B2:B51)</f>
        <v>428855</v>
      </c>
      <c r="C52" s="16">
        <f t="shared" ref="C52:O52" si="1">SUM(C2:C51)</f>
        <v>566202</v>
      </c>
      <c r="D52" s="16">
        <f t="shared" si="1"/>
        <v>318339</v>
      </c>
      <c r="E52" s="16">
        <f t="shared" si="1"/>
        <v>159824</v>
      </c>
      <c r="F52" s="16">
        <f t="shared" si="1"/>
        <v>39476</v>
      </c>
      <c r="G52" s="16">
        <f t="shared" si="1"/>
        <v>55894</v>
      </c>
      <c r="H52" s="16">
        <f t="shared" si="1"/>
        <v>1960</v>
      </c>
      <c r="I52" s="16">
        <f t="shared" si="1"/>
        <v>51673</v>
      </c>
      <c r="J52" s="16">
        <f t="shared" si="1"/>
        <v>2450</v>
      </c>
      <c r="K52" s="16">
        <f t="shared" si="1"/>
        <v>50684</v>
      </c>
      <c r="L52" s="16">
        <f t="shared" si="1"/>
        <v>556</v>
      </c>
      <c r="M52" s="16">
        <f t="shared" si="1"/>
        <v>1253827</v>
      </c>
      <c r="N52" s="16">
        <f t="shared" si="1"/>
        <v>31460</v>
      </c>
      <c r="O52" s="16">
        <f t="shared" si="1"/>
        <v>29411</v>
      </c>
      <c r="P52" s="16">
        <f>SUM(P2:P51)</f>
        <v>2990611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FC23D-86A4-41A4-B391-DEAE6EC6A377}">
  <sheetPr>
    <tabColor rgb="FF7030A0"/>
  </sheetPr>
  <dimension ref="A1:G3"/>
  <sheetViews>
    <sheetView workbookViewId="0">
      <selection activeCell="L37" sqref="L37"/>
    </sheetView>
  </sheetViews>
  <sheetFormatPr defaultRowHeight="14.5" x14ac:dyDescent="0.35"/>
  <cols>
    <col min="1" max="1" width="23.453125" bestFit="1" customWidth="1"/>
  </cols>
  <sheetData>
    <row r="1" spans="1:7" x14ac:dyDescent="0.35">
      <c r="A1" t="s">
        <v>202</v>
      </c>
      <c r="B1" t="s">
        <v>203</v>
      </c>
      <c r="C1" s="17" t="s">
        <v>204</v>
      </c>
      <c r="D1" t="s">
        <v>205</v>
      </c>
      <c r="E1" t="s">
        <v>206</v>
      </c>
      <c r="F1" t="s">
        <v>207</v>
      </c>
      <c r="G1" t="s">
        <v>201</v>
      </c>
    </row>
    <row r="2" spans="1:7" x14ac:dyDescent="0.35">
      <c r="A2" t="s">
        <v>208</v>
      </c>
      <c r="B2">
        <v>291</v>
      </c>
      <c r="C2">
        <v>177</v>
      </c>
      <c r="D2">
        <v>57</v>
      </c>
      <c r="E2">
        <v>22</v>
      </c>
      <c r="F2">
        <v>23</v>
      </c>
      <c r="G2">
        <f>SUM(B2:F2)</f>
        <v>570</v>
      </c>
    </row>
    <row r="3" spans="1:7" x14ac:dyDescent="0.35">
      <c r="A3" t="s">
        <v>209</v>
      </c>
      <c r="B3">
        <f>B2/$G2</f>
        <v>0.51052631578947372</v>
      </c>
      <c r="C3">
        <f>C2/$G2</f>
        <v>0.31052631578947371</v>
      </c>
      <c r="D3">
        <f>D2/$G2</f>
        <v>0.1</v>
      </c>
      <c r="E3">
        <f>E2/$G2</f>
        <v>3.8596491228070177E-2</v>
      </c>
      <c r="F3">
        <f>F2/$G2</f>
        <v>4.0350877192982457E-2</v>
      </c>
      <c r="G3">
        <f>SUM(B3:F3)</f>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699E8-6E34-4ADA-9215-F1C4BD898C73}">
  <sheetPr>
    <tabColor rgb="FF7030A0"/>
  </sheetPr>
  <dimension ref="A1:G3"/>
  <sheetViews>
    <sheetView workbookViewId="0">
      <selection activeCell="L37" sqref="L37"/>
    </sheetView>
  </sheetViews>
  <sheetFormatPr defaultRowHeight="14.5" x14ac:dyDescent="0.35"/>
  <cols>
    <col min="1" max="1" width="23.453125" bestFit="1" customWidth="1"/>
  </cols>
  <sheetData>
    <row r="1" spans="1:7" x14ac:dyDescent="0.35">
      <c r="A1" t="s">
        <v>202</v>
      </c>
      <c r="B1" t="s">
        <v>203</v>
      </c>
      <c r="C1" s="17" t="s">
        <v>204</v>
      </c>
      <c r="D1" t="s">
        <v>205</v>
      </c>
      <c r="E1" t="s">
        <v>206</v>
      </c>
      <c r="F1" t="s">
        <v>207</v>
      </c>
      <c r="G1" t="s">
        <v>201</v>
      </c>
    </row>
    <row r="2" spans="1:7" x14ac:dyDescent="0.35">
      <c r="A2" t="s">
        <v>208</v>
      </c>
      <c r="B2">
        <v>153</v>
      </c>
      <c r="C2">
        <v>187</v>
      </c>
      <c r="D2">
        <v>127</v>
      </c>
      <c r="E2">
        <v>101</v>
      </c>
      <c r="F2">
        <v>55</v>
      </c>
      <c r="G2">
        <f>SUM(B2:F2)</f>
        <v>623</v>
      </c>
    </row>
    <row r="3" spans="1:7" x14ac:dyDescent="0.35">
      <c r="A3" t="s">
        <v>209</v>
      </c>
      <c r="B3">
        <f>B2/$G2</f>
        <v>0.24558587479935795</v>
      </c>
      <c r="C3">
        <f>C2/$G2</f>
        <v>0.3001605136436597</v>
      </c>
      <c r="D3">
        <f>D2/$G2</f>
        <v>0.20385232744783308</v>
      </c>
      <c r="E3">
        <f>E2/$G2</f>
        <v>0.16211878009630817</v>
      </c>
      <c r="F3">
        <f>F2/$G2</f>
        <v>8.8282504012841087E-2</v>
      </c>
      <c r="G3">
        <f>SUM(B3:F3)</f>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3F3D2-3687-4AE9-9C5F-5E72C44F2373}">
  <sheetPr>
    <tabColor rgb="FF7030A0"/>
  </sheetPr>
  <dimension ref="A1:C3"/>
  <sheetViews>
    <sheetView workbookViewId="0">
      <selection activeCell="L37" sqref="L37"/>
    </sheetView>
  </sheetViews>
  <sheetFormatPr defaultRowHeight="14.5" x14ac:dyDescent="0.35"/>
  <cols>
    <col min="2" max="2" width="13.81640625" bestFit="1" customWidth="1"/>
    <col min="3" max="3" width="13.26953125" bestFit="1" customWidth="1"/>
  </cols>
  <sheetData>
    <row r="1" spans="1:3" x14ac:dyDescent="0.35">
      <c r="A1" t="s">
        <v>210</v>
      </c>
      <c r="B1" t="s">
        <v>211</v>
      </c>
      <c r="C1" t="s">
        <v>212</v>
      </c>
    </row>
    <row r="2" spans="1:3" x14ac:dyDescent="0.35">
      <c r="A2" t="s">
        <v>213</v>
      </c>
      <c r="B2">
        <v>1.27</v>
      </c>
      <c r="C2">
        <v>1.08</v>
      </c>
    </row>
    <row r="3" spans="1:3" x14ac:dyDescent="0.35">
      <c r="A3" t="s">
        <v>214</v>
      </c>
      <c r="B3">
        <v>12.33</v>
      </c>
      <c r="C3">
        <v>10.27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CFE3-AE37-47CE-894F-DCCE99E41433}">
  <sheetPr>
    <tabColor rgb="FF7030A0"/>
  </sheetPr>
  <dimension ref="A1:C34"/>
  <sheetViews>
    <sheetView workbookViewId="0">
      <selection activeCell="L37" sqref="L37"/>
    </sheetView>
  </sheetViews>
  <sheetFormatPr defaultRowHeight="14.5" x14ac:dyDescent="0.35"/>
  <sheetData>
    <row r="1" spans="1:3" x14ac:dyDescent="0.35">
      <c r="A1" t="s">
        <v>96</v>
      </c>
      <c r="B1" t="s">
        <v>215</v>
      </c>
      <c r="C1" t="s">
        <v>216</v>
      </c>
    </row>
    <row r="2" spans="1:3" x14ac:dyDescent="0.35">
      <c r="A2">
        <v>1985</v>
      </c>
      <c r="B2">
        <v>0</v>
      </c>
      <c r="C2">
        <v>0</v>
      </c>
    </row>
    <row r="3" spans="1:3" x14ac:dyDescent="0.35">
      <c r="A3">
        <v>1986</v>
      </c>
      <c r="B3">
        <v>0</v>
      </c>
      <c r="C3">
        <v>0</v>
      </c>
    </row>
    <row r="4" spans="1:3" x14ac:dyDescent="0.35">
      <c r="A4">
        <v>1987</v>
      </c>
      <c r="B4">
        <v>0</v>
      </c>
      <c r="C4">
        <v>0</v>
      </c>
    </row>
    <row r="5" spans="1:3" x14ac:dyDescent="0.35">
      <c r="A5">
        <v>1988</v>
      </c>
      <c r="B5">
        <v>0</v>
      </c>
      <c r="C5">
        <v>0</v>
      </c>
    </row>
    <row r="6" spans="1:3" x14ac:dyDescent="0.35">
      <c r="A6">
        <v>1989</v>
      </c>
      <c r="B6">
        <v>0</v>
      </c>
      <c r="C6">
        <v>0</v>
      </c>
    </row>
    <row r="7" spans="1:3" x14ac:dyDescent="0.35">
      <c r="A7">
        <v>1990</v>
      </c>
      <c r="B7">
        <v>0</v>
      </c>
      <c r="C7">
        <v>0</v>
      </c>
    </row>
    <row r="8" spans="1:3" x14ac:dyDescent="0.35">
      <c r="A8">
        <v>1991</v>
      </c>
      <c r="B8">
        <v>0</v>
      </c>
      <c r="C8">
        <v>0</v>
      </c>
    </row>
    <row r="9" spans="1:3" x14ac:dyDescent="0.35">
      <c r="A9">
        <v>1992</v>
      </c>
      <c r="B9">
        <v>0</v>
      </c>
      <c r="C9">
        <v>0</v>
      </c>
    </row>
    <row r="10" spans="1:3" x14ac:dyDescent="0.35">
      <c r="A10">
        <v>1993</v>
      </c>
      <c r="B10">
        <v>0</v>
      </c>
      <c r="C10">
        <v>0</v>
      </c>
    </row>
    <row r="11" spans="1:3" x14ac:dyDescent="0.35">
      <c r="A11">
        <v>1994</v>
      </c>
      <c r="B11">
        <v>0</v>
      </c>
      <c r="C11">
        <v>0</v>
      </c>
    </row>
    <row r="12" spans="1:3" x14ac:dyDescent="0.35">
      <c r="A12">
        <v>1995</v>
      </c>
      <c r="B12">
        <v>0</v>
      </c>
      <c r="C12">
        <v>0</v>
      </c>
    </row>
    <row r="13" spans="1:3" x14ac:dyDescent="0.35">
      <c r="A13">
        <v>1996</v>
      </c>
      <c r="B13">
        <v>0</v>
      </c>
      <c r="C13">
        <v>0</v>
      </c>
    </row>
    <row r="14" spans="1:3" x14ac:dyDescent="0.35">
      <c r="A14">
        <v>1997</v>
      </c>
      <c r="B14">
        <v>0</v>
      </c>
      <c r="C14">
        <v>0</v>
      </c>
    </row>
    <row r="15" spans="1:3" x14ac:dyDescent="0.35">
      <c r="A15">
        <v>1998</v>
      </c>
      <c r="B15">
        <v>0</v>
      </c>
      <c r="C15">
        <v>0</v>
      </c>
    </row>
    <row r="16" spans="1:3" x14ac:dyDescent="0.35">
      <c r="A16">
        <v>1999</v>
      </c>
      <c r="B16">
        <v>1</v>
      </c>
      <c r="C16">
        <v>0</v>
      </c>
    </row>
    <row r="17" spans="1:3" x14ac:dyDescent="0.35">
      <c r="A17">
        <v>2000</v>
      </c>
      <c r="B17">
        <v>1</v>
      </c>
      <c r="C17">
        <v>0</v>
      </c>
    </row>
    <row r="18" spans="1:3" x14ac:dyDescent="0.35">
      <c r="A18">
        <v>2001</v>
      </c>
      <c r="B18">
        <v>5</v>
      </c>
      <c r="C18">
        <v>2</v>
      </c>
    </row>
    <row r="19" spans="1:3" x14ac:dyDescent="0.35">
      <c r="A19">
        <v>2002</v>
      </c>
      <c r="B19">
        <v>14</v>
      </c>
      <c r="C19">
        <v>5</v>
      </c>
    </row>
    <row r="20" spans="1:3" x14ac:dyDescent="0.35">
      <c r="A20">
        <v>2003</v>
      </c>
      <c r="B20">
        <v>35</v>
      </c>
      <c r="C20">
        <v>13</v>
      </c>
    </row>
    <row r="21" spans="1:3" x14ac:dyDescent="0.35">
      <c r="A21">
        <v>2004</v>
      </c>
      <c r="B21">
        <v>142</v>
      </c>
      <c r="C21">
        <v>57</v>
      </c>
    </row>
    <row r="22" spans="1:3" x14ac:dyDescent="0.35">
      <c r="A22">
        <v>2005</v>
      </c>
      <c r="B22">
        <v>242</v>
      </c>
      <c r="C22">
        <v>106</v>
      </c>
    </row>
    <row r="23" spans="1:3" x14ac:dyDescent="0.35">
      <c r="A23">
        <v>2006</v>
      </c>
      <c r="B23">
        <v>695</v>
      </c>
      <c r="C23">
        <v>336</v>
      </c>
    </row>
    <row r="24" spans="1:3" x14ac:dyDescent="0.35">
      <c r="A24">
        <v>2007</v>
      </c>
      <c r="B24">
        <v>2894</v>
      </c>
      <c r="C24">
        <v>1565</v>
      </c>
    </row>
    <row r="25" spans="1:3" x14ac:dyDescent="0.35">
      <c r="A25">
        <v>2008</v>
      </c>
      <c r="B25">
        <v>13584</v>
      </c>
      <c r="C25">
        <v>8250</v>
      </c>
    </row>
    <row r="26" spans="1:3" x14ac:dyDescent="0.35">
      <c r="A26">
        <v>2009</v>
      </c>
      <c r="B26">
        <v>33533</v>
      </c>
      <c r="C26">
        <v>22880</v>
      </c>
    </row>
    <row r="27" spans="1:3" x14ac:dyDescent="0.35">
      <c r="A27">
        <v>2010</v>
      </c>
      <c r="B27">
        <v>56568</v>
      </c>
      <c r="C27">
        <v>43140</v>
      </c>
    </row>
    <row r="28" spans="1:3" x14ac:dyDescent="0.35">
      <c r="A28">
        <v>2011</v>
      </c>
      <c r="B28">
        <v>84030</v>
      </c>
      <c r="C28">
        <v>70901</v>
      </c>
    </row>
    <row r="29" spans="1:3" x14ac:dyDescent="0.35">
      <c r="A29">
        <v>2012</v>
      </c>
      <c r="B29">
        <v>66685</v>
      </c>
      <c r="C29">
        <v>61325</v>
      </c>
    </row>
    <row r="30" spans="1:3" x14ac:dyDescent="0.35">
      <c r="A30">
        <v>2013</v>
      </c>
      <c r="B30">
        <v>100764</v>
      </c>
      <c r="C30">
        <v>99040</v>
      </c>
    </row>
    <row r="31" spans="1:3" x14ac:dyDescent="0.35">
      <c r="A31">
        <v>2014</v>
      </c>
      <c r="B31">
        <v>98067</v>
      </c>
      <c r="C31">
        <v>100594</v>
      </c>
    </row>
    <row r="32" spans="1:3" x14ac:dyDescent="0.35">
      <c r="A32">
        <v>2015</v>
      </c>
      <c r="B32">
        <v>126298</v>
      </c>
      <c r="C32">
        <v>131554</v>
      </c>
    </row>
    <row r="33" spans="1:3" x14ac:dyDescent="0.35">
      <c r="A33">
        <v>2016</v>
      </c>
      <c r="B33">
        <v>116535</v>
      </c>
      <c r="C33">
        <v>119724</v>
      </c>
    </row>
    <row r="34" spans="1:3" x14ac:dyDescent="0.35">
      <c r="A34" t="s">
        <v>201</v>
      </c>
      <c r="B34">
        <f>SUM(B2:B33)</f>
        <v>700093</v>
      </c>
      <c r="C34">
        <f>SUM(C2:C33)</f>
        <v>659492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F1930-4414-4750-83D7-94215628D83C}">
  <sheetPr>
    <tabColor rgb="FF7030A0"/>
  </sheetPr>
  <dimension ref="A1:G3"/>
  <sheetViews>
    <sheetView workbookViewId="0">
      <selection activeCell="L37" sqref="L37"/>
    </sheetView>
  </sheetViews>
  <sheetFormatPr defaultRowHeight="14.5" x14ac:dyDescent="0.35"/>
  <cols>
    <col min="1" max="1" width="23.453125" bestFit="1" customWidth="1"/>
    <col min="2" max="3" width="12" bestFit="1" customWidth="1"/>
    <col min="4" max="4" width="9" bestFit="1" customWidth="1"/>
    <col min="5" max="6" width="12" bestFit="1" customWidth="1"/>
    <col min="7" max="7" width="5.453125" bestFit="1" customWidth="1"/>
  </cols>
  <sheetData>
    <row r="1" spans="1:7" x14ac:dyDescent="0.35">
      <c r="A1" t="s">
        <v>202</v>
      </c>
      <c r="B1" t="s">
        <v>203</v>
      </c>
      <c r="C1" s="17" t="s">
        <v>204</v>
      </c>
      <c r="D1" t="s">
        <v>205</v>
      </c>
      <c r="E1" t="s">
        <v>206</v>
      </c>
      <c r="F1" t="s">
        <v>207</v>
      </c>
      <c r="G1" t="s">
        <v>201</v>
      </c>
    </row>
    <row r="2" spans="1:7" x14ac:dyDescent="0.35">
      <c r="A2" t="s">
        <v>208</v>
      </c>
      <c r="B2">
        <v>81</v>
      </c>
      <c r="C2">
        <v>65</v>
      </c>
      <c r="D2">
        <v>26</v>
      </c>
      <c r="E2">
        <v>14</v>
      </c>
      <c r="F2">
        <v>4</v>
      </c>
      <c r="G2">
        <f>SUM(B2:F2)</f>
        <v>190</v>
      </c>
    </row>
    <row r="3" spans="1:7" x14ac:dyDescent="0.35">
      <c r="A3" t="s">
        <v>209</v>
      </c>
      <c r="B3">
        <f>B2/$G2</f>
        <v>0.4263157894736842</v>
      </c>
      <c r="C3">
        <f>C2/$G2</f>
        <v>0.34210526315789475</v>
      </c>
      <c r="D3">
        <f>D2/$G2</f>
        <v>0.1368421052631579</v>
      </c>
      <c r="E3">
        <f>E2/$G2</f>
        <v>7.3684210526315783E-2</v>
      </c>
      <c r="F3">
        <f>F2/$G2</f>
        <v>2.1052631578947368E-2</v>
      </c>
      <c r="G3">
        <f>SUM(B3:F3)</f>
        <v>0.99999999999999989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1666D-E7BF-4778-B156-AB702E78E4B2}">
  <sheetPr>
    <tabColor rgb="FF7030A0"/>
  </sheetPr>
  <dimension ref="A1:G3"/>
  <sheetViews>
    <sheetView workbookViewId="0">
      <selection activeCell="L37" sqref="L37"/>
    </sheetView>
  </sheetViews>
  <sheetFormatPr defaultRowHeight="14.5" x14ac:dyDescent="0.35"/>
  <cols>
    <col min="1" max="1" width="23.453125" bestFit="1" customWidth="1"/>
    <col min="2" max="3" width="12" bestFit="1" customWidth="1"/>
    <col min="4" max="4" width="9" bestFit="1" customWidth="1"/>
    <col min="5" max="6" width="12" bestFit="1" customWidth="1"/>
    <col min="7" max="7" width="5.453125" bestFit="1" customWidth="1"/>
  </cols>
  <sheetData>
    <row r="1" spans="1:7" x14ac:dyDescent="0.35">
      <c r="A1" t="s">
        <v>202</v>
      </c>
      <c r="B1" t="s">
        <v>203</v>
      </c>
      <c r="C1" s="17" t="s">
        <v>204</v>
      </c>
      <c r="D1" t="s">
        <v>205</v>
      </c>
      <c r="E1" t="s">
        <v>206</v>
      </c>
      <c r="F1" t="s">
        <v>207</v>
      </c>
      <c r="G1" t="s">
        <v>201</v>
      </c>
    </row>
    <row r="2" spans="1:7" x14ac:dyDescent="0.35">
      <c r="A2" t="s">
        <v>208</v>
      </c>
      <c r="B2">
        <v>17</v>
      </c>
      <c r="C2">
        <v>64</v>
      </c>
      <c r="D2">
        <v>48</v>
      </c>
      <c r="E2">
        <v>48</v>
      </c>
      <c r="F2">
        <v>20</v>
      </c>
      <c r="G2">
        <f>SUM(B2:F2)</f>
        <v>197</v>
      </c>
    </row>
    <row r="3" spans="1:7" x14ac:dyDescent="0.35">
      <c r="A3" t="s">
        <v>209</v>
      </c>
      <c r="B3">
        <f>B2/$G2</f>
        <v>8.6294416243654817E-2</v>
      </c>
      <c r="C3">
        <f>C2/$G2</f>
        <v>0.32487309644670048</v>
      </c>
      <c r="D3">
        <f>D2/$G2</f>
        <v>0.24365482233502539</v>
      </c>
      <c r="E3">
        <f>E2/$G2</f>
        <v>0.24365482233502539</v>
      </c>
      <c r="F3">
        <f>F2/$G2</f>
        <v>0.10152284263959391</v>
      </c>
      <c r="G3">
        <f>SUM(B3:F3)</f>
        <v>0.99999999999999989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E20F3-4788-4FF8-BB93-4E37429FE7A2}">
  <sheetPr>
    <tabColor rgb="FFFF0000"/>
  </sheetPr>
  <dimension ref="A1:I15"/>
  <sheetViews>
    <sheetView topLeftCell="A4" workbookViewId="0">
      <selection activeCell="E5" sqref="E5"/>
    </sheetView>
  </sheetViews>
  <sheetFormatPr defaultRowHeight="14.5" x14ac:dyDescent="0.35"/>
  <cols>
    <col min="1" max="1" width="5.7265625" customWidth="1"/>
    <col min="2" max="2" width="28.81640625" customWidth="1"/>
    <col min="3" max="3" width="16.453125" bestFit="1" customWidth="1"/>
    <col min="4" max="4" width="23.81640625" bestFit="1" customWidth="1"/>
    <col min="5" max="5" width="21.54296875" customWidth="1"/>
    <col min="6" max="6" width="16.26953125" customWidth="1"/>
    <col min="7" max="7" width="10.81640625" customWidth="1"/>
    <col min="8" max="8" width="101.26953125" customWidth="1"/>
    <col min="9" max="9" width="45" style="1" customWidth="1"/>
  </cols>
  <sheetData>
    <row r="1" spans="1:9" x14ac:dyDescent="0.35">
      <c r="A1" t="s">
        <v>1</v>
      </c>
      <c r="B1" t="s">
        <v>2</v>
      </c>
      <c r="C1" t="s">
        <v>37</v>
      </c>
      <c r="D1" t="s">
        <v>38</v>
      </c>
      <c r="E1" t="s">
        <v>39</v>
      </c>
      <c r="F1" t="s">
        <v>40</v>
      </c>
      <c r="G1" t="s">
        <v>41</v>
      </c>
      <c r="H1" t="s">
        <v>4</v>
      </c>
      <c r="I1" s="1" t="s">
        <v>5</v>
      </c>
    </row>
    <row r="2" spans="1:9" ht="72.5" x14ac:dyDescent="0.35">
      <c r="A2">
        <v>1</v>
      </c>
      <c r="B2" s="1" t="s">
        <v>42</v>
      </c>
      <c r="C2" s="1" t="s">
        <v>43</v>
      </c>
      <c r="D2" t="s">
        <v>44</v>
      </c>
      <c r="E2">
        <v>2020</v>
      </c>
      <c r="G2" t="s">
        <v>45</v>
      </c>
      <c r="H2" s="1" t="s">
        <v>46</v>
      </c>
      <c r="I2" s="1" t="s">
        <v>47</v>
      </c>
    </row>
    <row r="3" spans="1:9" ht="58" x14ac:dyDescent="0.35">
      <c r="A3">
        <v>2</v>
      </c>
      <c r="B3" s="1" t="s">
        <v>48</v>
      </c>
      <c r="C3" s="1" t="s">
        <v>43</v>
      </c>
      <c r="D3" t="s">
        <v>49</v>
      </c>
      <c r="E3">
        <v>2020</v>
      </c>
      <c r="F3" t="s">
        <v>50</v>
      </c>
      <c r="G3" t="s">
        <v>45</v>
      </c>
      <c r="H3" s="1" t="s">
        <v>51</v>
      </c>
      <c r="I3" s="1" t="s">
        <v>52</v>
      </c>
    </row>
    <row r="4" spans="1:9" ht="101.5" x14ac:dyDescent="0.35">
      <c r="A4">
        <v>3</v>
      </c>
      <c r="B4" s="1" t="s">
        <v>53</v>
      </c>
      <c r="C4" s="1" t="s">
        <v>43</v>
      </c>
      <c r="D4" t="s">
        <v>54</v>
      </c>
      <c r="E4">
        <v>2013</v>
      </c>
      <c r="F4" t="s">
        <v>50</v>
      </c>
      <c r="G4" t="s">
        <v>45</v>
      </c>
      <c r="H4" s="1" t="s">
        <v>55</v>
      </c>
      <c r="I4" s="1" t="s">
        <v>56</v>
      </c>
    </row>
    <row r="5" spans="1:9" ht="275.5" x14ac:dyDescent="0.35">
      <c r="A5">
        <v>4</v>
      </c>
      <c r="B5" s="1" t="s">
        <v>57</v>
      </c>
      <c r="C5" s="1" t="s">
        <v>43</v>
      </c>
      <c r="D5" t="s">
        <v>58</v>
      </c>
      <c r="E5">
        <v>2014</v>
      </c>
      <c r="F5" t="s">
        <v>50</v>
      </c>
      <c r="G5" t="s">
        <v>45</v>
      </c>
      <c r="H5" s="1" t="s">
        <v>59</v>
      </c>
      <c r="I5" s="3" t="s">
        <v>60</v>
      </c>
    </row>
    <row r="6" spans="1:9" ht="72.5" x14ac:dyDescent="0.35">
      <c r="A6">
        <v>5</v>
      </c>
      <c r="B6" s="1" t="s">
        <v>61</v>
      </c>
      <c r="C6" s="1" t="s">
        <v>62</v>
      </c>
      <c r="D6" t="s">
        <v>58</v>
      </c>
      <c r="E6">
        <v>2019</v>
      </c>
      <c r="F6" t="s">
        <v>50</v>
      </c>
      <c r="G6" t="s">
        <v>45</v>
      </c>
      <c r="H6" s="1" t="s">
        <v>63</v>
      </c>
      <c r="I6" s="1" t="s">
        <v>64</v>
      </c>
    </row>
    <row r="7" spans="1:9" ht="188.5" x14ac:dyDescent="0.35">
      <c r="A7">
        <v>6</v>
      </c>
      <c r="B7" s="1" t="s">
        <v>65</v>
      </c>
      <c r="C7" s="1" t="s">
        <v>66</v>
      </c>
      <c r="D7" t="s">
        <v>58</v>
      </c>
      <c r="E7">
        <v>2016</v>
      </c>
      <c r="F7" t="s">
        <v>50</v>
      </c>
      <c r="G7" t="s">
        <v>45</v>
      </c>
      <c r="H7" s="1" t="s">
        <v>67</v>
      </c>
      <c r="I7" s="1" t="s">
        <v>68</v>
      </c>
    </row>
    <row r="8" spans="1:9" ht="362.5" x14ac:dyDescent="0.35">
      <c r="A8">
        <v>7</v>
      </c>
      <c r="B8" s="1" t="s">
        <v>69</v>
      </c>
      <c r="C8" s="1" t="s">
        <v>66</v>
      </c>
      <c r="D8" t="s">
        <v>70</v>
      </c>
      <c r="E8">
        <v>2018</v>
      </c>
      <c r="F8">
        <v>2022</v>
      </c>
      <c r="G8" t="s">
        <v>45</v>
      </c>
      <c r="H8" s="1" t="s">
        <v>71</v>
      </c>
      <c r="I8" s="3" t="s">
        <v>72</v>
      </c>
    </row>
    <row r="9" spans="1:9" ht="232" x14ac:dyDescent="0.35">
      <c r="A9">
        <v>8</v>
      </c>
      <c r="B9" s="1" t="s">
        <v>73</v>
      </c>
      <c r="C9" s="1" t="s">
        <v>74</v>
      </c>
      <c r="D9" t="s">
        <v>44</v>
      </c>
      <c r="E9">
        <v>2018</v>
      </c>
      <c r="F9">
        <v>2022</v>
      </c>
      <c r="G9" t="s">
        <v>45</v>
      </c>
      <c r="H9" s="1" t="s">
        <v>75</v>
      </c>
      <c r="I9" s="1" t="s">
        <v>76</v>
      </c>
    </row>
    <row r="10" spans="1:9" ht="145" x14ac:dyDescent="0.35">
      <c r="A10">
        <v>9</v>
      </c>
      <c r="B10" s="1" t="s">
        <v>77</v>
      </c>
      <c r="C10" s="1" t="s">
        <v>74</v>
      </c>
      <c r="D10" t="s">
        <v>44</v>
      </c>
      <c r="E10" t="s">
        <v>50</v>
      </c>
      <c r="F10" t="s">
        <v>50</v>
      </c>
      <c r="G10" t="s">
        <v>45</v>
      </c>
      <c r="H10" s="1" t="s">
        <v>78</v>
      </c>
      <c r="I10" s="1" t="s">
        <v>79</v>
      </c>
    </row>
    <row r="11" spans="1:9" ht="362.5" x14ac:dyDescent="0.35">
      <c r="A11">
        <v>10</v>
      </c>
      <c r="B11" s="1" t="s">
        <v>80</v>
      </c>
      <c r="C11" s="1" t="s">
        <v>74</v>
      </c>
      <c r="D11" t="s">
        <v>44</v>
      </c>
      <c r="E11" t="s">
        <v>50</v>
      </c>
      <c r="F11">
        <v>2020</v>
      </c>
      <c r="G11" t="s">
        <v>81</v>
      </c>
      <c r="H11" s="1" t="s">
        <v>82</v>
      </c>
      <c r="I11" s="1" t="s">
        <v>83</v>
      </c>
    </row>
    <row r="12" spans="1:9" ht="246.5" x14ac:dyDescent="0.35">
      <c r="A12">
        <v>11</v>
      </c>
      <c r="B12" s="1" t="s">
        <v>84</v>
      </c>
      <c r="C12" s="1" t="s">
        <v>74</v>
      </c>
      <c r="D12" t="s">
        <v>44</v>
      </c>
      <c r="E12">
        <v>2008</v>
      </c>
      <c r="F12">
        <v>2030</v>
      </c>
      <c r="G12" t="s">
        <v>45</v>
      </c>
      <c r="H12" s="1" t="s">
        <v>85</v>
      </c>
      <c r="I12" s="3" t="s">
        <v>86</v>
      </c>
    </row>
    <row r="13" spans="1:9" ht="43.5" x14ac:dyDescent="0.35">
      <c r="A13">
        <v>12</v>
      </c>
      <c r="B13" s="1" t="s">
        <v>87</v>
      </c>
      <c r="C13" s="1" t="s">
        <v>74</v>
      </c>
      <c r="D13" t="s">
        <v>44</v>
      </c>
      <c r="E13">
        <v>2020</v>
      </c>
      <c r="F13" t="s">
        <v>50</v>
      </c>
      <c r="G13" t="s">
        <v>45</v>
      </c>
      <c r="H13" s="1" t="s">
        <v>88</v>
      </c>
      <c r="I13" s="1" t="s">
        <v>79</v>
      </c>
    </row>
    <row r="14" spans="1:9" ht="261" x14ac:dyDescent="0.35">
      <c r="A14">
        <v>13</v>
      </c>
      <c r="B14" s="1" t="s">
        <v>89</v>
      </c>
      <c r="C14" s="1" t="s">
        <v>90</v>
      </c>
      <c r="D14" t="s">
        <v>49</v>
      </c>
      <c r="E14">
        <v>2018</v>
      </c>
      <c r="F14">
        <v>2022</v>
      </c>
      <c r="G14" t="s">
        <v>45</v>
      </c>
      <c r="H14" s="1" t="s">
        <v>91</v>
      </c>
      <c r="I14" t="s">
        <v>92</v>
      </c>
    </row>
    <row r="15" spans="1:9" ht="58" x14ac:dyDescent="0.35">
      <c r="A15">
        <v>14</v>
      </c>
      <c r="B15" s="1" t="s">
        <v>93</v>
      </c>
      <c r="C15" s="1" t="s">
        <v>90</v>
      </c>
      <c r="D15" t="s">
        <v>44</v>
      </c>
      <c r="E15">
        <v>2018</v>
      </c>
      <c r="F15">
        <v>2023</v>
      </c>
      <c r="G15" t="s">
        <v>45</v>
      </c>
      <c r="H15" s="1" t="s">
        <v>94</v>
      </c>
      <c r="I15" s="4" t="s">
        <v>95</v>
      </c>
    </row>
  </sheetData>
  <hyperlinks>
    <hyperlink ref="I5" r:id="rId1" xr:uid="{472221EA-3CEB-4584-AFEB-62884A6CA3DC}"/>
    <hyperlink ref="I8" r:id="rId2" xr:uid="{E7283F06-5019-489B-B035-530B46FF654D}"/>
  </hyperlinks>
  <pageMargins left="0.7" right="0.7" top="0.75" bottom="0.75" header="0.3" footer="0.3"/>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F1EF2-37B3-4D1E-967E-037B2EE008CE}">
  <sheetPr>
    <tabColor rgb="FF7030A0"/>
  </sheetPr>
  <dimension ref="A1:G3"/>
  <sheetViews>
    <sheetView workbookViewId="0">
      <selection activeCell="L37" sqref="L37"/>
    </sheetView>
  </sheetViews>
  <sheetFormatPr defaultRowHeight="14.5" x14ac:dyDescent="0.35"/>
  <cols>
    <col min="1" max="1" width="23.453125" bestFit="1" customWidth="1"/>
    <col min="2" max="3" width="12" bestFit="1" customWidth="1"/>
    <col min="4" max="4" width="9" bestFit="1" customWidth="1"/>
    <col min="5" max="6" width="12" bestFit="1" customWidth="1"/>
    <col min="7" max="7" width="5.453125" bestFit="1" customWidth="1"/>
  </cols>
  <sheetData>
    <row r="1" spans="1:7" x14ac:dyDescent="0.35">
      <c r="A1" t="s">
        <v>202</v>
      </c>
      <c r="B1" t="s">
        <v>203</v>
      </c>
      <c r="C1" s="17" t="s">
        <v>204</v>
      </c>
      <c r="D1" t="s">
        <v>205</v>
      </c>
      <c r="E1" t="s">
        <v>206</v>
      </c>
      <c r="F1" t="s">
        <v>207</v>
      </c>
      <c r="G1" t="s">
        <v>201</v>
      </c>
    </row>
    <row r="2" spans="1:7" x14ac:dyDescent="0.35">
      <c r="A2" t="s">
        <v>208</v>
      </c>
      <c r="B2">
        <v>3326</v>
      </c>
      <c r="C2">
        <v>2212</v>
      </c>
      <c r="D2">
        <v>684</v>
      </c>
      <c r="E2">
        <v>275</v>
      </c>
      <c r="F2">
        <v>192</v>
      </c>
      <c r="G2">
        <f>SUM(B2:F2)</f>
        <v>6689</v>
      </c>
    </row>
    <row r="3" spans="1:7" x14ac:dyDescent="0.35">
      <c r="A3" t="s">
        <v>209</v>
      </c>
      <c r="B3">
        <f>B2/$G2</f>
        <v>0.49723426521154135</v>
      </c>
      <c r="C3">
        <f>C2/$G2</f>
        <v>0.33069218119300342</v>
      </c>
      <c r="D3">
        <f>D2/$G2</f>
        <v>0.10225743758409329</v>
      </c>
      <c r="E3">
        <f>E2/$G2</f>
        <v>4.1112273882493645E-2</v>
      </c>
      <c r="F3">
        <f>F2/$G2</f>
        <v>2.8703842128868291E-2</v>
      </c>
      <c r="G3">
        <f>SUM(B3:F3)</f>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28F19-F786-4C7A-9A02-DEA9E9845749}">
  <sheetPr>
    <tabColor rgb="FF7030A0"/>
  </sheetPr>
  <dimension ref="A1:G3"/>
  <sheetViews>
    <sheetView workbookViewId="0">
      <selection activeCell="L37" sqref="L37"/>
    </sheetView>
  </sheetViews>
  <sheetFormatPr defaultRowHeight="14.5" x14ac:dyDescent="0.35"/>
  <cols>
    <col min="1" max="1" width="23.453125" bestFit="1" customWidth="1"/>
    <col min="2" max="6" width="12" bestFit="1" customWidth="1"/>
    <col min="7" max="7" width="5.453125" bestFit="1" customWidth="1"/>
  </cols>
  <sheetData>
    <row r="1" spans="1:7" x14ac:dyDescent="0.35">
      <c r="A1" t="s">
        <v>202</v>
      </c>
      <c r="B1" t="s">
        <v>203</v>
      </c>
      <c r="C1" s="17" t="s">
        <v>204</v>
      </c>
      <c r="D1" t="s">
        <v>205</v>
      </c>
      <c r="E1" t="s">
        <v>206</v>
      </c>
      <c r="F1" t="s">
        <v>207</v>
      </c>
      <c r="G1" t="s">
        <v>201</v>
      </c>
    </row>
    <row r="2" spans="1:7" x14ac:dyDescent="0.35">
      <c r="A2" t="s">
        <v>208</v>
      </c>
      <c r="B2">
        <v>70</v>
      </c>
      <c r="C2">
        <v>2204</v>
      </c>
      <c r="D2">
        <v>2468</v>
      </c>
      <c r="E2">
        <v>1268</v>
      </c>
      <c r="F2">
        <v>590</v>
      </c>
      <c r="G2">
        <f>SUM(B2:F2)</f>
        <v>6600</v>
      </c>
    </row>
    <row r="3" spans="1:7" x14ac:dyDescent="0.35">
      <c r="A3" t="s">
        <v>209</v>
      </c>
      <c r="B3">
        <f>B2/$G2</f>
        <v>1.0606060606060607E-2</v>
      </c>
      <c r="C3">
        <f>C2/$G2</f>
        <v>0.33393939393939392</v>
      </c>
      <c r="D3">
        <f>D2/$G2</f>
        <v>0.37393939393939396</v>
      </c>
      <c r="E3">
        <f>E2/$G2</f>
        <v>0.19212121212121211</v>
      </c>
      <c r="F3">
        <f>F2/$G2</f>
        <v>8.9393939393939401E-2</v>
      </c>
      <c r="G3">
        <f>SUM(B3:F3)</f>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F6ACC-305F-4AC2-AC45-2BD332793F88}">
  <sheetPr>
    <tabColor rgb="FF7030A0"/>
  </sheetPr>
  <dimension ref="A1:C3"/>
  <sheetViews>
    <sheetView workbookViewId="0">
      <selection activeCell="L37" sqref="L37"/>
    </sheetView>
  </sheetViews>
  <sheetFormatPr defaultRowHeight="14.5" x14ac:dyDescent="0.35"/>
  <sheetData>
    <row r="1" spans="1:3" x14ac:dyDescent="0.35">
      <c r="A1" t="s">
        <v>210</v>
      </c>
      <c r="B1" t="s">
        <v>211</v>
      </c>
      <c r="C1" t="s">
        <v>212</v>
      </c>
    </row>
    <row r="2" spans="1:3" x14ac:dyDescent="0.35">
      <c r="A2" t="s">
        <v>213</v>
      </c>
      <c r="B2">
        <v>1.7</v>
      </c>
      <c r="C2">
        <v>1.6</v>
      </c>
    </row>
    <row r="3" spans="1:3" x14ac:dyDescent="0.35">
      <c r="A3" t="s">
        <v>214</v>
      </c>
      <c r="B3">
        <v>17.2</v>
      </c>
      <c r="C3">
        <v>21.1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6C2C5-8A43-4899-BF77-C2047E9D349D}">
  <sheetPr>
    <tabColor rgb="FF7030A0"/>
  </sheetPr>
  <dimension ref="A1:A2"/>
  <sheetViews>
    <sheetView zoomScale="85" zoomScaleNormal="85" workbookViewId="0">
      <selection activeCell="L37" sqref="L37"/>
    </sheetView>
  </sheetViews>
  <sheetFormatPr defaultRowHeight="14.5" x14ac:dyDescent="0.35"/>
  <sheetData>
    <row r="1" spans="1:1" x14ac:dyDescent="0.35">
      <c r="A1" t="s">
        <v>217</v>
      </c>
    </row>
    <row r="2" spans="1:1" x14ac:dyDescent="0.35">
      <c r="A2">
        <v>22671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C31BA-4652-4CC7-A94A-B0180BFA3579}">
  <sheetPr>
    <tabColor rgb="FF7030A0"/>
  </sheetPr>
  <dimension ref="A1:A2"/>
  <sheetViews>
    <sheetView workbookViewId="0">
      <selection activeCell="L37" sqref="L37"/>
    </sheetView>
  </sheetViews>
  <sheetFormatPr defaultRowHeight="14.5" x14ac:dyDescent="0.35"/>
  <sheetData>
    <row r="1" spans="1:1" x14ac:dyDescent="0.35">
      <c r="A1" t="s">
        <v>218</v>
      </c>
    </row>
    <row r="2" spans="1:1" x14ac:dyDescent="0.35">
      <c r="A2">
        <v>16.489999999999998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7F506-831A-4BE7-B494-1D4E518577E4}">
  <sheetPr>
    <tabColor rgb="FF7030A0"/>
  </sheetPr>
  <dimension ref="A1:C34"/>
  <sheetViews>
    <sheetView workbookViewId="0">
      <selection activeCell="L37" sqref="L37"/>
    </sheetView>
  </sheetViews>
  <sheetFormatPr defaultRowHeight="14.5" x14ac:dyDescent="0.35"/>
  <sheetData>
    <row r="1" spans="1:3" x14ac:dyDescent="0.35">
      <c r="A1" t="s">
        <v>96</v>
      </c>
      <c r="B1" t="s">
        <v>215</v>
      </c>
      <c r="C1" t="s">
        <v>216</v>
      </c>
    </row>
    <row r="2" spans="1:3" x14ac:dyDescent="0.35">
      <c r="A2">
        <v>1985</v>
      </c>
      <c r="B2">
        <v>680</v>
      </c>
      <c r="C2">
        <v>332</v>
      </c>
    </row>
    <row r="3" spans="1:3" x14ac:dyDescent="0.35">
      <c r="A3">
        <v>1986</v>
      </c>
      <c r="B3">
        <v>888</v>
      </c>
      <c r="C3">
        <v>456</v>
      </c>
    </row>
    <row r="4" spans="1:3" x14ac:dyDescent="0.35">
      <c r="A4">
        <v>1987</v>
      </c>
      <c r="B4">
        <v>1293</v>
      </c>
      <c r="C4">
        <v>697</v>
      </c>
    </row>
    <row r="5" spans="1:3" x14ac:dyDescent="0.35">
      <c r="A5">
        <v>1988</v>
      </c>
      <c r="B5">
        <v>1498</v>
      </c>
      <c r="C5">
        <v>846</v>
      </c>
    </row>
    <row r="6" spans="1:3" x14ac:dyDescent="0.35">
      <c r="A6">
        <v>1989</v>
      </c>
      <c r="B6">
        <v>1554</v>
      </c>
      <c r="C6">
        <v>919</v>
      </c>
    </row>
    <row r="7" spans="1:3" x14ac:dyDescent="0.35">
      <c r="A7">
        <v>1990</v>
      </c>
      <c r="B7">
        <v>1539</v>
      </c>
      <c r="C7">
        <v>950</v>
      </c>
    </row>
    <row r="8" spans="1:3" x14ac:dyDescent="0.35">
      <c r="A8">
        <v>1991</v>
      </c>
      <c r="B8">
        <v>1734</v>
      </c>
      <c r="C8">
        <v>1117</v>
      </c>
    </row>
    <row r="9" spans="1:3" x14ac:dyDescent="0.35">
      <c r="A9">
        <v>1992</v>
      </c>
      <c r="B9">
        <v>1615</v>
      </c>
      <c r="C9">
        <v>1083</v>
      </c>
    </row>
    <row r="10" spans="1:3" x14ac:dyDescent="0.35">
      <c r="A10">
        <v>1993</v>
      </c>
      <c r="B10">
        <v>1774</v>
      </c>
      <c r="C10">
        <v>1237</v>
      </c>
    </row>
    <row r="11" spans="1:3" x14ac:dyDescent="0.35">
      <c r="A11">
        <v>1994</v>
      </c>
      <c r="B11">
        <v>2942</v>
      </c>
      <c r="C11">
        <v>2129</v>
      </c>
    </row>
    <row r="12" spans="1:3" x14ac:dyDescent="0.35">
      <c r="A12">
        <v>1995</v>
      </c>
      <c r="B12">
        <v>3019</v>
      </c>
      <c r="C12">
        <v>2264</v>
      </c>
    </row>
    <row r="13" spans="1:3" x14ac:dyDescent="0.35">
      <c r="A13">
        <v>1996</v>
      </c>
      <c r="B13">
        <v>4495</v>
      </c>
      <c r="C13">
        <v>3486</v>
      </c>
    </row>
    <row r="14" spans="1:3" x14ac:dyDescent="0.35">
      <c r="A14">
        <v>1997</v>
      </c>
      <c r="B14">
        <v>5063</v>
      </c>
      <c r="C14">
        <v>4055</v>
      </c>
    </row>
    <row r="15" spans="1:3" x14ac:dyDescent="0.35">
      <c r="A15">
        <v>1998</v>
      </c>
      <c r="B15">
        <v>6703</v>
      </c>
      <c r="C15">
        <v>5534</v>
      </c>
    </row>
    <row r="16" spans="1:3" x14ac:dyDescent="0.35">
      <c r="A16">
        <v>1999</v>
      </c>
      <c r="B16">
        <v>5815</v>
      </c>
      <c r="C16">
        <v>4941</v>
      </c>
    </row>
    <row r="17" spans="1:3" x14ac:dyDescent="0.35">
      <c r="A17">
        <v>2000</v>
      </c>
      <c r="B17">
        <v>4978</v>
      </c>
      <c r="C17">
        <v>4344</v>
      </c>
    </row>
    <row r="18" spans="1:3" x14ac:dyDescent="0.35">
      <c r="A18">
        <v>2001</v>
      </c>
      <c r="B18">
        <v>6573</v>
      </c>
      <c r="C18">
        <v>5882</v>
      </c>
    </row>
    <row r="19" spans="1:3" x14ac:dyDescent="0.35">
      <c r="A19">
        <v>2002</v>
      </c>
      <c r="B19">
        <v>9325</v>
      </c>
      <c r="C19">
        <v>8541</v>
      </c>
    </row>
    <row r="20" spans="1:3" x14ac:dyDescent="0.35">
      <c r="A20">
        <v>2003</v>
      </c>
      <c r="B20">
        <v>10187</v>
      </c>
      <c r="C20">
        <v>9531</v>
      </c>
    </row>
    <row r="21" spans="1:3" x14ac:dyDescent="0.35">
      <c r="A21">
        <v>2004</v>
      </c>
      <c r="B21">
        <v>13097</v>
      </c>
      <c r="C21">
        <v>12496</v>
      </c>
    </row>
    <row r="22" spans="1:3" x14ac:dyDescent="0.35">
      <c r="A22">
        <v>2005</v>
      </c>
      <c r="B22">
        <v>15725</v>
      </c>
      <c r="C22">
        <v>15269</v>
      </c>
    </row>
    <row r="23" spans="1:3" x14ac:dyDescent="0.35">
      <c r="A23">
        <v>2006</v>
      </c>
      <c r="B23">
        <v>18705</v>
      </c>
      <c r="C23">
        <v>18449</v>
      </c>
    </row>
    <row r="24" spans="1:3" x14ac:dyDescent="0.35">
      <c r="A24">
        <v>2007</v>
      </c>
      <c r="B24">
        <v>30129</v>
      </c>
      <c r="C24">
        <v>30125</v>
      </c>
    </row>
    <row r="25" spans="1:3" x14ac:dyDescent="0.35">
      <c r="A25">
        <v>2008</v>
      </c>
      <c r="B25">
        <v>32706</v>
      </c>
      <c r="C25">
        <v>33084</v>
      </c>
    </row>
    <row r="26" spans="1:3" x14ac:dyDescent="0.35">
      <c r="A26">
        <v>2009</v>
      </c>
      <c r="B26">
        <v>35102</v>
      </c>
      <c r="C26">
        <v>35846</v>
      </c>
    </row>
    <row r="27" spans="1:3" x14ac:dyDescent="0.35">
      <c r="A27">
        <v>2010</v>
      </c>
      <c r="B27">
        <v>44193</v>
      </c>
      <c r="C27">
        <v>45461</v>
      </c>
    </row>
    <row r="28" spans="1:3" x14ac:dyDescent="0.35">
      <c r="A28">
        <v>2011</v>
      </c>
      <c r="B28">
        <v>36135</v>
      </c>
      <c r="C28">
        <v>37360</v>
      </c>
    </row>
    <row r="29" spans="1:3" x14ac:dyDescent="0.35">
      <c r="A29">
        <v>2012</v>
      </c>
      <c r="B29">
        <v>46883</v>
      </c>
      <c r="C29">
        <v>48600</v>
      </c>
    </row>
    <row r="30" spans="1:3" x14ac:dyDescent="0.35">
      <c r="A30">
        <v>2013</v>
      </c>
      <c r="B30">
        <v>59564</v>
      </c>
      <c r="C30">
        <v>61750</v>
      </c>
    </row>
    <row r="31" spans="1:3" x14ac:dyDescent="0.35">
      <c r="A31">
        <v>2014</v>
      </c>
      <c r="B31">
        <v>65462</v>
      </c>
      <c r="C31">
        <v>67676</v>
      </c>
    </row>
    <row r="32" spans="1:3" x14ac:dyDescent="0.35">
      <c r="A32">
        <v>2015</v>
      </c>
      <c r="B32">
        <v>66128</v>
      </c>
      <c r="C32">
        <v>67948</v>
      </c>
    </row>
    <row r="33" spans="1:3" x14ac:dyDescent="0.35">
      <c r="A33">
        <v>2016</v>
      </c>
      <c r="B33">
        <v>57675</v>
      </c>
      <c r="C33">
        <v>58613</v>
      </c>
    </row>
    <row r="34" spans="1:3" x14ac:dyDescent="0.35">
      <c r="A34" t="s">
        <v>201</v>
      </c>
      <c r="B34">
        <f>SUM(B2:B33)</f>
        <v>593179</v>
      </c>
      <c r="C34">
        <f>SUM(C2:C33)</f>
        <v>591021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2C358-064F-4E6F-A3D2-3D85C7E3AB33}">
  <sheetPr>
    <tabColor rgb="FF7030A0"/>
  </sheetPr>
  <dimension ref="A1:G3"/>
  <sheetViews>
    <sheetView workbookViewId="0">
      <selection activeCell="L37" sqref="L37"/>
    </sheetView>
  </sheetViews>
  <sheetFormatPr defaultRowHeight="14.5" x14ac:dyDescent="0.35"/>
  <cols>
    <col min="1" max="1" width="23.453125" bestFit="1" customWidth="1"/>
    <col min="2" max="3" width="12" bestFit="1" customWidth="1"/>
    <col min="4" max="4" width="9" bestFit="1" customWidth="1"/>
    <col min="5" max="6" width="12" bestFit="1" customWidth="1"/>
    <col min="7" max="7" width="5.453125" bestFit="1" customWidth="1"/>
  </cols>
  <sheetData>
    <row r="1" spans="1:7" x14ac:dyDescent="0.35">
      <c r="A1" t="s">
        <v>202</v>
      </c>
      <c r="B1" t="s">
        <v>203</v>
      </c>
      <c r="C1" s="17" t="s">
        <v>204</v>
      </c>
      <c r="D1" t="s">
        <v>205</v>
      </c>
      <c r="E1" t="s">
        <v>206</v>
      </c>
      <c r="F1" t="s">
        <v>207</v>
      </c>
      <c r="G1" t="s">
        <v>201</v>
      </c>
    </row>
    <row r="2" spans="1:7" x14ac:dyDescent="0.35">
      <c r="A2" t="s">
        <v>208</v>
      </c>
      <c r="B2">
        <v>282</v>
      </c>
      <c r="C2">
        <v>191</v>
      </c>
      <c r="D2">
        <v>68</v>
      </c>
      <c r="E2">
        <v>23</v>
      </c>
      <c r="F2">
        <v>38</v>
      </c>
      <c r="G2">
        <f>SUM(B2:F2)</f>
        <v>602</v>
      </c>
    </row>
    <row r="3" spans="1:7" x14ac:dyDescent="0.35">
      <c r="A3" t="s">
        <v>209</v>
      </c>
      <c r="B3">
        <f>B2/$G2</f>
        <v>0.46843853820598008</v>
      </c>
      <c r="C3">
        <f>C2/$G2</f>
        <v>0.31727574750830567</v>
      </c>
      <c r="D3">
        <f>D2/$G2</f>
        <v>0.11295681063122924</v>
      </c>
      <c r="E3">
        <f>E2/$G2</f>
        <v>3.8205980066445183E-2</v>
      </c>
      <c r="F3">
        <f>F2/$G2</f>
        <v>6.3122923588039864E-2</v>
      </c>
      <c r="G3">
        <f>SUM(B3:F3)</f>
        <v>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045D1-9A28-465A-AD5E-4650F8B251C8}">
  <sheetPr>
    <tabColor rgb="FF7030A0"/>
  </sheetPr>
  <dimension ref="A1:G3"/>
  <sheetViews>
    <sheetView workbookViewId="0">
      <selection activeCell="L37" sqref="L37"/>
    </sheetView>
  </sheetViews>
  <sheetFormatPr defaultRowHeight="14.5" x14ac:dyDescent="0.35"/>
  <cols>
    <col min="1" max="1" width="23.453125" bestFit="1" customWidth="1"/>
    <col min="2" max="4" width="12" bestFit="1" customWidth="1"/>
    <col min="5" max="5" width="11" bestFit="1" customWidth="1"/>
    <col min="6" max="6" width="12" bestFit="1" customWidth="1"/>
    <col min="7" max="7" width="5.453125" bestFit="1" customWidth="1"/>
  </cols>
  <sheetData>
    <row r="1" spans="1:7" x14ac:dyDescent="0.35">
      <c r="A1" t="s">
        <v>202</v>
      </c>
      <c r="B1" t="s">
        <v>203</v>
      </c>
      <c r="C1" s="17" t="s">
        <v>204</v>
      </c>
      <c r="D1" t="s">
        <v>205</v>
      </c>
      <c r="E1" t="s">
        <v>206</v>
      </c>
      <c r="F1" t="s">
        <v>207</v>
      </c>
      <c r="G1" t="s">
        <v>201</v>
      </c>
    </row>
    <row r="2" spans="1:7" x14ac:dyDescent="0.35">
      <c r="A2" t="s">
        <v>208</v>
      </c>
      <c r="B2">
        <v>181</v>
      </c>
      <c r="C2">
        <v>226</v>
      </c>
      <c r="D2">
        <v>109</v>
      </c>
      <c r="E2">
        <v>32</v>
      </c>
      <c r="F2">
        <v>71</v>
      </c>
      <c r="G2">
        <f>SUM(B2:F2)</f>
        <v>619</v>
      </c>
    </row>
    <row r="3" spans="1:7" x14ac:dyDescent="0.35">
      <c r="A3" t="s">
        <v>209</v>
      </c>
      <c r="B3">
        <f>B2/$G2</f>
        <v>0.29240710823909533</v>
      </c>
      <c r="C3">
        <f>C2/$G2</f>
        <v>0.36510500807754442</v>
      </c>
      <c r="D3">
        <f>D2/$G2</f>
        <v>0.17609046849757673</v>
      </c>
      <c r="E3">
        <f>E2/$G2</f>
        <v>5.1696284329563816E-2</v>
      </c>
      <c r="F3">
        <f>F2/$G2</f>
        <v>0.1147011308562197</v>
      </c>
      <c r="G3">
        <f>SUM(B3:F3)</f>
        <v>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2D39A-2911-4C6E-978A-A5251FD95515}">
  <sheetPr>
    <tabColor rgb="FF7030A0"/>
  </sheetPr>
  <dimension ref="A1:C3"/>
  <sheetViews>
    <sheetView workbookViewId="0">
      <selection activeCell="L37" sqref="L37"/>
    </sheetView>
  </sheetViews>
  <sheetFormatPr defaultRowHeight="14.5" x14ac:dyDescent="0.35"/>
  <cols>
    <col min="1" max="1" width="8" bestFit="1" customWidth="1"/>
    <col min="2" max="2" width="13.81640625" bestFit="1" customWidth="1"/>
    <col min="3" max="3" width="13.26953125" bestFit="1" customWidth="1"/>
  </cols>
  <sheetData>
    <row r="1" spans="1:3" x14ac:dyDescent="0.35">
      <c r="A1" t="s">
        <v>210</v>
      </c>
      <c r="B1" t="s">
        <v>211</v>
      </c>
      <c r="C1" t="s">
        <v>212</v>
      </c>
    </row>
    <row r="2" spans="1:3" x14ac:dyDescent="0.35">
      <c r="A2" t="s">
        <v>213</v>
      </c>
      <c r="B2">
        <v>2.5</v>
      </c>
      <c r="C2">
        <v>2.5</v>
      </c>
    </row>
    <row r="3" spans="1:3" x14ac:dyDescent="0.35">
      <c r="A3" t="s">
        <v>214</v>
      </c>
      <c r="B3">
        <v>13</v>
      </c>
      <c r="C3">
        <v>21.1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60183-D33F-46F3-89AA-059EFC5ABDAF}">
  <sheetPr>
    <tabColor rgb="FF7030A0"/>
  </sheetPr>
  <dimension ref="A1:C34"/>
  <sheetViews>
    <sheetView workbookViewId="0">
      <selection activeCell="L37" sqref="L37"/>
    </sheetView>
  </sheetViews>
  <sheetFormatPr defaultRowHeight="14.5" x14ac:dyDescent="0.35"/>
  <sheetData>
    <row r="1" spans="1:3" x14ac:dyDescent="0.35">
      <c r="A1" t="s">
        <v>96</v>
      </c>
      <c r="B1" t="s">
        <v>215</v>
      </c>
      <c r="C1" t="s">
        <v>216</v>
      </c>
    </row>
    <row r="2" spans="1:3" x14ac:dyDescent="0.35">
      <c r="A2">
        <v>1985</v>
      </c>
      <c r="B2">
        <v>5</v>
      </c>
      <c r="C2">
        <v>1</v>
      </c>
    </row>
    <row r="3" spans="1:3" x14ac:dyDescent="0.35">
      <c r="A3">
        <v>1986</v>
      </c>
      <c r="B3">
        <v>7</v>
      </c>
      <c r="C3">
        <v>1</v>
      </c>
    </row>
    <row r="4" spans="1:3" x14ac:dyDescent="0.35">
      <c r="A4">
        <v>1987</v>
      </c>
      <c r="B4">
        <v>13</v>
      </c>
      <c r="C4">
        <v>3</v>
      </c>
    </row>
    <row r="5" spans="1:3" x14ac:dyDescent="0.35">
      <c r="A5">
        <v>1988</v>
      </c>
      <c r="B5">
        <v>21</v>
      </c>
      <c r="C5">
        <v>5</v>
      </c>
    </row>
    <row r="6" spans="1:3" x14ac:dyDescent="0.35">
      <c r="A6">
        <v>1989</v>
      </c>
      <c r="B6">
        <v>33</v>
      </c>
      <c r="C6">
        <v>10</v>
      </c>
    </row>
    <row r="7" spans="1:3" x14ac:dyDescent="0.35">
      <c r="A7">
        <v>1990</v>
      </c>
      <c r="B7">
        <v>51</v>
      </c>
      <c r="C7">
        <v>17</v>
      </c>
    </row>
    <row r="8" spans="1:3" x14ac:dyDescent="0.35">
      <c r="A8">
        <v>1991</v>
      </c>
      <c r="B8">
        <v>63</v>
      </c>
      <c r="C8">
        <v>25</v>
      </c>
    </row>
    <row r="9" spans="1:3" x14ac:dyDescent="0.35">
      <c r="A9">
        <v>1992</v>
      </c>
      <c r="B9">
        <v>82</v>
      </c>
      <c r="C9">
        <v>36</v>
      </c>
    </row>
    <row r="10" spans="1:3" x14ac:dyDescent="0.35">
      <c r="A10">
        <v>1993</v>
      </c>
      <c r="B10">
        <v>78</v>
      </c>
      <c r="C10">
        <v>39</v>
      </c>
    </row>
    <row r="11" spans="1:3" x14ac:dyDescent="0.35">
      <c r="A11">
        <v>1994</v>
      </c>
      <c r="B11">
        <v>146</v>
      </c>
      <c r="C11">
        <v>81</v>
      </c>
    </row>
    <row r="12" spans="1:3" x14ac:dyDescent="0.35">
      <c r="A12">
        <v>1995</v>
      </c>
      <c r="B12">
        <v>199</v>
      </c>
      <c r="C12">
        <v>123</v>
      </c>
    </row>
    <row r="13" spans="1:3" x14ac:dyDescent="0.35">
      <c r="A13">
        <v>1996</v>
      </c>
      <c r="B13">
        <v>609</v>
      </c>
      <c r="C13">
        <v>409</v>
      </c>
    </row>
    <row r="14" spans="1:3" x14ac:dyDescent="0.35">
      <c r="A14">
        <v>1997</v>
      </c>
      <c r="B14">
        <v>782</v>
      </c>
      <c r="C14">
        <v>570</v>
      </c>
    </row>
    <row r="15" spans="1:3" x14ac:dyDescent="0.35">
      <c r="A15">
        <v>1998</v>
      </c>
      <c r="B15">
        <v>976</v>
      </c>
      <c r="C15">
        <v>764</v>
      </c>
    </row>
    <row r="16" spans="1:3" x14ac:dyDescent="0.35">
      <c r="A16">
        <v>1999</v>
      </c>
      <c r="B16">
        <v>1183</v>
      </c>
      <c r="C16">
        <v>988</v>
      </c>
    </row>
    <row r="17" spans="1:3" x14ac:dyDescent="0.35">
      <c r="A17">
        <v>2000</v>
      </c>
      <c r="B17">
        <v>931</v>
      </c>
      <c r="C17">
        <v>822</v>
      </c>
    </row>
    <row r="18" spans="1:3" x14ac:dyDescent="0.35">
      <c r="A18">
        <v>2001</v>
      </c>
      <c r="B18">
        <v>1225</v>
      </c>
      <c r="C18">
        <v>1136</v>
      </c>
    </row>
    <row r="19" spans="1:3" x14ac:dyDescent="0.35">
      <c r="A19">
        <v>2002</v>
      </c>
      <c r="B19">
        <v>1812</v>
      </c>
      <c r="C19">
        <v>1751</v>
      </c>
    </row>
    <row r="20" spans="1:3" x14ac:dyDescent="0.35">
      <c r="A20">
        <v>2003</v>
      </c>
      <c r="B20">
        <v>2509</v>
      </c>
      <c r="C20">
        <v>2509</v>
      </c>
    </row>
    <row r="21" spans="1:3" x14ac:dyDescent="0.35">
      <c r="A21">
        <v>2004</v>
      </c>
      <c r="B21">
        <v>3021</v>
      </c>
      <c r="C21">
        <v>3106</v>
      </c>
    </row>
    <row r="22" spans="1:3" x14ac:dyDescent="0.35">
      <c r="A22">
        <v>2005</v>
      </c>
      <c r="B22">
        <v>3108</v>
      </c>
      <c r="C22">
        <v>3265</v>
      </c>
    </row>
    <row r="23" spans="1:3" x14ac:dyDescent="0.35">
      <c r="A23">
        <v>2006</v>
      </c>
      <c r="B23">
        <v>3748</v>
      </c>
      <c r="C23">
        <v>4000</v>
      </c>
    </row>
    <row r="24" spans="1:3" x14ac:dyDescent="0.35">
      <c r="A24">
        <v>2007</v>
      </c>
      <c r="B24">
        <v>5894</v>
      </c>
      <c r="C24">
        <v>6356</v>
      </c>
    </row>
    <row r="25" spans="1:3" x14ac:dyDescent="0.35">
      <c r="A25">
        <v>2008</v>
      </c>
      <c r="B25">
        <v>6157</v>
      </c>
      <c r="C25">
        <v>6674</v>
      </c>
    </row>
    <row r="26" spans="1:3" x14ac:dyDescent="0.35">
      <c r="A26">
        <v>2009</v>
      </c>
      <c r="B26">
        <v>5306</v>
      </c>
      <c r="C26">
        <v>5755</v>
      </c>
    </row>
    <row r="27" spans="1:3" x14ac:dyDescent="0.35">
      <c r="A27">
        <v>2010</v>
      </c>
      <c r="B27">
        <v>5582</v>
      </c>
      <c r="C27">
        <v>6035</v>
      </c>
    </row>
    <row r="28" spans="1:3" x14ac:dyDescent="0.35">
      <c r="A28">
        <v>2011</v>
      </c>
      <c r="B28">
        <v>6324</v>
      </c>
      <c r="C28">
        <v>6790</v>
      </c>
    </row>
    <row r="29" spans="1:3" x14ac:dyDescent="0.35">
      <c r="A29">
        <v>2012</v>
      </c>
      <c r="B29">
        <v>7090</v>
      </c>
      <c r="C29">
        <v>7539</v>
      </c>
    </row>
    <row r="30" spans="1:3" x14ac:dyDescent="0.35">
      <c r="A30">
        <v>2013</v>
      </c>
      <c r="B30">
        <v>9109</v>
      </c>
      <c r="C30">
        <v>9571</v>
      </c>
    </row>
    <row r="31" spans="1:3" x14ac:dyDescent="0.35">
      <c r="A31">
        <v>2014</v>
      </c>
      <c r="B31">
        <v>12010</v>
      </c>
      <c r="C31">
        <v>12452</v>
      </c>
    </row>
    <row r="32" spans="1:3" x14ac:dyDescent="0.35">
      <c r="A32">
        <v>2015</v>
      </c>
      <c r="B32">
        <v>23306</v>
      </c>
      <c r="C32">
        <v>23839</v>
      </c>
    </row>
    <row r="33" spans="1:3" x14ac:dyDescent="0.35">
      <c r="A33">
        <v>2016</v>
      </c>
      <c r="B33">
        <v>12590</v>
      </c>
      <c r="C33">
        <v>12722</v>
      </c>
    </row>
    <row r="34" spans="1:3" x14ac:dyDescent="0.35">
      <c r="A34" t="s">
        <v>201</v>
      </c>
      <c r="B34">
        <f>SUM(B2:B33)</f>
        <v>113970</v>
      </c>
      <c r="C34">
        <f>SUM(C2:C33)</f>
        <v>117394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E27"/>
  <sheetViews>
    <sheetView topLeftCell="A4" workbookViewId="0">
      <selection activeCell="D14" sqref="D14"/>
    </sheetView>
  </sheetViews>
  <sheetFormatPr defaultRowHeight="14.5" x14ac:dyDescent="0.35"/>
  <cols>
    <col min="1" max="1" width="5" customWidth="1"/>
    <col min="2" max="2" width="27" style="1" customWidth="1"/>
    <col min="3" max="3" width="19.26953125" customWidth="1"/>
    <col min="4" max="4" width="39.54296875" style="1" customWidth="1"/>
    <col min="5" max="5" width="32.7265625" style="1" customWidth="1"/>
  </cols>
  <sheetData>
    <row r="1" spans="1:5" x14ac:dyDescent="0.35">
      <c r="A1" t="s">
        <v>1</v>
      </c>
      <c r="B1" s="1" t="s">
        <v>2</v>
      </c>
      <c r="C1" t="s">
        <v>3</v>
      </c>
      <c r="D1" s="1" t="s">
        <v>4</v>
      </c>
      <c r="E1" s="1" t="s">
        <v>5</v>
      </c>
    </row>
    <row r="2" spans="1:5" ht="43.5" x14ac:dyDescent="0.35">
      <c r="A2">
        <v>1</v>
      </c>
      <c r="B2" s="1" t="s">
        <v>9</v>
      </c>
      <c r="C2" t="s">
        <v>6</v>
      </c>
      <c r="D2" s="1" t="s">
        <v>36</v>
      </c>
      <c r="E2" s="1" t="s">
        <v>0</v>
      </c>
    </row>
    <row r="3" spans="1:5" ht="43.5" x14ac:dyDescent="0.35">
      <c r="A3">
        <v>2</v>
      </c>
      <c r="B3" s="1" t="s">
        <v>8</v>
      </c>
      <c r="C3" t="s">
        <v>6</v>
      </c>
      <c r="D3" s="1" t="s">
        <v>36</v>
      </c>
      <c r="E3" s="1" t="s">
        <v>7</v>
      </c>
    </row>
    <row r="4" spans="1:5" ht="29" x14ac:dyDescent="0.35">
      <c r="A4">
        <v>3</v>
      </c>
      <c r="B4" s="1" t="s">
        <v>11</v>
      </c>
      <c r="C4" t="s">
        <v>6</v>
      </c>
      <c r="D4" s="1" t="s">
        <v>36</v>
      </c>
      <c r="E4" s="1" t="s">
        <v>10</v>
      </c>
    </row>
    <row r="5" spans="1:5" ht="29" x14ac:dyDescent="0.35">
      <c r="A5">
        <v>4</v>
      </c>
      <c r="B5" s="1" t="s">
        <v>12</v>
      </c>
      <c r="C5" t="s">
        <v>6</v>
      </c>
      <c r="D5" s="1" t="s">
        <v>36</v>
      </c>
      <c r="E5" s="1" t="s">
        <v>10</v>
      </c>
    </row>
    <row r="6" spans="1:5" ht="29" x14ac:dyDescent="0.35">
      <c r="A6">
        <v>5</v>
      </c>
      <c r="B6" s="1" t="s">
        <v>13</v>
      </c>
      <c r="C6" t="s">
        <v>6</v>
      </c>
      <c r="D6" s="1" t="s">
        <v>36</v>
      </c>
      <c r="E6" s="1" t="s">
        <v>10</v>
      </c>
    </row>
    <row r="7" spans="1:5" ht="29" x14ac:dyDescent="0.35">
      <c r="A7">
        <v>6</v>
      </c>
      <c r="B7" s="1" t="s">
        <v>14</v>
      </c>
      <c r="C7" t="s">
        <v>6</v>
      </c>
      <c r="D7" s="1" t="s">
        <v>36</v>
      </c>
      <c r="E7" s="1" t="s">
        <v>10</v>
      </c>
    </row>
    <row r="8" spans="1:5" ht="29" x14ac:dyDescent="0.35">
      <c r="A8">
        <v>7</v>
      </c>
      <c r="B8" s="1" t="s">
        <v>15</v>
      </c>
      <c r="C8" t="s">
        <v>6</v>
      </c>
      <c r="D8" s="1" t="s">
        <v>36</v>
      </c>
      <c r="E8" s="1" t="s">
        <v>10</v>
      </c>
    </row>
    <row r="9" spans="1:5" ht="29" x14ac:dyDescent="0.35">
      <c r="A9">
        <v>8</v>
      </c>
      <c r="B9" s="1" t="s">
        <v>16</v>
      </c>
      <c r="C9" t="s">
        <v>6</v>
      </c>
      <c r="D9" s="1" t="s">
        <v>36</v>
      </c>
      <c r="E9" s="1" t="s">
        <v>10</v>
      </c>
    </row>
    <row r="10" spans="1:5" ht="29" x14ac:dyDescent="0.35">
      <c r="A10">
        <v>9</v>
      </c>
      <c r="B10" s="1" t="s">
        <v>17</v>
      </c>
      <c r="C10" t="s">
        <v>6</v>
      </c>
      <c r="D10" s="1" t="s">
        <v>36</v>
      </c>
      <c r="E10" s="1" t="s">
        <v>10</v>
      </c>
    </row>
    <row r="11" spans="1:5" ht="29" x14ac:dyDescent="0.35">
      <c r="A11">
        <v>10</v>
      </c>
      <c r="B11" s="1" t="s">
        <v>18</v>
      </c>
      <c r="C11" t="s">
        <v>6</v>
      </c>
      <c r="D11" s="1" t="s">
        <v>36</v>
      </c>
      <c r="E11" s="1" t="s">
        <v>10</v>
      </c>
    </row>
    <row r="12" spans="1:5" ht="29" x14ac:dyDescent="0.35">
      <c r="A12">
        <v>11</v>
      </c>
      <c r="B12" s="1" t="s">
        <v>19</v>
      </c>
      <c r="C12" t="s">
        <v>6</v>
      </c>
      <c r="D12" s="1" t="s">
        <v>36</v>
      </c>
      <c r="E12" s="1" t="s">
        <v>10</v>
      </c>
    </row>
    <row r="13" spans="1:5" ht="29" x14ac:dyDescent="0.35">
      <c r="A13">
        <v>12</v>
      </c>
      <c r="B13" s="1" t="s">
        <v>20</v>
      </c>
      <c r="C13" t="s">
        <v>6</v>
      </c>
      <c r="D13" s="1" t="s">
        <v>36</v>
      </c>
      <c r="E13" s="1" t="s">
        <v>10</v>
      </c>
    </row>
    <row r="14" spans="1:5" ht="29" x14ac:dyDescent="0.35">
      <c r="A14">
        <v>13</v>
      </c>
      <c r="B14" s="1" t="s">
        <v>21</v>
      </c>
      <c r="C14" t="s">
        <v>6</v>
      </c>
      <c r="D14" s="1" t="s">
        <v>36</v>
      </c>
      <c r="E14" s="1" t="s">
        <v>10</v>
      </c>
    </row>
    <row r="15" spans="1:5" ht="29" x14ac:dyDescent="0.35">
      <c r="A15">
        <v>14</v>
      </c>
      <c r="B15" s="1" t="s">
        <v>22</v>
      </c>
      <c r="C15" t="s">
        <v>6</v>
      </c>
      <c r="D15" s="1" t="s">
        <v>36</v>
      </c>
      <c r="E15" s="1" t="s">
        <v>10</v>
      </c>
    </row>
    <row r="16" spans="1:5" ht="29" x14ac:dyDescent="0.35">
      <c r="A16">
        <v>15</v>
      </c>
      <c r="B16" s="1" t="s">
        <v>23</v>
      </c>
      <c r="C16" t="s">
        <v>6</v>
      </c>
      <c r="D16" s="1" t="s">
        <v>36</v>
      </c>
      <c r="E16" s="1" t="s">
        <v>10</v>
      </c>
    </row>
    <row r="17" spans="1:5" ht="29" x14ac:dyDescent="0.35">
      <c r="A17">
        <v>16</v>
      </c>
      <c r="B17" s="1" t="s">
        <v>24</v>
      </c>
      <c r="C17" t="s">
        <v>6</v>
      </c>
      <c r="D17" s="1" t="s">
        <v>36</v>
      </c>
      <c r="E17" s="1" t="s">
        <v>10</v>
      </c>
    </row>
    <row r="18" spans="1:5" ht="29" x14ac:dyDescent="0.35">
      <c r="A18">
        <v>17</v>
      </c>
      <c r="B18" s="1" t="s">
        <v>25</v>
      </c>
      <c r="C18" t="s">
        <v>6</v>
      </c>
      <c r="D18" s="1" t="s">
        <v>36</v>
      </c>
      <c r="E18" s="1" t="s">
        <v>10</v>
      </c>
    </row>
    <row r="19" spans="1:5" ht="29" x14ac:dyDescent="0.35">
      <c r="A19">
        <v>18</v>
      </c>
      <c r="B19" s="1" t="s">
        <v>26</v>
      </c>
      <c r="C19" t="s">
        <v>6</v>
      </c>
      <c r="D19" s="1" t="s">
        <v>36</v>
      </c>
      <c r="E19" s="1" t="s">
        <v>10</v>
      </c>
    </row>
    <row r="20" spans="1:5" ht="29" x14ac:dyDescent="0.35">
      <c r="A20">
        <v>19</v>
      </c>
      <c r="B20" s="1" t="s">
        <v>27</v>
      </c>
      <c r="C20" t="s">
        <v>6</v>
      </c>
      <c r="D20" s="1" t="s">
        <v>36</v>
      </c>
      <c r="E20" s="1" t="s">
        <v>10</v>
      </c>
    </row>
    <row r="21" spans="1:5" ht="29" x14ac:dyDescent="0.35">
      <c r="A21">
        <v>20</v>
      </c>
      <c r="B21" s="2" t="s">
        <v>28</v>
      </c>
      <c r="C21" t="s">
        <v>6</v>
      </c>
      <c r="D21" s="1" t="s">
        <v>36</v>
      </c>
      <c r="E21" s="1" t="s">
        <v>10</v>
      </c>
    </row>
    <row r="22" spans="1:5" ht="29" x14ac:dyDescent="0.35">
      <c r="A22">
        <v>21</v>
      </c>
      <c r="B22" s="1" t="s">
        <v>29</v>
      </c>
      <c r="C22" t="s">
        <v>6</v>
      </c>
      <c r="D22" s="1" t="s">
        <v>36</v>
      </c>
      <c r="E22" s="1" t="s">
        <v>10</v>
      </c>
    </row>
    <row r="23" spans="1:5" ht="29" x14ac:dyDescent="0.35">
      <c r="A23">
        <v>22</v>
      </c>
      <c r="B23" s="1" t="s">
        <v>30</v>
      </c>
      <c r="C23" t="s">
        <v>6</v>
      </c>
      <c r="D23" s="1" t="s">
        <v>36</v>
      </c>
      <c r="E23" s="1" t="s">
        <v>10</v>
      </c>
    </row>
    <row r="24" spans="1:5" ht="29" x14ac:dyDescent="0.35">
      <c r="A24">
        <v>23</v>
      </c>
      <c r="B24" s="1" t="s">
        <v>31</v>
      </c>
      <c r="C24" t="s">
        <v>32</v>
      </c>
      <c r="D24" s="1" t="s">
        <v>36</v>
      </c>
      <c r="E24" s="1" t="s">
        <v>10</v>
      </c>
    </row>
    <row r="25" spans="1:5" ht="29" x14ac:dyDescent="0.35">
      <c r="A25">
        <v>24</v>
      </c>
      <c r="B25" s="1" t="s">
        <v>33</v>
      </c>
      <c r="C25" t="s">
        <v>6</v>
      </c>
      <c r="D25" s="1" t="s">
        <v>36</v>
      </c>
      <c r="E25" s="1" t="s">
        <v>10</v>
      </c>
    </row>
    <row r="26" spans="1:5" ht="29" x14ac:dyDescent="0.35">
      <c r="A26">
        <v>25</v>
      </c>
      <c r="B26" s="1" t="s">
        <v>34</v>
      </c>
      <c r="C26" t="s">
        <v>6</v>
      </c>
      <c r="D26" s="1" t="s">
        <v>36</v>
      </c>
      <c r="E26" s="1" t="s">
        <v>10</v>
      </c>
    </row>
    <row r="27" spans="1:5" ht="29" x14ac:dyDescent="0.35">
      <c r="A27">
        <v>26</v>
      </c>
      <c r="B27" s="1" t="s">
        <v>35</v>
      </c>
      <c r="C27" t="s">
        <v>6</v>
      </c>
      <c r="D27" s="1" t="s">
        <v>36</v>
      </c>
      <c r="E27" s="1" t="s">
        <v>10</v>
      </c>
    </row>
  </sheetData>
  <pageMargins left="0.7" right="0.7" top="0.75" bottom="0.75" header="0.3" footer="0.3"/>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BB64D-1E6D-4BDE-A9F9-063F1A62A58C}">
  <sheetPr>
    <tabColor rgb="FF7030A0"/>
  </sheetPr>
  <dimension ref="A1:G3"/>
  <sheetViews>
    <sheetView workbookViewId="0">
      <selection activeCell="L37" sqref="L37"/>
    </sheetView>
  </sheetViews>
  <sheetFormatPr defaultRowHeight="14.5" x14ac:dyDescent="0.35"/>
  <cols>
    <col min="1" max="1" width="23.453125" bestFit="1" customWidth="1"/>
    <col min="2" max="3" width="12" bestFit="1" customWidth="1"/>
    <col min="4" max="4" width="9" bestFit="1" customWidth="1"/>
    <col min="5" max="6" width="12" bestFit="1" customWidth="1"/>
    <col min="7" max="7" width="5.453125" bestFit="1" customWidth="1"/>
  </cols>
  <sheetData>
    <row r="1" spans="1:7" x14ac:dyDescent="0.35">
      <c r="A1" t="s">
        <v>202</v>
      </c>
      <c r="B1" t="s">
        <v>203</v>
      </c>
      <c r="C1" s="17" t="s">
        <v>204</v>
      </c>
      <c r="D1" t="s">
        <v>205</v>
      </c>
      <c r="E1" t="s">
        <v>206</v>
      </c>
      <c r="F1" t="s">
        <v>207</v>
      </c>
      <c r="G1" t="s">
        <v>201</v>
      </c>
    </row>
    <row r="2" spans="1:7" x14ac:dyDescent="0.35">
      <c r="A2" t="s">
        <v>208</v>
      </c>
      <c r="B2">
        <v>133</v>
      </c>
      <c r="C2">
        <v>36</v>
      </c>
      <c r="D2">
        <v>22</v>
      </c>
      <c r="E2">
        <v>7</v>
      </c>
      <c r="F2">
        <v>4</v>
      </c>
      <c r="G2">
        <f>SUM(B2:F2)</f>
        <v>202</v>
      </c>
    </row>
    <row r="3" spans="1:7" x14ac:dyDescent="0.35">
      <c r="A3" t="s">
        <v>209</v>
      </c>
      <c r="B3">
        <f>B2/$G2</f>
        <v>0.65841584158415845</v>
      </c>
      <c r="C3">
        <f>C2/$G2</f>
        <v>0.17821782178217821</v>
      </c>
      <c r="D3">
        <f>D2/$G2</f>
        <v>0.10891089108910891</v>
      </c>
      <c r="E3">
        <f>E2/$G2</f>
        <v>3.4653465346534656E-2</v>
      </c>
      <c r="F3">
        <f>F2/$G2</f>
        <v>1.9801980198019802E-2</v>
      </c>
      <c r="G3">
        <f>SUM(B3:F3)</f>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72122-B35B-4396-93FB-CA12FC95A52B}">
  <sheetPr>
    <tabColor rgb="FF7030A0"/>
  </sheetPr>
  <dimension ref="A1:G3"/>
  <sheetViews>
    <sheetView workbookViewId="0">
      <selection activeCell="L37" sqref="L37"/>
    </sheetView>
  </sheetViews>
  <sheetFormatPr defaultRowHeight="14.5" x14ac:dyDescent="0.35"/>
  <cols>
    <col min="1" max="1" width="23.453125" bestFit="1" customWidth="1"/>
  </cols>
  <sheetData>
    <row r="1" spans="1:7" x14ac:dyDescent="0.35">
      <c r="A1" t="s">
        <v>202</v>
      </c>
      <c r="B1" t="s">
        <v>203</v>
      </c>
      <c r="C1" s="17" t="s">
        <v>204</v>
      </c>
      <c r="D1" t="s">
        <v>205</v>
      </c>
      <c r="E1" t="s">
        <v>206</v>
      </c>
      <c r="F1" t="s">
        <v>207</v>
      </c>
      <c r="G1" t="s">
        <v>201</v>
      </c>
    </row>
    <row r="2" spans="1:7" x14ac:dyDescent="0.35">
      <c r="A2" t="s">
        <v>208</v>
      </c>
      <c r="B2">
        <v>123</v>
      </c>
      <c r="C2">
        <v>48</v>
      </c>
      <c r="D2">
        <v>22</v>
      </c>
      <c r="E2">
        <v>6</v>
      </c>
      <c r="F2">
        <v>8</v>
      </c>
      <c r="G2">
        <f>SUM(B2:F2)</f>
        <v>207</v>
      </c>
    </row>
    <row r="3" spans="1:7" x14ac:dyDescent="0.35">
      <c r="A3" t="s">
        <v>209</v>
      </c>
      <c r="B3">
        <f>B2/$G2</f>
        <v>0.59420289855072461</v>
      </c>
      <c r="C3">
        <f>C2/$G2</f>
        <v>0.2318840579710145</v>
      </c>
      <c r="D3">
        <f>D2/$G2</f>
        <v>0.10628019323671498</v>
      </c>
      <c r="E3">
        <f>E2/$G2</f>
        <v>2.8985507246376812E-2</v>
      </c>
      <c r="F3">
        <f>F2/$G2</f>
        <v>3.864734299516908E-2</v>
      </c>
      <c r="G3">
        <f>SUM(B3:F3)</f>
        <v>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61422-BDB0-4A95-BEE1-FC6B073658DE}">
  <sheetPr>
    <tabColor rgb="FF7030A0"/>
  </sheetPr>
  <dimension ref="A1:C3"/>
  <sheetViews>
    <sheetView workbookViewId="0">
      <selection activeCell="L37" sqref="L37"/>
    </sheetView>
  </sheetViews>
  <sheetFormatPr defaultRowHeight="14.5" x14ac:dyDescent="0.35"/>
  <sheetData>
    <row r="1" spans="1:3" x14ac:dyDescent="0.35">
      <c r="A1" t="s">
        <v>210</v>
      </c>
      <c r="B1" t="s">
        <v>211</v>
      </c>
      <c r="C1" t="s">
        <v>212</v>
      </c>
    </row>
    <row r="2" spans="1:3" x14ac:dyDescent="0.35">
      <c r="A2" t="s">
        <v>213</v>
      </c>
      <c r="B2">
        <v>1.08</v>
      </c>
      <c r="C2">
        <v>1.1000000000000001</v>
      </c>
    </row>
    <row r="3" spans="1:3" x14ac:dyDescent="0.35">
      <c r="A3" t="s">
        <v>214</v>
      </c>
      <c r="B3">
        <v>7.4</v>
      </c>
      <c r="C3">
        <v>8.3000000000000007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7BAED-81C2-4BA1-B3C0-612848ED256F}">
  <sheetPr>
    <tabColor rgb="FF7030A0"/>
  </sheetPr>
  <dimension ref="A1:C34"/>
  <sheetViews>
    <sheetView workbookViewId="0">
      <selection activeCell="L37" sqref="L37"/>
    </sheetView>
  </sheetViews>
  <sheetFormatPr defaultRowHeight="14.5" x14ac:dyDescent="0.35"/>
  <sheetData>
    <row r="1" spans="1:3" x14ac:dyDescent="0.35">
      <c r="A1" t="s">
        <v>96</v>
      </c>
      <c r="B1" t="s">
        <v>215</v>
      </c>
      <c r="C1" t="s">
        <v>216</v>
      </c>
    </row>
    <row r="2" spans="1:3" x14ac:dyDescent="0.35">
      <c r="A2">
        <v>1985</v>
      </c>
      <c r="B2">
        <v>9</v>
      </c>
      <c r="C2">
        <v>7</v>
      </c>
    </row>
    <row r="3" spans="1:3" x14ac:dyDescent="0.35">
      <c r="A3">
        <v>1986</v>
      </c>
      <c r="B3">
        <v>9</v>
      </c>
      <c r="C3">
        <v>7</v>
      </c>
    </row>
    <row r="4" spans="1:3" x14ac:dyDescent="0.35">
      <c r="A4">
        <v>1987</v>
      </c>
      <c r="B4">
        <v>12</v>
      </c>
      <c r="C4">
        <v>10</v>
      </c>
    </row>
    <row r="5" spans="1:3" x14ac:dyDescent="0.35">
      <c r="A5">
        <v>1988</v>
      </c>
      <c r="B5">
        <v>20</v>
      </c>
      <c r="C5">
        <v>16</v>
      </c>
    </row>
    <row r="6" spans="1:3" x14ac:dyDescent="0.35">
      <c r="A6">
        <v>1989</v>
      </c>
      <c r="B6">
        <v>17</v>
      </c>
      <c r="C6">
        <v>14</v>
      </c>
    </row>
    <row r="7" spans="1:3" x14ac:dyDescent="0.35">
      <c r="A7">
        <v>1990</v>
      </c>
      <c r="B7">
        <v>23</v>
      </c>
      <c r="C7">
        <v>19</v>
      </c>
    </row>
    <row r="8" spans="1:3" x14ac:dyDescent="0.35">
      <c r="A8">
        <v>1991</v>
      </c>
      <c r="B8">
        <v>25</v>
      </c>
      <c r="C8">
        <v>21</v>
      </c>
    </row>
    <row r="9" spans="1:3" x14ac:dyDescent="0.35">
      <c r="A9">
        <v>1992</v>
      </c>
      <c r="B9">
        <v>24</v>
      </c>
      <c r="C9">
        <v>20</v>
      </c>
    </row>
    <row r="10" spans="1:3" x14ac:dyDescent="0.35">
      <c r="A10">
        <v>1993</v>
      </c>
      <c r="B10">
        <v>21</v>
      </c>
      <c r="C10">
        <v>17</v>
      </c>
    </row>
    <row r="11" spans="1:3" x14ac:dyDescent="0.35">
      <c r="A11">
        <v>1994</v>
      </c>
      <c r="B11">
        <v>18</v>
      </c>
      <c r="C11">
        <v>15</v>
      </c>
    </row>
    <row r="12" spans="1:3" x14ac:dyDescent="0.35">
      <c r="A12">
        <v>1995</v>
      </c>
      <c r="B12">
        <v>21</v>
      </c>
      <c r="C12">
        <v>18</v>
      </c>
    </row>
    <row r="13" spans="1:3" x14ac:dyDescent="0.35">
      <c r="A13">
        <v>1996</v>
      </c>
      <c r="B13">
        <v>54</v>
      </c>
      <c r="C13">
        <v>48</v>
      </c>
    </row>
    <row r="14" spans="1:3" x14ac:dyDescent="0.35">
      <c r="A14">
        <v>1997</v>
      </c>
      <c r="B14">
        <v>66</v>
      </c>
      <c r="C14">
        <v>58</v>
      </c>
    </row>
    <row r="15" spans="1:3" x14ac:dyDescent="0.35">
      <c r="A15">
        <v>1998</v>
      </c>
      <c r="B15">
        <v>73</v>
      </c>
      <c r="C15">
        <v>65</v>
      </c>
    </row>
    <row r="16" spans="1:3" x14ac:dyDescent="0.35">
      <c r="A16">
        <v>1999</v>
      </c>
      <c r="B16">
        <v>82</v>
      </c>
      <c r="C16">
        <v>74</v>
      </c>
    </row>
    <row r="17" spans="1:3" x14ac:dyDescent="0.35">
      <c r="A17">
        <v>2000</v>
      </c>
      <c r="B17">
        <v>51</v>
      </c>
      <c r="C17">
        <v>47</v>
      </c>
    </row>
    <row r="18" spans="1:3" x14ac:dyDescent="0.35">
      <c r="A18">
        <v>2001</v>
      </c>
      <c r="B18">
        <v>62</v>
      </c>
      <c r="C18">
        <v>57</v>
      </c>
    </row>
    <row r="19" spans="1:3" x14ac:dyDescent="0.35">
      <c r="A19">
        <v>2002</v>
      </c>
      <c r="B19">
        <v>59</v>
      </c>
      <c r="C19">
        <v>56</v>
      </c>
    </row>
    <row r="20" spans="1:3" x14ac:dyDescent="0.35">
      <c r="A20">
        <v>2003</v>
      </c>
      <c r="B20">
        <v>111</v>
      </c>
      <c r="C20">
        <v>106</v>
      </c>
    </row>
    <row r="21" spans="1:3" x14ac:dyDescent="0.35">
      <c r="A21">
        <v>2004</v>
      </c>
      <c r="B21">
        <v>167</v>
      </c>
      <c r="C21">
        <v>162</v>
      </c>
    </row>
    <row r="22" spans="1:3" x14ac:dyDescent="0.35">
      <c r="A22">
        <v>2005</v>
      </c>
      <c r="B22">
        <v>195</v>
      </c>
      <c r="C22">
        <v>191</v>
      </c>
    </row>
    <row r="23" spans="1:3" x14ac:dyDescent="0.35">
      <c r="A23">
        <v>2006</v>
      </c>
      <c r="B23">
        <v>216</v>
      </c>
      <c r="C23">
        <v>214</v>
      </c>
    </row>
    <row r="24" spans="1:3" x14ac:dyDescent="0.35">
      <c r="A24">
        <v>2007</v>
      </c>
      <c r="B24">
        <v>580</v>
      </c>
      <c r="C24">
        <v>583</v>
      </c>
    </row>
    <row r="25" spans="1:3" x14ac:dyDescent="0.35">
      <c r="A25">
        <v>2008</v>
      </c>
      <c r="B25">
        <v>411</v>
      </c>
      <c r="C25">
        <v>419</v>
      </c>
    </row>
    <row r="26" spans="1:3" x14ac:dyDescent="0.35">
      <c r="A26">
        <v>2009</v>
      </c>
      <c r="B26">
        <v>399</v>
      </c>
      <c r="C26">
        <v>412</v>
      </c>
    </row>
    <row r="27" spans="1:3" x14ac:dyDescent="0.35">
      <c r="A27">
        <v>2010</v>
      </c>
      <c r="B27">
        <v>545</v>
      </c>
      <c r="C27">
        <v>569</v>
      </c>
    </row>
    <row r="28" spans="1:3" x14ac:dyDescent="0.35">
      <c r="A28">
        <v>2011</v>
      </c>
      <c r="B28">
        <v>570</v>
      </c>
      <c r="C28">
        <v>604</v>
      </c>
    </row>
    <row r="29" spans="1:3" x14ac:dyDescent="0.35">
      <c r="A29">
        <v>2012</v>
      </c>
      <c r="B29">
        <v>912</v>
      </c>
      <c r="C29">
        <v>979</v>
      </c>
    </row>
    <row r="30" spans="1:3" x14ac:dyDescent="0.35">
      <c r="A30">
        <v>2013</v>
      </c>
      <c r="B30">
        <v>1301</v>
      </c>
      <c r="C30">
        <v>1414</v>
      </c>
    </row>
    <row r="31" spans="1:3" x14ac:dyDescent="0.35">
      <c r="A31">
        <v>2014</v>
      </c>
      <c r="B31">
        <v>1575</v>
      </c>
      <c r="C31">
        <v>1733</v>
      </c>
    </row>
    <row r="32" spans="1:3" x14ac:dyDescent="0.35">
      <c r="A32">
        <v>2015</v>
      </c>
      <c r="B32">
        <v>1879</v>
      </c>
      <c r="C32">
        <v>2087</v>
      </c>
    </row>
    <row r="33" spans="1:3" x14ac:dyDescent="0.35">
      <c r="A33">
        <v>2016</v>
      </c>
      <c r="B33">
        <v>1584</v>
      </c>
      <c r="C33">
        <v>1765</v>
      </c>
    </row>
    <row r="34" spans="1:3" x14ac:dyDescent="0.35">
      <c r="A34" t="s">
        <v>201</v>
      </c>
      <c r="B34">
        <f>SUM(B2:B33)</f>
        <v>11091</v>
      </c>
      <c r="C34">
        <f>SUM(C2:C33)</f>
        <v>11807</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75321-34D4-4437-8D2D-3CA197EAC3E3}">
  <sheetPr>
    <tabColor rgb="FF7030A0"/>
  </sheetPr>
  <dimension ref="A1:G3"/>
  <sheetViews>
    <sheetView workbookViewId="0">
      <selection activeCell="L37" sqref="L37"/>
    </sheetView>
  </sheetViews>
  <sheetFormatPr defaultRowHeight="14.5" x14ac:dyDescent="0.35"/>
  <cols>
    <col min="1" max="1" width="23.453125" bestFit="1" customWidth="1"/>
    <col min="2" max="3" width="12" bestFit="1" customWidth="1"/>
    <col min="4" max="4" width="11" bestFit="1" customWidth="1"/>
    <col min="5" max="6" width="12" bestFit="1" customWidth="1"/>
    <col min="7" max="7" width="5.453125" bestFit="1" customWidth="1"/>
  </cols>
  <sheetData>
    <row r="1" spans="1:7" x14ac:dyDescent="0.35">
      <c r="A1" t="s">
        <v>202</v>
      </c>
      <c r="B1" t="s">
        <v>203</v>
      </c>
      <c r="C1" s="17" t="s">
        <v>204</v>
      </c>
      <c r="D1" t="s">
        <v>205</v>
      </c>
      <c r="E1" t="s">
        <v>206</v>
      </c>
      <c r="F1" t="s">
        <v>207</v>
      </c>
      <c r="G1" t="s">
        <v>201</v>
      </c>
    </row>
    <row r="2" spans="1:7" x14ac:dyDescent="0.35">
      <c r="A2" t="s">
        <v>208</v>
      </c>
      <c r="B2">
        <v>85</v>
      </c>
      <c r="C2">
        <v>455</v>
      </c>
      <c r="D2">
        <v>212</v>
      </c>
      <c r="E2">
        <v>43</v>
      </c>
      <c r="F2">
        <v>19</v>
      </c>
      <c r="G2">
        <f>SUM(B2:F2)</f>
        <v>814</v>
      </c>
    </row>
    <row r="3" spans="1:7" x14ac:dyDescent="0.35">
      <c r="A3" t="s">
        <v>209</v>
      </c>
      <c r="B3">
        <f>B2/$G2</f>
        <v>0.10442260442260443</v>
      </c>
      <c r="C3">
        <f>C2/$G2</f>
        <v>0.55896805896805901</v>
      </c>
      <c r="D3">
        <f>D2/$G2</f>
        <v>0.26044226044226043</v>
      </c>
      <c r="E3">
        <f>E2/$G2</f>
        <v>5.2825552825552825E-2</v>
      </c>
      <c r="F3">
        <f>F2/$G2</f>
        <v>2.334152334152334E-2</v>
      </c>
      <c r="G3">
        <f>SUM(B3:F3)</f>
        <v>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061C0-6CF6-4D34-A313-0C2746181A4E}">
  <sheetPr>
    <tabColor rgb="FF7030A0"/>
  </sheetPr>
  <dimension ref="A1:G3"/>
  <sheetViews>
    <sheetView workbookViewId="0">
      <selection activeCell="L37" sqref="L37"/>
    </sheetView>
  </sheetViews>
  <sheetFormatPr defaultRowHeight="14.5" x14ac:dyDescent="0.35"/>
  <cols>
    <col min="1" max="1" width="23.453125" bestFit="1" customWidth="1"/>
    <col min="2" max="3" width="12" bestFit="1" customWidth="1"/>
    <col min="4" max="4" width="11" bestFit="1" customWidth="1"/>
    <col min="5" max="6" width="12" bestFit="1" customWidth="1"/>
    <col min="7" max="7" width="5.453125" bestFit="1" customWidth="1"/>
  </cols>
  <sheetData>
    <row r="1" spans="1:7" x14ac:dyDescent="0.35">
      <c r="A1" t="s">
        <v>202</v>
      </c>
      <c r="B1" t="s">
        <v>203</v>
      </c>
      <c r="C1" s="17" t="s">
        <v>204</v>
      </c>
      <c r="D1" t="s">
        <v>205</v>
      </c>
      <c r="E1" t="s">
        <v>206</v>
      </c>
      <c r="F1" t="s">
        <v>207</v>
      </c>
      <c r="G1" t="s">
        <v>201</v>
      </c>
    </row>
    <row r="2" spans="1:7" x14ac:dyDescent="0.35">
      <c r="A2" t="s">
        <v>208</v>
      </c>
      <c r="B2">
        <v>4</v>
      </c>
      <c r="C2">
        <v>84</v>
      </c>
      <c r="D2">
        <v>177</v>
      </c>
      <c r="E2">
        <v>433</v>
      </c>
      <c r="F2">
        <v>130</v>
      </c>
      <c r="G2">
        <f>SUM(B2:F2)</f>
        <v>828</v>
      </c>
    </row>
    <row r="3" spans="1:7" x14ac:dyDescent="0.35">
      <c r="A3" t="s">
        <v>209</v>
      </c>
      <c r="B3">
        <f>B2/$G2</f>
        <v>4.830917874396135E-3</v>
      </c>
      <c r="C3">
        <f>C2/$G2</f>
        <v>0.10144927536231885</v>
      </c>
      <c r="D3">
        <f>D2/$G2</f>
        <v>0.21376811594202899</v>
      </c>
      <c r="E3">
        <f>E2/$G2</f>
        <v>0.52294685990338163</v>
      </c>
      <c r="F3">
        <f>F2/$G2</f>
        <v>0.1570048309178744</v>
      </c>
      <c r="G3">
        <f>SUM(B3:F3)</f>
        <v>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5114B-D848-4794-842C-34F8E307E4DC}">
  <sheetPr>
    <tabColor rgb="FF7030A0"/>
  </sheetPr>
  <dimension ref="A1:C3"/>
  <sheetViews>
    <sheetView workbookViewId="0">
      <selection activeCell="L37" sqref="L37"/>
    </sheetView>
  </sheetViews>
  <sheetFormatPr defaultRowHeight="14.5" x14ac:dyDescent="0.35"/>
  <sheetData>
    <row r="1" spans="1:3" x14ac:dyDescent="0.35">
      <c r="A1" t="s">
        <v>210</v>
      </c>
      <c r="B1" t="s">
        <v>216</v>
      </c>
      <c r="C1" t="s">
        <v>215</v>
      </c>
    </row>
    <row r="2" spans="1:3" x14ac:dyDescent="0.35">
      <c r="A2" t="s">
        <v>213</v>
      </c>
      <c r="B2">
        <v>1</v>
      </c>
      <c r="C2">
        <v>1.3</v>
      </c>
    </row>
    <row r="3" spans="1:3" x14ac:dyDescent="0.35">
      <c r="A3" t="s">
        <v>214</v>
      </c>
      <c r="B3">
        <v>8.3000000000000007</v>
      </c>
      <c r="C3">
        <v>8.1999999999999993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7A30B-C5E0-4182-B052-7AD8A3FCB59F}">
  <sheetPr>
    <tabColor rgb="FF7030A0"/>
  </sheetPr>
  <dimension ref="A1:C34"/>
  <sheetViews>
    <sheetView workbookViewId="0">
      <selection activeCell="L37" sqref="L37"/>
    </sheetView>
  </sheetViews>
  <sheetFormatPr defaultRowHeight="14.5" x14ac:dyDescent="0.35"/>
  <sheetData>
    <row r="1" spans="1:3" x14ac:dyDescent="0.35">
      <c r="A1" t="s">
        <v>96</v>
      </c>
      <c r="B1" t="s">
        <v>215</v>
      </c>
      <c r="C1" t="s">
        <v>216</v>
      </c>
    </row>
    <row r="2" spans="1:3" x14ac:dyDescent="0.35">
      <c r="A2">
        <v>1985</v>
      </c>
      <c r="B2">
        <v>1</v>
      </c>
      <c r="C2">
        <v>10</v>
      </c>
    </row>
    <row r="3" spans="1:3" x14ac:dyDescent="0.35">
      <c r="A3">
        <v>1986</v>
      </c>
      <c r="B3">
        <v>1</v>
      </c>
      <c r="C3">
        <v>9</v>
      </c>
    </row>
    <row r="4" spans="1:3" x14ac:dyDescent="0.35">
      <c r="A4">
        <v>1987</v>
      </c>
      <c r="B4">
        <v>2</v>
      </c>
      <c r="C4">
        <v>17</v>
      </c>
    </row>
    <row r="5" spans="1:3" x14ac:dyDescent="0.35">
      <c r="A5">
        <v>1988</v>
      </c>
      <c r="B5">
        <v>3</v>
      </c>
      <c r="C5">
        <v>17</v>
      </c>
    </row>
    <row r="6" spans="1:3" x14ac:dyDescent="0.35">
      <c r="A6">
        <v>1989</v>
      </c>
      <c r="B6">
        <v>3</v>
      </c>
      <c r="C6">
        <v>18</v>
      </c>
    </row>
    <row r="7" spans="1:3" x14ac:dyDescent="0.35">
      <c r="A7">
        <v>1990</v>
      </c>
      <c r="B7">
        <v>4</v>
      </c>
      <c r="C7">
        <v>23</v>
      </c>
    </row>
    <row r="8" spans="1:3" x14ac:dyDescent="0.35">
      <c r="A8">
        <v>1991</v>
      </c>
      <c r="B8">
        <v>5</v>
      </c>
      <c r="C8">
        <v>22</v>
      </c>
    </row>
    <row r="9" spans="1:3" x14ac:dyDescent="0.35">
      <c r="A9">
        <v>1992</v>
      </c>
      <c r="B9">
        <v>6</v>
      </c>
      <c r="C9">
        <v>25</v>
      </c>
    </row>
    <row r="10" spans="1:3" x14ac:dyDescent="0.35">
      <c r="A10">
        <v>1993</v>
      </c>
      <c r="B10">
        <v>5</v>
      </c>
      <c r="C10">
        <v>18</v>
      </c>
    </row>
    <row r="11" spans="1:3" x14ac:dyDescent="0.35">
      <c r="A11">
        <v>1994</v>
      </c>
      <c r="B11">
        <v>9</v>
      </c>
      <c r="C11">
        <v>30</v>
      </c>
    </row>
    <row r="12" spans="1:3" x14ac:dyDescent="0.35">
      <c r="A12">
        <v>1995</v>
      </c>
      <c r="B12">
        <v>11</v>
      </c>
      <c r="C12">
        <v>34</v>
      </c>
    </row>
    <row r="13" spans="1:3" x14ac:dyDescent="0.35">
      <c r="A13">
        <v>1996</v>
      </c>
      <c r="B13">
        <v>30</v>
      </c>
      <c r="C13">
        <v>85</v>
      </c>
    </row>
    <row r="14" spans="1:3" x14ac:dyDescent="0.35">
      <c r="A14">
        <v>1997</v>
      </c>
      <c r="B14">
        <v>36</v>
      </c>
      <c r="C14">
        <v>94</v>
      </c>
    </row>
    <row r="15" spans="1:3" x14ac:dyDescent="0.35">
      <c r="A15">
        <v>1998</v>
      </c>
      <c r="B15">
        <v>42</v>
      </c>
      <c r="C15">
        <v>100</v>
      </c>
    </row>
    <row r="16" spans="1:3" x14ac:dyDescent="0.35">
      <c r="A16">
        <v>1999</v>
      </c>
      <c r="B16">
        <v>51</v>
      </c>
      <c r="C16">
        <v>112</v>
      </c>
    </row>
    <row r="17" spans="1:3" x14ac:dyDescent="0.35">
      <c r="A17">
        <v>2000</v>
      </c>
      <c r="B17">
        <v>125</v>
      </c>
      <c r="C17">
        <v>255</v>
      </c>
    </row>
    <row r="18" spans="1:3" x14ac:dyDescent="0.35">
      <c r="A18">
        <v>2001</v>
      </c>
      <c r="B18">
        <v>313</v>
      </c>
      <c r="C18">
        <v>590</v>
      </c>
    </row>
    <row r="19" spans="1:3" x14ac:dyDescent="0.35">
      <c r="A19">
        <v>2002</v>
      </c>
      <c r="B19">
        <v>421</v>
      </c>
      <c r="C19">
        <v>740</v>
      </c>
    </row>
    <row r="20" spans="1:3" x14ac:dyDescent="0.35">
      <c r="A20">
        <v>2003</v>
      </c>
      <c r="B20">
        <v>364</v>
      </c>
      <c r="C20">
        <v>596</v>
      </c>
    </row>
    <row r="21" spans="1:3" x14ac:dyDescent="0.35">
      <c r="A21">
        <v>2004</v>
      </c>
      <c r="B21">
        <v>675</v>
      </c>
      <c r="C21">
        <v>1038</v>
      </c>
    </row>
    <row r="22" spans="1:3" x14ac:dyDescent="0.35">
      <c r="A22">
        <v>2005</v>
      </c>
      <c r="B22">
        <v>749</v>
      </c>
      <c r="C22">
        <v>1083</v>
      </c>
    </row>
    <row r="23" spans="1:3" x14ac:dyDescent="0.35">
      <c r="A23">
        <v>2006</v>
      </c>
      <c r="B23">
        <v>815</v>
      </c>
      <c r="C23">
        <v>1113</v>
      </c>
    </row>
    <row r="24" spans="1:3" x14ac:dyDescent="0.35">
      <c r="A24">
        <v>2007</v>
      </c>
      <c r="B24">
        <v>1108</v>
      </c>
      <c r="C24">
        <v>1438</v>
      </c>
    </row>
    <row r="25" spans="1:3" x14ac:dyDescent="0.35">
      <c r="A25">
        <v>2008</v>
      </c>
      <c r="B25">
        <v>1603</v>
      </c>
      <c r="C25">
        <v>1986</v>
      </c>
    </row>
    <row r="26" spans="1:3" x14ac:dyDescent="0.35">
      <c r="A26">
        <v>2009</v>
      </c>
      <c r="B26">
        <v>1623</v>
      </c>
      <c r="C26">
        <v>1929</v>
      </c>
    </row>
    <row r="27" spans="1:3" x14ac:dyDescent="0.35">
      <c r="A27">
        <v>2010</v>
      </c>
      <c r="B27">
        <v>1524</v>
      </c>
      <c r="C27">
        <v>1747</v>
      </c>
    </row>
    <row r="28" spans="1:3" x14ac:dyDescent="0.35">
      <c r="A28">
        <v>2011</v>
      </c>
      <c r="B28">
        <v>222</v>
      </c>
      <c r="C28">
        <v>247</v>
      </c>
    </row>
    <row r="29" spans="1:3" x14ac:dyDescent="0.35">
      <c r="A29">
        <v>2012</v>
      </c>
      <c r="B29">
        <v>44</v>
      </c>
      <c r="C29">
        <v>48</v>
      </c>
    </row>
    <row r="30" spans="1:3" x14ac:dyDescent="0.35">
      <c r="A30">
        <v>2013</v>
      </c>
      <c r="B30">
        <v>153</v>
      </c>
      <c r="C30">
        <v>164</v>
      </c>
    </row>
    <row r="31" spans="1:3" x14ac:dyDescent="0.35">
      <c r="A31">
        <v>2014</v>
      </c>
      <c r="B31">
        <v>157</v>
      </c>
      <c r="C31">
        <v>167</v>
      </c>
    </row>
    <row r="32" spans="1:3" x14ac:dyDescent="0.35">
      <c r="A32">
        <v>2015</v>
      </c>
      <c r="B32">
        <v>480</v>
      </c>
      <c r="C32">
        <v>515</v>
      </c>
    </row>
    <row r="33" spans="1:3" x14ac:dyDescent="0.35">
      <c r="A33">
        <v>2016</v>
      </c>
      <c r="B33">
        <v>474</v>
      </c>
      <c r="C33">
        <v>519</v>
      </c>
    </row>
    <row r="34" spans="1:3" x14ac:dyDescent="0.35">
      <c r="A34" t="s">
        <v>201</v>
      </c>
      <c r="B34">
        <f>SUM(B2:B33)</f>
        <v>11059</v>
      </c>
      <c r="C34">
        <f>SUM(C2:C33)</f>
        <v>14789</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FFC-93C9-4C73-A4CE-2D967F677A92}">
  <sheetPr>
    <tabColor rgb="FF7030A0"/>
  </sheetPr>
  <dimension ref="A1:G3"/>
  <sheetViews>
    <sheetView workbookViewId="0">
      <selection activeCell="L37" sqref="L37"/>
    </sheetView>
  </sheetViews>
  <sheetFormatPr defaultRowHeight="14.5" x14ac:dyDescent="0.35"/>
  <cols>
    <col min="1" max="1" width="23.453125" bestFit="1" customWidth="1"/>
    <col min="2" max="4" width="12" bestFit="1" customWidth="1"/>
    <col min="5" max="5" width="11" bestFit="1" customWidth="1"/>
    <col min="6" max="6" width="12" bestFit="1" customWidth="1"/>
    <col min="7" max="7" width="5.453125" bestFit="1" customWidth="1"/>
  </cols>
  <sheetData>
    <row r="1" spans="1:7" x14ac:dyDescent="0.35">
      <c r="A1" t="s">
        <v>202</v>
      </c>
      <c r="B1" t="s">
        <v>203</v>
      </c>
      <c r="C1" s="17" t="s">
        <v>204</v>
      </c>
      <c r="D1" t="s">
        <v>205</v>
      </c>
      <c r="E1" t="s">
        <v>206</v>
      </c>
      <c r="F1" t="s">
        <v>207</v>
      </c>
      <c r="G1" t="s">
        <v>201</v>
      </c>
    </row>
    <row r="2" spans="1:7" x14ac:dyDescent="0.35">
      <c r="A2" t="s">
        <v>208</v>
      </c>
      <c r="B2">
        <v>471</v>
      </c>
      <c r="C2">
        <v>192</v>
      </c>
      <c r="D2">
        <v>33</v>
      </c>
      <c r="E2">
        <v>17</v>
      </c>
      <c r="F2">
        <v>25</v>
      </c>
      <c r="G2">
        <f>SUM(B2:F2)</f>
        <v>738</v>
      </c>
    </row>
    <row r="3" spans="1:7" x14ac:dyDescent="0.35">
      <c r="A3" t="s">
        <v>209</v>
      </c>
      <c r="B3">
        <f>B2/$G2</f>
        <v>0.63821138211382111</v>
      </c>
      <c r="C3">
        <f>C2/$G2</f>
        <v>0.26016260162601629</v>
      </c>
      <c r="D3">
        <f>D2/$G2</f>
        <v>4.4715447154471545E-2</v>
      </c>
      <c r="E3">
        <f>E2/$G2</f>
        <v>2.3035230352303523E-2</v>
      </c>
      <c r="F3">
        <f>F2/$G2</f>
        <v>3.3875338753387531E-2</v>
      </c>
      <c r="G3">
        <f>SUM(B3:F3)</f>
        <v>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42593-53D7-49E2-84CF-21ED3EAABD59}">
  <sheetPr>
    <tabColor rgb="FF7030A0"/>
  </sheetPr>
  <dimension ref="A1:G3"/>
  <sheetViews>
    <sheetView workbookViewId="0">
      <selection activeCell="L37" sqref="L37"/>
    </sheetView>
  </sheetViews>
  <sheetFormatPr defaultRowHeight="14.5" x14ac:dyDescent="0.35"/>
  <cols>
    <col min="1" max="1" width="23.453125" bestFit="1" customWidth="1"/>
    <col min="2" max="4" width="12" bestFit="1" customWidth="1"/>
    <col min="5" max="5" width="11" bestFit="1" customWidth="1"/>
    <col min="6" max="6" width="12" bestFit="1" customWidth="1"/>
    <col min="7" max="7" width="5.453125" bestFit="1" customWidth="1"/>
  </cols>
  <sheetData>
    <row r="1" spans="1:7" x14ac:dyDescent="0.35">
      <c r="A1" t="s">
        <v>202</v>
      </c>
      <c r="B1" t="s">
        <v>203</v>
      </c>
      <c r="C1" s="17" t="s">
        <v>204</v>
      </c>
      <c r="D1" t="s">
        <v>205</v>
      </c>
      <c r="E1" t="s">
        <v>206</v>
      </c>
      <c r="F1" t="s">
        <v>207</v>
      </c>
      <c r="G1" t="s">
        <v>201</v>
      </c>
    </row>
    <row r="2" spans="1:7" x14ac:dyDescent="0.35">
      <c r="A2" t="s">
        <v>208</v>
      </c>
      <c r="B2">
        <v>351</v>
      </c>
      <c r="C2">
        <v>238</v>
      </c>
      <c r="D2">
        <v>111</v>
      </c>
      <c r="E2">
        <v>38</v>
      </c>
      <c r="F2">
        <v>35</v>
      </c>
      <c r="G2">
        <f>SUM(B2:F2)</f>
        <v>773</v>
      </c>
    </row>
    <row r="3" spans="1:7" x14ac:dyDescent="0.35">
      <c r="A3" t="s">
        <v>209</v>
      </c>
      <c r="B3">
        <f>B2/$G2</f>
        <v>0.45407503234152652</v>
      </c>
      <c r="C3">
        <f>C2/$G2</f>
        <v>0.30789133247089262</v>
      </c>
      <c r="D3">
        <f>D2/$G2</f>
        <v>0.14359637774902975</v>
      </c>
      <c r="E3">
        <f>E2/$G2</f>
        <v>4.9159120310478657E-2</v>
      </c>
      <c r="F3">
        <f>F2/$G2</f>
        <v>4.5278137128072445E-2</v>
      </c>
      <c r="G3">
        <f>SUM(B3:F3)</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06A60-282F-409D-B117-14E87B6EFEDB}">
  <sheetPr>
    <tabColor rgb="FF00B050"/>
  </sheetPr>
  <dimension ref="A1:E38"/>
  <sheetViews>
    <sheetView workbookViewId="0">
      <selection activeCell="A43" sqref="A43"/>
    </sheetView>
  </sheetViews>
  <sheetFormatPr defaultRowHeight="14.5" x14ac:dyDescent="0.35"/>
  <cols>
    <col min="1" max="1" width="46.7265625" bestFit="1" customWidth="1"/>
    <col min="4" max="4" width="14.1796875" customWidth="1"/>
    <col min="5" max="5" width="144.453125" customWidth="1"/>
  </cols>
  <sheetData>
    <row r="1" spans="1:5" x14ac:dyDescent="0.35">
      <c r="A1" s="5" t="s">
        <v>2</v>
      </c>
      <c r="B1" s="5" t="s">
        <v>96</v>
      </c>
      <c r="C1" s="5" t="s">
        <v>98</v>
      </c>
      <c r="D1" s="5" t="s">
        <v>125</v>
      </c>
      <c r="E1" s="5" t="s">
        <v>230</v>
      </c>
    </row>
    <row r="2" spans="1:5" x14ac:dyDescent="0.35">
      <c r="A2" s="5" t="s">
        <v>97</v>
      </c>
      <c r="B2" s="6">
        <v>2010</v>
      </c>
      <c r="C2" s="7">
        <v>19.2</v>
      </c>
      <c r="D2" s="11" t="s">
        <v>126</v>
      </c>
      <c r="E2" s="5" t="s">
        <v>99</v>
      </c>
    </row>
    <row r="3" spans="1:5" x14ac:dyDescent="0.35">
      <c r="A3" s="5" t="s">
        <v>97</v>
      </c>
      <c r="B3" s="6">
        <v>2011</v>
      </c>
      <c r="C3" s="7">
        <v>36.015163421630902</v>
      </c>
      <c r="D3" s="11" t="s">
        <v>126</v>
      </c>
      <c r="E3" s="5" t="s">
        <v>99</v>
      </c>
    </row>
    <row r="4" spans="1:5" x14ac:dyDescent="0.35">
      <c r="A4" s="5" t="s">
        <v>97</v>
      </c>
      <c r="B4" s="6">
        <v>2012</v>
      </c>
      <c r="C4" s="7">
        <v>37.965320587158203</v>
      </c>
      <c r="D4" s="11" t="s">
        <v>126</v>
      </c>
      <c r="E4" s="5" t="s">
        <v>99</v>
      </c>
    </row>
    <row r="5" spans="1:5" x14ac:dyDescent="0.35">
      <c r="A5" s="5" t="s">
        <v>97</v>
      </c>
      <c r="B5" s="6">
        <v>2013</v>
      </c>
      <c r="C5" s="7">
        <v>39.939590454101598</v>
      </c>
      <c r="D5" s="11" t="s">
        <v>126</v>
      </c>
      <c r="E5" s="5" t="s">
        <v>99</v>
      </c>
    </row>
    <row r="6" spans="1:5" x14ac:dyDescent="0.35">
      <c r="A6" s="5" t="s">
        <v>97</v>
      </c>
      <c r="B6" s="6">
        <v>2014</v>
      </c>
      <c r="C6" s="7">
        <v>36</v>
      </c>
      <c r="D6" s="11" t="s">
        <v>126</v>
      </c>
      <c r="E6" s="5" t="s">
        <v>99</v>
      </c>
    </row>
    <row r="7" spans="1:5" x14ac:dyDescent="0.35">
      <c r="A7" s="5" t="s">
        <v>97</v>
      </c>
      <c r="B7" s="6">
        <v>2015</v>
      </c>
      <c r="C7" s="7">
        <v>41.6</v>
      </c>
      <c r="D7" s="11" t="s">
        <v>126</v>
      </c>
      <c r="E7" s="5" t="s">
        <v>99</v>
      </c>
    </row>
    <row r="8" spans="1:5" x14ac:dyDescent="0.35">
      <c r="A8" s="5" t="s">
        <v>97</v>
      </c>
      <c r="B8" s="6">
        <v>2016</v>
      </c>
      <c r="C8" s="7">
        <v>53.1</v>
      </c>
      <c r="D8" s="11" t="s">
        <v>126</v>
      </c>
      <c r="E8" s="5" t="s">
        <v>99</v>
      </c>
    </row>
    <row r="9" spans="1:5" x14ac:dyDescent="0.35">
      <c r="A9" s="5" t="s">
        <v>97</v>
      </c>
      <c r="B9" s="6">
        <v>2017</v>
      </c>
      <c r="C9" s="7">
        <v>56.0914306640625</v>
      </c>
      <c r="D9" s="11" t="s">
        <v>126</v>
      </c>
      <c r="E9" s="5" t="s">
        <v>99</v>
      </c>
    </row>
    <row r="10" spans="1:5" x14ac:dyDescent="0.35">
      <c r="A10" s="5" t="s">
        <v>97</v>
      </c>
      <c r="B10" s="6">
        <v>2018</v>
      </c>
      <c r="C10" s="7">
        <v>61.436416625976598</v>
      </c>
      <c r="D10" s="11" t="s">
        <v>126</v>
      </c>
      <c r="E10" s="5" t="s">
        <v>99</v>
      </c>
    </row>
    <row r="11" spans="1:5" x14ac:dyDescent="0.35">
      <c r="A11" s="5" t="s">
        <v>97</v>
      </c>
      <c r="B11" s="8">
        <v>2019</v>
      </c>
      <c r="C11" s="9">
        <v>69.7</v>
      </c>
      <c r="D11" s="11" t="s">
        <v>126</v>
      </c>
      <c r="E11" s="5" t="s">
        <v>99</v>
      </c>
    </row>
    <row r="12" spans="1:5" x14ac:dyDescent="0.35">
      <c r="A12" s="10" t="s">
        <v>108</v>
      </c>
      <c r="B12" s="6">
        <v>2010</v>
      </c>
      <c r="C12" s="7">
        <v>3.6828205249999999</v>
      </c>
      <c r="D12" s="11" t="s">
        <v>36</v>
      </c>
      <c r="E12" s="10" t="s">
        <v>100</v>
      </c>
    </row>
    <row r="13" spans="1:5" x14ac:dyDescent="0.35">
      <c r="A13" s="10" t="s">
        <v>109</v>
      </c>
      <c r="B13" s="6">
        <v>2011</v>
      </c>
      <c r="C13" s="7">
        <v>3.3738440770000002</v>
      </c>
      <c r="D13" s="11" t="s">
        <v>36</v>
      </c>
      <c r="E13" s="10" t="s">
        <v>101</v>
      </c>
    </row>
    <row r="14" spans="1:5" x14ac:dyDescent="0.35">
      <c r="A14" s="10" t="s">
        <v>110</v>
      </c>
      <c r="B14" s="6">
        <v>2012</v>
      </c>
      <c r="C14" s="7">
        <v>3.4354531220000002</v>
      </c>
      <c r="D14" s="11" t="s">
        <v>36</v>
      </c>
      <c r="E14" s="10" t="s">
        <v>102</v>
      </c>
    </row>
    <row r="15" spans="1:5" x14ac:dyDescent="0.35">
      <c r="A15" s="10" t="s">
        <v>111</v>
      </c>
      <c r="B15" s="6">
        <v>2013</v>
      </c>
      <c r="C15" s="7">
        <v>3.6220140409999999</v>
      </c>
      <c r="D15" s="11" t="s">
        <v>36</v>
      </c>
      <c r="E15" s="10" t="s">
        <v>103</v>
      </c>
    </row>
    <row r="16" spans="1:5" x14ac:dyDescent="0.35">
      <c r="A16" s="10" t="s">
        <v>112</v>
      </c>
      <c r="B16" s="6">
        <v>2014</v>
      </c>
      <c r="C16" s="7">
        <v>3.7753157169999998</v>
      </c>
      <c r="D16" s="11" t="s">
        <v>36</v>
      </c>
      <c r="E16" s="10" t="s">
        <v>104</v>
      </c>
    </row>
    <row r="17" spans="1:5" x14ac:dyDescent="0.35">
      <c r="A17" s="10" t="s">
        <v>113</v>
      </c>
      <c r="B17" s="6">
        <v>2015</v>
      </c>
      <c r="C17" s="7">
        <v>3.8647637760000002</v>
      </c>
      <c r="D17" s="12" t="s">
        <v>36</v>
      </c>
      <c r="E17" s="10" t="s">
        <v>105</v>
      </c>
    </row>
    <row r="18" spans="1:5" x14ac:dyDescent="0.35">
      <c r="A18" s="10" t="s">
        <v>114</v>
      </c>
      <c r="B18" s="6">
        <v>2016</v>
      </c>
      <c r="C18" s="7">
        <v>3.7279637079999999</v>
      </c>
      <c r="D18" s="11" t="s">
        <v>36</v>
      </c>
      <c r="E18" s="10" t="s">
        <v>106</v>
      </c>
    </row>
    <row r="19" spans="1:5" x14ac:dyDescent="0.35">
      <c r="A19" s="10" t="s">
        <v>115</v>
      </c>
      <c r="B19" s="6">
        <v>2017</v>
      </c>
      <c r="C19" s="9">
        <v>4.0893611910000001</v>
      </c>
      <c r="D19" s="11" t="s">
        <v>36</v>
      </c>
      <c r="E19" s="10" t="s">
        <v>107</v>
      </c>
    </row>
    <row r="20" spans="1:5" x14ac:dyDescent="0.35">
      <c r="A20" s="10" t="s">
        <v>226</v>
      </c>
      <c r="B20" s="6">
        <v>2018</v>
      </c>
      <c r="C20" s="7">
        <v>34690.199999999997</v>
      </c>
      <c r="D20" s="11" t="s">
        <v>224</v>
      </c>
      <c r="E20" s="10" t="s">
        <v>229</v>
      </c>
    </row>
    <row r="21" spans="1:5" x14ac:dyDescent="0.35">
      <c r="A21" s="10" t="s">
        <v>226</v>
      </c>
      <c r="B21" s="6">
        <v>2019</v>
      </c>
      <c r="C21" s="7">
        <v>41071.1</v>
      </c>
      <c r="D21" s="11" t="s">
        <v>224</v>
      </c>
      <c r="E21" s="10" t="s">
        <v>229</v>
      </c>
    </row>
    <row r="22" spans="1:5" x14ac:dyDescent="0.35">
      <c r="A22" s="10" t="s">
        <v>228</v>
      </c>
      <c r="B22" s="6">
        <v>2018</v>
      </c>
      <c r="C22" s="7">
        <v>468.9</v>
      </c>
      <c r="D22" s="11" t="s">
        <v>224</v>
      </c>
      <c r="E22" s="10" t="s">
        <v>229</v>
      </c>
    </row>
    <row r="23" spans="1:5" x14ac:dyDescent="0.35">
      <c r="A23" s="10" t="s">
        <v>228</v>
      </c>
      <c r="B23" s="6">
        <v>2019</v>
      </c>
      <c r="C23" s="7">
        <v>763.2</v>
      </c>
      <c r="D23" s="11" t="s">
        <v>224</v>
      </c>
      <c r="E23" s="10" t="s">
        <v>229</v>
      </c>
    </row>
    <row r="24" spans="1:5" x14ac:dyDescent="0.35">
      <c r="A24" s="5" t="s">
        <v>116</v>
      </c>
      <c r="B24" s="8">
        <v>2019</v>
      </c>
      <c r="C24" s="9">
        <v>0</v>
      </c>
      <c r="D24" s="11" t="s">
        <v>126</v>
      </c>
      <c r="E24" s="5" t="s">
        <v>127</v>
      </c>
    </row>
    <row r="25" spans="1:5" x14ac:dyDescent="0.35">
      <c r="A25" s="5" t="s">
        <v>117</v>
      </c>
      <c r="B25" s="8">
        <v>2019</v>
      </c>
      <c r="C25" s="7">
        <v>0</v>
      </c>
      <c r="D25" s="11" t="s">
        <v>126</v>
      </c>
      <c r="E25" s="5" t="s">
        <v>127</v>
      </c>
    </row>
    <row r="26" spans="1:5" x14ac:dyDescent="0.35">
      <c r="A26" s="5" t="s">
        <v>118</v>
      </c>
      <c r="B26" s="8">
        <v>2019</v>
      </c>
      <c r="C26" s="7">
        <v>27.770808410000001</v>
      </c>
      <c r="D26" s="11" t="s">
        <v>126</v>
      </c>
      <c r="E26" s="5" t="s">
        <v>127</v>
      </c>
    </row>
    <row r="27" spans="1:5" x14ac:dyDescent="0.35">
      <c r="A27" s="5" t="s">
        <v>119</v>
      </c>
      <c r="B27" s="8">
        <v>2019</v>
      </c>
      <c r="C27" s="7">
        <v>0.80520465600000002</v>
      </c>
      <c r="D27" s="11" t="s">
        <v>126</v>
      </c>
      <c r="E27" s="5" t="s">
        <v>127</v>
      </c>
    </row>
    <row r="28" spans="1:5" x14ac:dyDescent="0.35">
      <c r="A28" s="5" t="s">
        <v>120</v>
      </c>
      <c r="B28" s="8">
        <v>2019</v>
      </c>
      <c r="C28" s="7">
        <v>13.679726929999999</v>
      </c>
      <c r="D28" s="11" t="s">
        <v>126</v>
      </c>
      <c r="E28" s="5" t="s">
        <v>127</v>
      </c>
    </row>
    <row r="29" spans="1:5" x14ac:dyDescent="0.35">
      <c r="A29" s="5" t="s">
        <v>121</v>
      </c>
      <c r="B29" s="8">
        <v>2019</v>
      </c>
      <c r="C29" s="7">
        <v>10.80024506</v>
      </c>
      <c r="D29" s="11" t="s">
        <v>126</v>
      </c>
      <c r="E29" s="5" t="s">
        <v>127</v>
      </c>
    </row>
    <row r="30" spans="1:5" x14ac:dyDescent="0.35">
      <c r="A30" s="5" t="s">
        <v>122</v>
      </c>
      <c r="B30" s="8">
        <v>2019</v>
      </c>
      <c r="C30" s="7">
        <v>0</v>
      </c>
      <c r="D30" s="11" t="s">
        <v>126</v>
      </c>
      <c r="E30" s="5" t="s">
        <v>127</v>
      </c>
    </row>
    <row r="31" spans="1:5" ht="29" x14ac:dyDescent="0.35">
      <c r="A31" s="5" t="s">
        <v>123</v>
      </c>
      <c r="B31" s="8">
        <v>2019</v>
      </c>
      <c r="C31" s="7">
        <v>46.944014940000002</v>
      </c>
      <c r="D31" s="11" t="s">
        <v>126</v>
      </c>
      <c r="E31" s="5" t="s">
        <v>127</v>
      </c>
    </row>
    <row r="32" spans="1:5" ht="29" x14ac:dyDescent="0.35">
      <c r="A32" s="5" t="s">
        <v>124</v>
      </c>
      <c r="B32" s="8">
        <v>2019</v>
      </c>
      <c r="C32" s="7">
        <v>135.71461909999999</v>
      </c>
      <c r="D32" s="11" t="s">
        <v>128</v>
      </c>
      <c r="E32" s="5" t="s">
        <v>219</v>
      </c>
    </row>
    <row r="33" spans="1:5" x14ac:dyDescent="0.35">
      <c r="A33" s="10" t="s">
        <v>130</v>
      </c>
      <c r="B33" s="6">
        <v>2014</v>
      </c>
      <c r="C33" s="7">
        <v>23.1</v>
      </c>
      <c r="D33" s="13" t="s">
        <v>129</v>
      </c>
      <c r="E33" s="10" t="s">
        <v>131</v>
      </c>
    </row>
    <row r="34" spans="1:5" x14ac:dyDescent="0.35">
      <c r="A34" s="10" t="s">
        <v>130</v>
      </c>
      <c r="B34" s="6">
        <v>2015</v>
      </c>
      <c r="C34" s="7">
        <v>21.6</v>
      </c>
      <c r="D34" s="13" t="s">
        <v>129</v>
      </c>
      <c r="E34" s="10" t="s">
        <v>132</v>
      </c>
    </row>
    <row r="35" spans="1:5" x14ac:dyDescent="0.35">
      <c r="A35" s="10" t="s">
        <v>130</v>
      </c>
      <c r="B35" s="6">
        <v>2016</v>
      </c>
      <c r="C35" s="7">
        <v>17.600000000000001</v>
      </c>
      <c r="D35" s="13" t="s">
        <v>129</v>
      </c>
      <c r="E35" s="10" t="s">
        <v>133</v>
      </c>
    </row>
    <row r="36" spans="1:5" x14ac:dyDescent="0.35">
      <c r="A36" s="10" t="s">
        <v>130</v>
      </c>
      <c r="B36" s="6">
        <v>2017</v>
      </c>
      <c r="C36" s="7">
        <v>20.2</v>
      </c>
      <c r="D36" s="13" t="s">
        <v>129</v>
      </c>
      <c r="E36" s="10" t="s">
        <v>134</v>
      </c>
    </row>
    <row r="37" spans="1:5" x14ac:dyDescent="0.35">
      <c r="A37" s="10" t="s">
        <v>130</v>
      </c>
      <c r="B37" s="6">
        <v>2018</v>
      </c>
      <c r="C37" s="7">
        <v>21.5</v>
      </c>
      <c r="D37" s="13" t="s">
        <v>129</v>
      </c>
      <c r="E37" s="10" t="s">
        <v>135</v>
      </c>
    </row>
    <row r="38" spans="1:5" x14ac:dyDescent="0.35">
      <c r="A38" s="10" t="s">
        <v>130</v>
      </c>
      <c r="B38" s="6">
        <v>2019</v>
      </c>
      <c r="C38" s="9">
        <v>21.7</v>
      </c>
      <c r="D38" s="13" t="s">
        <v>129</v>
      </c>
      <c r="E38" s="10" t="s">
        <v>136</v>
      </c>
    </row>
  </sheetData>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3B442-0DEC-407F-B00D-6B33C473DC26}">
  <sheetPr>
    <tabColor rgb="FF7030A0"/>
  </sheetPr>
  <dimension ref="A1:C3"/>
  <sheetViews>
    <sheetView workbookViewId="0">
      <selection activeCell="L37" sqref="L37"/>
    </sheetView>
  </sheetViews>
  <sheetFormatPr defaultRowHeight="14.5" x14ac:dyDescent="0.35"/>
  <sheetData>
    <row r="1" spans="1:3" x14ac:dyDescent="0.35">
      <c r="A1" t="s">
        <v>210</v>
      </c>
      <c r="B1" t="s">
        <v>216</v>
      </c>
      <c r="C1" t="s">
        <v>215</v>
      </c>
    </row>
    <row r="2" spans="1:3" x14ac:dyDescent="0.35">
      <c r="A2" t="s">
        <v>213</v>
      </c>
      <c r="B2">
        <v>1.3</v>
      </c>
      <c r="C2">
        <v>0.92</v>
      </c>
    </row>
    <row r="3" spans="1:3" x14ac:dyDescent="0.35">
      <c r="A3" t="s">
        <v>214</v>
      </c>
      <c r="B3">
        <v>10.1</v>
      </c>
      <c r="C3">
        <v>10.1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88558-4166-40FC-A1FC-9E4EFA302233}">
  <sheetPr>
    <tabColor rgb="FF7030A0"/>
  </sheetPr>
  <dimension ref="A1:C34"/>
  <sheetViews>
    <sheetView workbookViewId="0">
      <selection activeCell="L37" sqref="L37"/>
    </sheetView>
  </sheetViews>
  <sheetFormatPr defaultRowHeight="14.5" x14ac:dyDescent="0.35"/>
  <sheetData>
    <row r="1" spans="1:3" x14ac:dyDescent="0.35">
      <c r="A1" t="s">
        <v>96</v>
      </c>
      <c r="B1" t="s">
        <v>215</v>
      </c>
      <c r="C1" t="s">
        <v>216</v>
      </c>
    </row>
    <row r="2" spans="1:3" x14ac:dyDescent="0.35">
      <c r="A2">
        <v>1985</v>
      </c>
      <c r="B2">
        <v>80</v>
      </c>
      <c r="C2">
        <v>19</v>
      </c>
    </row>
    <row r="3" spans="1:3" x14ac:dyDescent="0.35">
      <c r="A3">
        <v>1986</v>
      </c>
      <c r="B3">
        <v>105</v>
      </c>
      <c r="C3">
        <v>28</v>
      </c>
    </row>
    <row r="4" spans="1:3" x14ac:dyDescent="0.35">
      <c r="A4">
        <v>1987</v>
      </c>
      <c r="B4">
        <v>116</v>
      </c>
      <c r="C4">
        <v>34</v>
      </c>
    </row>
    <row r="5" spans="1:3" x14ac:dyDescent="0.35">
      <c r="A5">
        <v>1988</v>
      </c>
      <c r="B5">
        <v>129</v>
      </c>
      <c r="C5">
        <v>41</v>
      </c>
    </row>
    <row r="6" spans="1:3" x14ac:dyDescent="0.35">
      <c r="A6">
        <v>1989</v>
      </c>
      <c r="B6">
        <v>116</v>
      </c>
      <c r="C6">
        <v>41</v>
      </c>
    </row>
    <row r="7" spans="1:3" x14ac:dyDescent="0.35">
      <c r="A7">
        <v>1990</v>
      </c>
      <c r="B7">
        <v>137</v>
      </c>
      <c r="C7">
        <v>53</v>
      </c>
    </row>
    <row r="8" spans="1:3" x14ac:dyDescent="0.35">
      <c r="A8">
        <v>1991</v>
      </c>
      <c r="B8">
        <v>128</v>
      </c>
      <c r="C8">
        <v>54</v>
      </c>
    </row>
    <row r="9" spans="1:3" x14ac:dyDescent="0.35">
      <c r="A9">
        <v>1992</v>
      </c>
      <c r="B9">
        <v>111</v>
      </c>
      <c r="C9">
        <v>51</v>
      </c>
    </row>
    <row r="10" spans="1:3" x14ac:dyDescent="0.35">
      <c r="A10">
        <v>1993</v>
      </c>
      <c r="B10">
        <v>82</v>
      </c>
      <c r="C10">
        <v>41</v>
      </c>
    </row>
    <row r="11" spans="1:3" x14ac:dyDescent="0.35">
      <c r="A11">
        <v>1994</v>
      </c>
      <c r="B11">
        <v>157</v>
      </c>
      <c r="C11">
        <v>84</v>
      </c>
    </row>
    <row r="12" spans="1:3" x14ac:dyDescent="0.35">
      <c r="A12">
        <v>1995</v>
      </c>
      <c r="B12">
        <v>171</v>
      </c>
      <c r="C12">
        <v>99</v>
      </c>
    </row>
    <row r="13" spans="1:3" x14ac:dyDescent="0.35">
      <c r="A13">
        <v>1996</v>
      </c>
      <c r="B13">
        <v>315</v>
      </c>
      <c r="C13">
        <v>195</v>
      </c>
    </row>
    <row r="14" spans="1:3" x14ac:dyDescent="0.35">
      <c r="A14">
        <v>1997</v>
      </c>
      <c r="B14">
        <v>422</v>
      </c>
      <c r="C14">
        <v>281</v>
      </c>
    </row>
    <row r="15" spans="1:3" x14ac:dyDescent="0.35">
      <c r="A15">
        <v>1998</v>
      </c>
      <c r="B15">
        <v>434</v>
      </c>
      <c r="C15">
        <v>310</v>
      </c>
    </row>
    <row r="16" spans="1:3" x14ac:dyDescent="0.35">
      <c r="A16">
        <v>1999</v>
      </c>
      <c r="B16">
        <v>383</v>
      </c>
      <c r="C16">
        <v>292</v>
      </c>
    </row>
    <row r="17" spans="1:3" x14ac:dyDescent="0.35">
      <c r="A17">
        <v>2000</v>
      </c>
      <c r="B17">
        <v>221</v>
      </c>
      <c r="C17">
        <v>179</v>
      </c>
    </row>
    <row r="18" spans="1:3" x14ac:dyDescent="0.35">
      <c r="A18">
        <v>2001</v>
      </c>
      <c r="B18">
        <v>281</v>
      </c>
      <c r="C18">
        <v>241</v>
      </c>
    </row>
    <row r="19" spans="1:3" x14ac:dyDescent="0.35">
      <c r="A19">
        <v>2002</v>
      </c>
      <c r="B19">
        <v>458</v>
      </c>
      <c r="C19">
        <v>416</v>
      </c>
    </row>
    <row r="20" spans="1:3" x14ac:dyDescent="0.35">
      <c r="A20">
        <v>2003</v>
      </c>
      <c r="B20">
        <v>540</v>
      </c>
      <c r="C20">
        <v>516</v>
      </c>
    </row>
    <row r="21" spans="1:3" x14ac:dyDescent="0.35">
      <c r="A21">
        <v>2004</v>
      </c>
      <c r="B21">
        <v>702</v>
      </c>
      <c r="C21">
        <v>704</v>
      </c>
    </row>
    <row r="22" spans="1:3" x14ac:dyDescent="0.35">
      <c r="A22">
        <v>2005</v>
      </c>
      <c r="B22">
        <v>971</v>
      </c>
      <c r="C22">
        <v>1018</v>
      </c>
    </row>
    <row r="23" spans="1:3" x14ac:dyDescent="0.35">
      <c r="A23">
        <v>2006</v>
      </c>
      <c r="B23">
        <v>1233</v>
      </c>
      <c r="C23">
        <v>1345</v>
      </c>
    </row>
    <row r="24" spans="1:3" x14ac:dyDescent="0.35">
      <c r="A24">
        <v>2007</v>
      </c>
      <c r="B24">
        <v>2367</v>
      </c>
      <c r="C24">
        <v>2676</v>
      </c>
    </row>
    <row r="25" spans="1:3" x14ac:dyDescent="0.35">
      <c r="A25">
        <v>2008</v>
      </c>
      <c r="B25">
        <v>2742</v>
      </c>
      <c r="C25">
        <v>3197</v>
      </c>
    </row>
    <row r="26" spans="1:3" x14ac:dyDescent="0.35">
      <c r="A26">
        <v>2009</v>
      </c>
      <c r="B26">
        <v>2714</v>
      </c>
      <c r="C26">
        <v>3245</v>
      </c>
    </row>
    <row r="27" spans="1:3" x14ac:dyDescent="0.35">
      <c r="A27">
        <v>2010</v>
      </c>
      <c r="B27">
        <v>2430</v>
      </c>
      <c r="C27">
        <v>2962</v>
      </c>
    </row>
    <row r="28" spans="1:3" x14ac:dyDescent="0.35">
      <c r="A28">
        <v>2011</v>
      </c>
      <c r="B28">
        <v>2846</v>
      </c>
      <c r="C28">
        <v>3514</v>
      </c>
    </row>
    <row r="29" spans="1:3" x14ac:dyDescent="0.35">
      <c r="A29">
        <v>2012</v>
      </c>
      <c r="B29">
        <v>4668</v>
      </c>
      <c r="C29">
        <v>5794</v>
      </c>
    </row>
    <row r="30" spans="1:3" x14ac:dyDescent="0.35">
      <c r="A30">
        <v>2013</v>
      </c>
      <c r="B30">
        <v>6296</v>
      </c>
      <c r="C30">
        <v>7786</v>
      </c>
    </row>
    <row r="31" spans="1:3" x14ac:dyDescent="0.35">
      <c r="A31">
        <v>2014</v>
      </c>
      <c r="B31">
        <v>7762</v>
      </c>
      <c r="C31">
        <v>9456</v>
      </c>
    </row>
    <row r="32" spans="1:3" x14ac:dyDescent="0.35">
      <c r="A32">
        <v>2015</v>
      </c>
      <c r="B32">
        <v>11095</v>
      </c>
      <c r="C32">
        <v>13120</v>
      </c>
    </row>
    <row r="33" spans="1:3" x14ac:dyDescent="0.35">
      <c r="A33">
        <v>2016</v>
      </c>
      <c r="B33">
        <v>8626</v>
      </c>
      <c r="C33">
        <v>9632</v>
      </c>
    </row>
    <row r="34" spans="1:3" x14ac:dyDescent="0.35">
      <c r="A34" t="s">
        <v>201</v>
      </c>
      <c r="B34">
        <f>SUM(B2:B33)</f>
        <v>58838</v>
      </c>
      <c r="C34">
        <f>SUM(C2:C33)</f>
        <v>67424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B2657-D767-408F-A2A0-54093B3C6661}">
  <sheetPr>
    <tabColor rgb="FFFFC000"/>
  </sheetPr>
  <dimension ref="A1:E19"/>
  <sheetViews>
    <sheetView workbookViewId="0">
      <selection activeCell="E31" sqref="E31"/>
    </sheetView>
  </sheetViews>
  <sheetFormatPr defaultRowHeight="14.5" x14ac:dyDescent="0.35"/>
  <cols>
    <col min="1" max="1" width="33" customWidth="1"/>
    <col min="5" max="5" width="51" bestFit="1" customWidth="1"/>
  </cols>
  <sheetData>
    <row r="1" spans="1:5" x14ac:dyDescent="0.35">
      <c r="A1" s="18" t="s">
        <v>2</v>
      </c>
      <c r="B1" s="19" t="s">
        <v>96</v>
      </c>
      <c r="C1" s="19" t="s">
        <v>98</v>
      </c>
      <c r="D1" s="19" t="s">
        <v>125</v>
      </c>
      <c r="E1" s="20" t="s">
        <v>5</v>
      </c>
    </row>
    <row r="2" spans="1:5" x14ac:dyDescent="0.35">
      <c r="A2" t="s">
        <v>222</v>
      </c>
      <c r="B2">
        <v>2010</v>
      </c>
      <c r="C2">
        <v>1.33</v>
      </c>
      <c r="D2" t="s">
        <v>220</v>
      </c>
      <c r="E2" t="s">
        <v>221</v>
      </c>
    </row>
    <row r="3" spans="1:5" x14ac:dyDescent="0.35">
      <c r="A3" t="s">
        <v>222</v>
      </c>
      <c r="B3">
        <v>2012</v>
      </c>
      <c r="C3">
        <v>1.37</v>
      </c>
      <c r="D3" t="s">
        <v>220</v>
      </c>
      <c r="E3" t="s">
        <v>221</v>
      </c>
    </row>
    <row r="4" spans="1:5" x14ac:dyDescent="0.35">
      <c r="A4" t="s">
        <v>222</v>
      </c>
      <c r="B4">
        <v>2014</v>
      </c>
      <c r="C4">
        <v>1.21</v>
      </c>
      <c r="D4" t="s">
        <v>220</v>
      </c>
      <c r="E4" t="s">
        <v>221</v>
      </c>
    </row>
    <row r="5" spans="1:5" x14ac:dyDescent="0.35">
      <c r="A5" t="s">
        <v>222</v>
      </c>
      <c r="B5">
        <v>2016</v>
      </c>
      <c r="C5">
        <v>0.95</v>
      </c>
      <c r="D5" t="s">
        <v>220</v>
      </c>
      <c r="E5" t="s">
        <v>221</v>
      </c>
    </row>
    <row r="6" spans="1:5" x14ac:dyDescent="0.35">
      <c r="A6" t="s">
        <v>223</v>
      </c>
      <c r="B6">
        <v>2010</v>
      </c>
      <c r="C6">
        <v>69682</v>
      </c>
      <c r="D6" t="s">
        <v>224</v>
      </c>
      <c r="E6" t="s">
        <v>127</v>
      </c>
    </row>
    <row r="7" spans="1:5" x14ac:dyDescent="0.35">
      <c r="A7" t="s">
        <v>223</v>
      </c>
      <c r="B7">
        <v>2011</v>
      </c>
      <c r="C7">
        <v>64519</v>
      </c>
      <c r="D7" t="s">
        <v>224</v>
      </c>
      <c r="E7" t="s">
        <v>127</v>
      </c>
    </row>
    <row r="8" spans="1:5" x14ac:dyDescent="0.35">
      <c r="A8" t="s">
        <v>223</v>
      </c>
      <c r="B8">
        <v>2012</v>
      </c>
      <c r="C8">
        <v>68511</v>
      </c>
      <c r="D8" t="s">
        <v>224</v>
      </c>
      <c r="E8" t="s">
        <v>127</v>
      </c>
    </row>
    <row r="9" spans="1:5" x14ac:dyDescent="0.35">
      <c r="A9" t="s">
        <v>223</v>
      </c>
      <c r="B9">
        <v>2013</v>
      </c>
      <c r="C9">
        <v>81691</v>
      </c>
      <c r="D9" t="s">
        <v>224</v>
      </c>
      <c r="E9" t="s">
        <v>127</v>
      </c>
    </row>
    <row r="10" spans="1:5" x14ac:dyDescent="0.35">
      <c r="A10" t="s">
        <v>223</v>
      </c>
      <c r="B10">
        <v>2014</v>
      </c>
      <c r="C10">
        <v>91365</v>
      </c>
      <c r="D10" t="s">
        <v>224</v>
      </c>
      <c r="E10" t="s">
        <v>127</v>
      </c>
    </row>
    <row r="11" spans="1:5" x14ac:dyDescent="0.35">
      <c r="A11" t="s">
        <v>223</v>
      </c>
      <c r="B11">
        <v>2015</v>
      </c>
      <c r="C11">
        <v>113389</v>
      </c>
      <c r="D11" t="s">
        <v>224</v>
      </c>
      <c r="E11" t="s">
        <v>127</v>
      </c>
    </row>
    <row r="12" spans="1:5" x14ac:dyDescent="0.35">
      <c r="A12" t="s">
        <v>223</v>
      </c>
      <c r="B12">
        <v>2016</v>
      </c>
      <c r="C12">
        <v>123809</v>
      </c>
      <c r="D12" t="s">
        <v>224</v>
      </c>
      <c r="E12" t="s">
        <v>127</v>
      </c>
    </row>
    <row r="13" spans="1:5" x14ac:dyDescent="0.35">
      <c r="A13" t="s">
        <v>223</v>
      </c>
      <c r="B13">
        <v>2017</v>
      </c>
      <c r="C13">
        <v>120917</v>
      </c>
      <c r="D13" t="s">
        <v>224</v>
      </c>
      <c r="E13" t="s">
        <v>127</v>
      </c>
    </row>
    <row r="14" spans="1:5" x14ac:dyDescent="0.35">
      <c r="A14" t="s">
        <v>223</v>
      </c>
      <c r="B14">
        <v>2018</v>
      </c>
      <c r="C14">
        <v>129303</v>
      </c>
      <c r="D14" t="s">
        <v>224</v>
      </c>
      <c r="E14" t="s">
        <v>127</v>
      </c>
    </row>
    <row r="15" spans="1:5" x14ac:dyDescent="0.35">
      <c r="A15" t="s">
        <v>223</v>
      </c>
      <c r="B15">
        <v>2019</v>
      </c>
      <c r="C15">
        <v>132993</v>
      </c>
      <c r="D15" t="s">
        <v>224</v>
      </c>
      <c r="E15" t="s">
        <v>127</v>
      </c>
    </row>
    <row r="16" spans="1:5" x14ac:dyDescent="0.35">
      <c r="A16" t="s">
        <v>225</v>
      </c>
      <c r="B16">
        <v>2018</v>
      </c>
      <c r="C16">
        <v>25582.7</v>
      </c>
      <c r="D16" t="s">
        <v>224</v>
      </c>
      <c r="E16" s="7" t="s">
        <v>229</v>
      </c>
    </row>
    <row r="17" spans="1:5" x14ac:dyDescent="0.35">
      <c r="A17" t="s">
        <v>225</v>
      </c>
      <c r="B17">
        <v>2019</v>
      </c>
      <c r="C17">
        <v>27355.4</v>
      </c>
      <c r="D17" t="s">
        <v>224</v>
      </c>
      <c r="E17" s="7" t="s">
        <v>229</v>
      </c>
    </row>
    <row r="18" spans="1:5" x14ac:dyDescent="0.35">
      <c r="A18" t="s">
        <v>231</v>
      </c>
      <c r="B18">
        <v>2018</v>
      </c>
      <c r="C18">
        <v>116</v>
      </c>
      <c r="D18" t="s">
        <v>224</v>
      </c>
      <c r="E18" s="7" t="s">
        <v>229</v>
      </c>
    </row>
    <row r="19" spans="1:5" x14ac:dyDescent="0.35">
      <c r="A19" t="s">
        <v>231</v>
      </c>
      <c r="B19">
        <v>2019</v>
      </c>
      <c r="C19">
        <v>265</v>
      </c>
      <c r="D19" t="s">
        <v>224</v>
      </c>
      <c r="E19" s="7" t="s">
        <v>229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F490E-CCC9-46D4-B1EE-B8C66D69ADF5}">
  <sheetPr>
    <tabColor rgb="FF0070C0"/>
  </sheetPr>
  <dimension ref="A1:C5"/>
  <sheetViews>
    <sheetView workbookViewId="0">
      <selection activeCell="A3" sqref="A3"/>
    </sheetView>
  </sheetViews>
  <sheetFormatPr defaultRowHeight="14.5" x14ac:dyDescent="0.35"/>
  <cols>
    <col min="1" max="1" width="27" bestFit="1" customWidth="1"/>
    <col min="2" max="2" width="47.26953125" bestFit="1" customWidth="1"/>
    <col min="3" max="3" width="40.1796875" customWidth="1"/>
  </cols>
  <sheetData>
    <row r="1" spans="1:3" x14ac:dyDescent="0.35">
      <c r="A1" t="s">
        <v>232</v>
      </c>
      <c r="B1" t="s">
        <v>233</v>
      </c>
      <c r="C1" t="s">
        <v>230</v>
      </c>
    </row>
    <row r="2" spans="1:3" x14ac:dyDescent="0.35">
      <c r="A2" s="4" t="s">
        <v>234</v>
      </c>
      <c r="B2" t="s">
        <v>235</v>
      </c>
      <c r="C2" t="s">
        <v>227</v>
      </c>
    </row>
    <row r="3" spans="1:3" x14ac:dyDescent="0.35">
      <c r="A3" s="4" t="s">
        <v>236</v>
      </c>
      <c r="B3" t="s">
        <v>237</v>
      </c>
      <c r="C3" t="s">
        <v>250</v>
      </c>
    </row>
    <row r="4" spans="1:3" x14ac:dyDescent="0.35">
      <c r="A4" s="4" t="s">
        <v>238</v>
      </c>
      <c r="B4" t="s">
        <v>239</v>
      </c>
      <c r="C4" t="s">
        <v>251</v>
      </c>
    </row>
    <row r="5" spans="1:3" x14ac:dyDescent="0.35">
      <c r="A5" s="4" t="s">
        <v>240</v>
      </c>
      <c r="B5" t="s">
        <v>241</v>
      </c>
      <c r="C5" t="s">
        <v>252</v>
      </c>
    </row>
  </sheetData>
  <hyperlinks>
    <hyperlink ref="A2" location="'Registered-vehicles-by-year'!A1" display="Registered-vehicles-by-year" xr:uid="{9A293B75-FD25-434F-9A18-9A55A7C283ED}"/>
    <hyperlink ref="A3" location="'New-registrations-by-year'!A1" display="New-registrations-by-year" xr:uid="{FA1F1665-3D98-47DA-BBA6-EB8C1F45B0D2}"/>
    <hyperlink ref="A4" location="'Licenses-public-service-vehs'!A1" display="Licenses-public-service-vehs" xr:uid="{F485AB75-0FA7-4B72-99D5-FFB038B7DEC3}"/>
    <hyperlink ref="A5" location="'Road-vehicle-imports'!A1" display="Road-vehicle-imports" xr:uid="{7C3CF2F7-C197-43E9-82F4-52B667E057E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C53A4-8930-4726-88F0-EEDC7906A10E}">
  <sheetPr>
    <tabColor rgb="FF0070C0"/>
  </sheetPr>
  <dimension ref="A1:F21"/>
  <sheetViews>
    <sheetView zoomScale="80" zoomScaleNormal="80" workbookViewId="0">
      <selection activeCell="D39" sqref="D39"/>
    </sheetView>
  </sheetViews>
  <sheetFormatPr defaultRowHeight="14.5" x14ac:dyDescent="0.35"/>
  <cols>
    <col min="1" max="1" width="22.7265625" bestFit="1" customWidth="1"/>
    <col min="2" max="2" width="13.81640625" bestFit="1" customWidth="1"/>
    <col min="3" max="6" width="11.26953125" bestFit="1" customWidth="1"/>
  </cols>
  <sheetData>
    <row r="1" spans="1:6" x14ac:dyDescent="0.35">
      <c r="A1" t="s">
        <v>242</v>
      </c>
      <c r="B1">
        <v>2015</v>
      </c>
      <c r="C1">
        <v>2016</v>
      </c>
      <c r="D1">
        <v>2017</v>
      </c>
      <c r="E1">
        <v>2018</v>
      </c>
      <c r="F1">
        <v>2019</v>
      </c>
    </row>
    <row r="2" spans="1:6" x14ac:dyDescent="0.35">
      <c r="A2" t="s">
        <v>146</v>
      </c>
      <c r="B2" s="16">
        <v>993090</v>
      </c>
      <c r="C2" s="16">
        <v>1116629</v>
      </c>
      <c r="D2" s="16">
        <v>1308230</v>
      </c>
      <c r="E2" s="16">
        <v>1497224</v>
      </c>
      <c r="F2" s="16">
        <v>1714649</v>
      </c>
    </row>
    <row r="3" spans="1:6" x14ac:dyDescent="0.35">
      <c r="A3" t="s">
        <v>158</v>
      </c>
      <c r="B3" s="16">
        <v>847745</v>
      </c>
      <c r="C3" s="16">
        <v>906358</v>
      </c>
      <c r="D3" s="16">
        <v>973056</v>
      </c>
      <c r="E3" s="16">
        <v>1047855</v>
      </c>
      <c r="F3" s="16">
        <v>1130338</v>
      </c>
    </row>
    <row r="4" spans="1:6" x14ac:dyDescent="0.35">
      <c r="A4" t="s">
        <v>167</v>
      </c>
      <c r="B4" s="16">
        <v>290702</v>
      </c>
      <c r="C4" s="16">
        <v>303924</v>
      </c>
      <c r="D4" s="16">
        <v>318172</v>
      </c>
      <c r="E4" s="16">
        <v>329392</v>
      </c>
      <c r="F4" s="16">
        <v>339581</v>
      </c>
    </row>
    <row r="5" spans="1:6" x14ac:dyDescent="0.35">
      <c r="A5" t="s">
        <v>177</v>
      </c>
      <c r="B5" s="16">
        <v>142036</v>
      </c>
      <c r="C5" s="16">
        <v>151668</v>
      </c>
      <c r="D5" s="16">
        <v>159128</v>
      </c>
      <c r="E5" s="16">
        <v>165642</v>
      </c>
      <c r="F5" s="16">
        <v>172160</v>
      </c>
    </row>
    <row r="6" spans="1:6" x14ac:dyDescent="0.35">
      <c r="A6" t="s">
        <v>243</v>
      </c>
      <c r="B6" s="16">
        <v>100990</v>
      </c>
      <c r="C6" s="16">
        <v>103268</v>
      </c>
      <c r="D6" s="16">
        <v>104799</v>
      </c>
      <c r="E6" s="16">
        <v>106676</v>
      </c>
      <c r="F6" s="16">
        <v>112327</v>
      </c>
    </row>
    <row r="7" spans="1:6" x14ac:dyDescent="0.35">
      <c r="A7" t="s">
        <v>194</v>
      </c>
      <c r="B7" s="16">
        <v>46566</v>
      </c>
      <c r="C7" s="16">
        <v>49395</v>
      </c>
      <c r="D7" s="16">
        <v>51348</v>
      </c>
      <c r="E7" s="16">
        <v>53431</v>
      </c>
      <c r="F7" s="16">
        <v>55070</v>
      </c>
    </row>
    <row r="8" spans="1:6" x14ac:dyDescent="0.35">
      <c r="A8" t="s">
        <v>244</v>
      </c>
      <c r="B8" s="16">
        <v>36459</v>
      </c>
      <c r="C8" s="16">
        <v>72242</v>
      </c>
      <c r="D8" s="16">
        <v>75055</v>
      </c>
      <c r="E8" s="16">
        <v>80714</v>
      </c>
      <c r="F8" s="16">
        <v>83985</v>
      </c>
    </row>
    <row r="9" spans="1:6" x14ac:dyDescent="0.35">
      <c r="A9" t="s">
        <v>201</v>
      </c>
      <c r="B9" s="16">
        <f>SUM(B2:B8)</f>
        <v>2457588</v>
      </c>
      <c r="C9" s="16">
        <f t="shared" ref="C9:F9" si="0">SUM(C2:C8)</f>
        <v>2703484</v>
      </c>
      <c r="D9" s="16">
        <f t="shared" si="0"/>
        <v>2989788</v>
      </c>
      <c r="E9" s="16">
        <f t="shared" si="0"/>
        <v>3280934</v>
      </c>
      <c r="F9" s="16">
        <f t="shared" si="0"/>
        <v>3608110</v>
      </c>
    </row>
    <row r="10" spans="1:6" x14ac:dyDescent="0.35">
      <c r="B10" s="16"/>
      <c r="C10" s="16"/>
      <c r="D10" s="16"/>
      <c r="E10" s="16"/>
      <c r="F10" s="16"/>
    </row>
    <row r="11" spans="1:6" x14ac:dyDescent="0.35">
      <c r="F11" s="21"/>
    </row>
    <row r="12" spans="1:6" x14ac:dyDescent="0.35">
      <c r="F12" s="21"/>
    </row>
    <row r="13" spans="1:6" x14ac:dyDescent="0.35">
      <c r="F13" s="21"/>
    </row>
    <row r="14" spans="1:6" x14ac:dyDescent="0.35">
      <c r="F14" s="21"/>
    </row>
    <row r="15" spans="1:6" x14ac:dyDescent="0.35">
      <c r="F15" s="21"/>
    </row>
    <row r="16" spans="1:6" x14ac:dyDescent="0.35">
      <c r="F16" s="21"/>
    </row>
    <row r="17" spans="6:6" x14ac:dyDescent="0.35">
      <c r="F17" s="21"/>
    </row>
    <row r="18" spans="6:6" x14ac:dyDescent="0.35">
      <c r="F18" s="21"/>
    </row>
    <row r="19" spans="6:6" x14ac:dyDescent="0.35">
      <c r="F19" s="21"/>
    </row>
    <row r="20" spans="6:6" x14ac:dyDescent="0.35">
      <c r="F20" s="21"/>
    </row>
    <row r="21" spans="6:6" x14ac:dyDescent="0.35">
      <c r="F21" s="21"/>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29FFD-AAA2-42F3-8B95-085680F0610A}">
  <sheetPr>
    <tabColor rgb="FF0070C0"/>
  </sheetPr>
  <dimension ref="A1:F15"/>
  <sheetViews>
    <sheetView tabSelected="1" zoomScale="80" zoomScaleNormal="80" workbookViewId="0">
      <selection activeCell="I15" sqref="I15"/>
    </sheetView>
  </sheetViews>
  <sheetFormatPr defaultRowHeight="14.5" x14ac:dyDescent="0.35"/>
  <cols>
    <col min="1" max="1" width="22.7265625" bestFit="1" customWidth="1"/>
    <col min="2" max="6" width="9.54296875" bestFit="1" customWidth="1"/>
  </cols>
  <sheetData>
    <row r="1" spans="1:6" x14ac:dyDescent="0.35">
      <c r="A1" t="s">
        <v>242</v>
      </c>
      <c r="B1">
        <v>2015</v>
      </c>
      <c r="C1">
        <v>2016</v>
      </c>
      <c r="D1">
        <v>2017</v>
      </c>
      <c r="E1">
        <v>2018</v>
      </c>
      <c r="F1">
        <v>2019</v>
      </c>
    </row>
    <row r="2" spans="1:6" x14ac:dyDescent="0.35">
      <c r="A2" t="s">
        <v>146</v>
      </c>
      <c r="B2" s="16">
        <v>139420</v>
      </c>
      <c r="C2" s="16">
        <v>123539</v>
      </c>
      <c r="D2" s="16">
        <v>191601</v>
      </c>
      <c r="E2" s="16">
        <v>195253</v>
      </c>
      <c r="F2" s="16">
        <v>217425</v>
      </c>
    </row>
    <row r="3" spans="1:6" x14ac:dyDescent="0.35">
      <c r="A3" t="s">
        <v>158</v>
      </c>
      <c r="B3" s="16">
        <v>68489</v>
      </c>
      <c r="C3" s="16">
        <v>58613</v>
      </c>
      <c r="D3" s="16">
        <v>66698</v>
      </c>
      <c r="E3" s="16">
        <v>74683</v>
      </c>
      <c r="F3" s="16">
        <v>82483</v>
      </c>
    </row>
    <row r="4" spans="1:6" x14ac:dyDescent="0.35">
      <c r="A4" t="s">
        <v>167</v>
      </c>
      <c r="B4" s="16">
        <v>13878</v>
      </c>
      <c r="C4" s="16">
        <v>12722</v>
      </c>
      <c r="D4" s="16">
        <v>9866</v>
      </c>
      <c r="E4" s="16">
        <v>11220</v>
      </c>
      <c r="F4" s="16">
        <v>10189</v>
      </c>
    </row>
    <row r="5" spans="1:6" x14ac:dyDescent="0.35">
      <c r="A5" t="s">
        <v>177</v>
      </c>
      <c r="B5" s="16">
        <v>13785</v>
      </c>
      <c r="C5" s="16">
        <v>9632</v>
      </c>
      <c r="D5" s="16">
        <v>7460</v>
      </c>
      <c r="E5" s="16">
        <v>6514</v>
      </c>
      <c r="F5" s="16">
        <v>6518</v>
      </c>
    </row>
    <row r="6" spans="1:6" x14ac:dyDescent="0.35">
      <c r="A6" t="s">
        <v>243</v>
      </c>
      <c r="B6" s="16">
        <v>4781</v>
      </c>
      <c r="C6" s="16">
        <v>4096</v>
      </c>
      <c r="D6" s="16">
        <v>3563</v>
      </c>
      <c r="E6" s="16">
        <v>5659</v>
      </c>
      <c r="F6" s="16">
        <v>5651</v>
      </c>
    </row>
    <row r="7" spans="1:6" x14ac:dyDescent="0.35">
      <c r="A7" t="s">
        <v>194</v>
      </c>
      <c r="B7" s="16">
        <v>3905</v>
      </c>
      <c r="C7" s="16">
        <v>2829</v>
      </c>
      <c r="D7" s="16">
        <v>1953</v>
      </c>
      <c r="E7" s="16">
        <v>2083</v>
      </c>
      <c r="F7" s="16">
        <v>1639</v>
      </c>
    </row>
    <row r="8" spans="1:6" x14ac:dyDescent="0.35">
      <c r="A8" t="s">
        <v>244</v>
      </c>
      <c r="B8" s="16">
        <v>2923</v>
      </c>
      <c r="C8" s="16">
        <v>2284</v>
      </c>
      <c r="D8" s="16">
        <v>1531</v>
      </c>
      <c r="E8" s="16">
        <v>1877</v>
      </c>
      <c r="F8" s="16">
        <v>3271</v>
      </c>
    </row>
    <row r="9" spans="1:6" x14ac:dyDescent="0.35">
      <c r="A9" t="s">
        <v>201</v>
      </c>
      <c r="B9" s="16">
        <f>SUM(B2:B8)</f>
        <v>247181</v>
      </c>
      <c r="C9" s="16">
        <f t="shared" ref="C9:F9" si="0">SUM(C2:C8)</f>
        <v>213715</v>
      </c>
      <c r="D9" s="16">
        <f t="shared" si="0"/>
        <v>282672</v>
      </c>
      <c r="E9" s="16">
        <v>297289</v>
      </c>
      <c r="F9" s="16">
        <f t="shared" si="0"/>
        <v>327176</v>
      </c>
    </row>
    <row r="10" spans="1:6" x14ac:dyDescent="0.35">
      <c r="F10" s="21"/>
    </row>
    <row r="11" spans="1:6" x14ac:dyDescent="0.35">
      <c r="F11" s="21"/>
    </row>
    <row r="12" spans="1:6" x14ac:dyDescent="0.35">
      <c r="F12" s="21"/>
    </row>
    <row r="13" spans="1:6" x14ac:dyDescent="0.35">
      <c r="F13" s="21"/>
    </row>
    <row r="14" spans="1:6" x14ac:dyDescent="0.35">
      <c r="F14" s="21"/>
    </row>
    <row r="15" spans="1:6" x14ac:dyDescent="0.35">
      <c r="F15" s="2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E2816-B800-48FA-ADE9-48D6EA65EA4D}">
  <sheetPr>
    <tabColor rgb="FF0070C0"/>
  </sheetPr>
  <dimension ref="A1:J19"/>
  <sheetViews>
    <sheetView workbookViewId="0"/>
  </sheetViews>
  <sheetFormatPr defaultRowHeight="14.5" x14ac:dyDescent="0.35"/>
  <cols>
    <col min="1" max="1" width="12.1796875" bestFit="1" customWidth="1"/>
    <col min="2" max="2" width="10.54296875" bestFit="1" customWidth="1"/>
  </cols>
  <sheetData>
    <row r="1" spans="1:10" x14ac:dyDescent="0.35">
      <c r="A1" t="s">
        <v>242</v>
      </c>
      <c r="B1">
        <v>2015</v>
      </c>
      <c r="C1">
        <v>2016</v>
      </c>
      <c r="D1">
        <v>2017</v>
      </c>
      <c r="E1">
        <v>2018</v>
      </c>
      <c r="F1">
        <v>2019</v>
      </c>
    </row>
    <row r="2" spans="1:10" x14ac:dyDescent="0.35">
      <c r="A2" t="s">
        <v>172</v>
      </c>
      <c r="B2" s="16">
        <v>17138</v>
      </c>
      <c r="C2" s="16">
        <v>17926</v>
      </c>
      <c r="D2" s="16">
        <v>37382</v>
      </c>
      <c r="E2" s="16">
        <v>36815</v>
      </c>
      <c r="F2" s="16">
        <v>47183</v>
      </c>
    </row>
    <row r="3" spans="1:10" x14ac:dyDescent="0.35">
      <c r="A3" t="s">
        <v>245</v>
      </c>
      <c r="B3" s="16">
        <v>7186</v>
      </c>
      <c r="C3" s="16">
        <v>8213</v>
      </c>
      <c r="D3" s="16">
        <v>4246</v>
      </c>
      <c r="E3" s="16">
        <v>7861</v>
      </c>
      <c r="F3" s="16">
        <v>7786</v>
      </c>
    </row>
    <row r="4" spans="1:10" x14ac:dyDescent="0.35">
      <c r="A4" t="s">
        <v>186</v>
      </c>
      <c r="B4" s="16">
        <v>6182</v>
      </c>
      <c r="C4" s="16">
        <v>7210</v>
      </c>
      <c r="D4" s="16">
        <v>12064</v>
      </c>
      <c r="E4" s="16">
        <v>13273</v>
      </c>
      <c r="F4" s="16">
        <v>8969</v>
      </c>
    </row>
    <row r="5" spans="1:10" x14ac:dyDescent="0.35">
      <c r="A5" t="s">
        <v>201</v>
      </c>
      <c r="B5" s="16">
        <f>SUM(B2:B4)</f>
        <v>30506</v>
      </c>
      <c r="C5" s="16">
        <f t="shared" ref="C5:F5" si="0">SUM(C2:C4)</f>
        <v>33349</v>
      </c>
      <c r="D5" s="16">
        <f t="shared" si="0"/>
        <v>53692</v>
      </c>
      <c r="E5" s="16">
        <f t="shared" si="0"/>
        <v>57949</v>
      </c>
      <c r="F5" s="16">
        <f t="shared" si="0"/>
        <v>63938</v>
      </c>
    </row>
    <row r="12" spans="1:10" x14ac:dyDescent="0.35">
      <c r="J12" s="21"/>
    </row>
    <row r="13" spans="1:10" x14ac:dyDescent="0.35">
      <c r="J13" s="21"/>
    </row>
    <row r="14" spans="1:10" x14ac:dyDescent="0.35">
      <c r="J14" s="21"/>
    </row>
    <row r="15" spans="1:10" x14ac:dyDescent="0.35">
      <c r="J15" s="21"/>
    </row>
    <row r="16" spans="1:10" x14ac:dyDescent="0.35">
      <c r="J16" s="21"/>
    </row>
    <row r="17" spans="10:10" x14ac:dyDescent="0.35">
      <c r="J17" s="21"/>
    </row>
    <row r="18" spans="10:10" x14ac:dyDescent="0.35">
      <c r="J18" s="21"/>
    </row>
    <row r="19" spans="10:10" x14ac:dyDescent="0.35">
      <c r="J19"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Introduction</vt:lpstr>
      <vt:lpstr>Policies</vt:lpstr>
      <vt:lpstr>GIS_Data</vt:lpstr>
      <vt:lpstr>Electricity_Supply</vt:lpstr>
      <vt:lpstr>Petroleum_Supply</vt:lpstr>
      <vt:lpstr>Vehicle Registrations_TOC</vt:lpstr>
      <vt:lpstr>Registered-vehicles-by-year</vt:lpstr>
      <vt:lpstr>New-registrations-by-year</vt:lpstr>
      <vt:lpstr>Licenses-public-service-vehs</vt:lpstr>
      <vt:lpstr>Road-vehicle-imports</vt:lpstr>
      <vt:lpstr>Vehicle Fleet Data_TOC</vt:lpstr>
      <vt:lpstr>Total-in-service</vt:lpstr>
      <vt:lpstr>Total-registrations-by-year</vt:lpstr>
      <vt:lpstr>Motorcycle-age-profile-fromREG</vt:lpstr>
      <vt:lpstr>Motorcyle-age-profile-fromMAN</vt:lpstr>
      <vt:lpstr>Motorcycle-survival-rate-model</vt:lpstr>
      <vt:lpstr>Motorcycles-in-service</vt:lpstr>
      <vt:lpstr>3Wheeler-age-profile-fromREG</vt:lpstr>
      <vt:lpstr>3Wheeler-age-profile-fromMAN</vt:lpstr>
      <vt:lpstr>Car-age-profile-fromREG</vt:lpstr>
      <vt:lpstr>Car-age-profile-fromMAN</vt:lpstr>
      <vt:lpstr>Car-survival-rate-model</vt:lpstr>
      <vt:lpstr>Car-vehicle-km-travelled</vt:lpstr>
      <vt:lpstr>Car-fuel-efficiency</vt:lpstr>
      <vt:lpstr>Cars-in-service</vt:lpstr>
      <vt:lpstr>LCV-age-profile-fromREG</vt:lpstr>
      <vt:lpstr>LCV-age-profile-fromMAN</vt:lpstr>
      <vt:lpstr>LCV-survival-rate-model</vt:lpstr>
      <vt:lpstr>LCVs-in-service</vt:lpstr>
      <vt:lpstr>Bus-age-profile-fromREG</vt:lpstr>
      <vt:lpstr>Bus-age-profile-fromMAN</vt:lpstr>
      <vt:lpstr>Bus-survival-rate-model</vt:lpstr>
      <vt:lpstr>Buses-in-service</vt:lpstr>
      <vt:lpstr>Mat-age-profile-fromREG</vt:lpstr>
      <vt:lpstr>Mat-age-profile-fromMAN</vt:lpstr>
      <vt:lpstr>Mat-survival-rate-model</vt:lpstr>
      <vt:lpstr>Matatus-in-service</vt:lpstr>
      <vt:lpstr>HGV-age-profile-fromREG</vt:lpstr>
      <vt:lpstr>HGV-age-profile-fromMAN</vt:lpstr>
      <vt:lpstr>HGV-survival-rate-model</vt:lpstr>
      <vt:lpstr>HGVs-in-service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2023-03-13T12:12:02Z</dcterms:modified>
</cp:coreProperties>
</file>