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nv0795\OneDrive - Nexus365\Code\CCG\TEAM-Kenya\data\context variables\"/>
    </mc:Choice>
  </mc:AlternateContent>
  <xr:revisionPtr revIDLastSave="3" documentId="8_{BEB2CCF5-5CB5-4CDB-A637-4024DC2A6A49}" xr6:coauthVersionLast="36" xr6:coauthVersionMax="47" xr10:uidLastSave="{7757D709-CD8D-44D8-A9F0-03EF5F196477}"/>
  <bookViews>
    <workbookView minimized="1" xWindow="0" yWindow="0" windowWidth="14385" windowHeight="3495" activeTab="2" xr2:uid="{06128B5B-E924-4F4E-9403-465D7CCC11D7}"/>
  </bookViews>
  <sheets>
    <sheet name="Demograph95" sheetId="1" r:id="rId1"/>
    <sheet name="Scen_GDP_Pop" sheetId="2" r:id="rId2"/>
    <sheet name="Scen_GDP_Pop_GIZPOPPROJ" sheetId="5" r:id="rId3"/>
    <sheet name="Sheet2" sheetId="6" r:id="rId4"/>
    <sheet name="Data sources" sheetId="3" r:id="rId5"/>
    <sheet name="Assumption" sheetId="4" r:id="rId6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8" i="5" l="1"/>
  <c r="K42" i="5"/>
  <c r="G42" i="5" s="1"/>
  <c r="K43" i="5"/>
  <c r="K44" i="5" s="1"/>
  <c r="K41" i="5"/>
  <c r="G41" i="5" s="1"/>
  <c r="K37" i="5"/>
  <c r="G37" i="5" s="1"/>
  <c r="F37" i="5" s="1"/>
  <c r="K38" i="5"/>
  <c r="G38" i="5" s="1"/>
  <c r="F38" i="5" s="1"/>
  <c r="K39" i="5"/>
  <c r="G39" i="5" s="1"/>
  <c r="F39" i="5" s="1"/>
  <c r="K36" i="5"/>
  <c r="G36" i="5" s="1"/>
  <c r="F36" i="5" s="1"/>
  <c r="K32" i="5"/>
  <c r="G32" i="5" s="1"/>
  <c r="F32" i="5" s="1"/>
  <c r="K33" i="5"/>
  <c r="K34" i="5"/>
  <c r="G34" i="5" s="1"/>
  <c r="F34" i="5" s="1"/>
  <c r="K31" i="5"/>
  <c r="G31" i="5" s="1"/>
  <c r="F31" i="5" s="1"/>
  <c r="K27" i="5"/>
  <c r="K28" i="5"/>
  <c r="G28" i="5" s="1"/>
  <c r="F28" i="5" s="1"/>
  <c r="K29" i="5"/>
  <c r="K26" i="5"/>
  <c r="G26" i="5" s="1"/>
  <c r="F26" i="5" s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F22" i="5" s="1"/>
  <c r="G23" i="5"/>
  <c r="G24" i="5"/>
  <c r="G25" i="5"/>
  <c r="G27" i="5"/>
  <c r="F27" i="5" s="1"/>
  <c r="G29" i="5"/>
  <c r="F29" i="5" s="1"/>
  <c r="G30" i="5"/>
  <c r="F30" i="5" s="1"/>
  <c r="G33" i="5"/>
  <c r="F33" i="5" s="1"/>
  <c r="G35" i="5"/>
  <c r="G40" i="5"/>
  <c r="G3" i="5"/>
  <c r="F3" i="5" s="1"/>
  <c r="K22" i="5"/>
  <c r="K23" i="5"/>
  <c r="K24" i="5"/>
  <c r="K21" i="5"/>
  <c r="K17" i="5"/>
  <c r="K18" i="5"/>
  <c r="K19" i="5"/>
  <c r="K16" i="5"/>
  <c r="K7" i="5"/>
  <c r="K8" i="5"/>
  <c r="K9" i="5"/>
  <c r="K6" i="5"/>
  <c r="K11" i="5"/>
  <c r="K14" i="5"/>
  <c r="K13" i="5"/>
  <c r="K12" i="5"/>
  <c r="K4" i="5"/>
  <c r="B2" i="6"/>
  <c r="B3" i="6"/>
  <c r="B4" i="6"/>
  <c r="B5" i="6"/>
  <c r="B6" i="6"/>
  <c r="B7" i="6"/>
  <c r="B8" i="6"/>
  <c r="B1" i="6"/>
  <c r="K3" i="5"/>
  <c r="F40" i="5"/>
  <c r="F35" i="5"/>
  <c r="F25" i="5"/>
  <c r="F24" i="5"/>
  <c r="F23" i="5"/>
  <c r="F21" i="5"/>
  <c r="F20" i="5"/>
  <c r="F19" i="5"/>
  <c r="F18" i="5"/>
  <c r="F17" i="5"/>
  <c r="D17" i="5"/>
  <c r="E17" i="5" s="1"/>
  <c r="F16" i="5"/>
  <c r="E16" i="5"/>
  <c r="D16" i="5"/>
  <c r="F15" i="5"/>
  <c r="E15" i="5"/>
  <c r="F14" i="5"/>
  <c r="E14" i="5"/>
  <c r="F13" i="5"/>
  <c r="E13" i="5"/>
  <c r="L12" i="5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H12" i="5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E3" i="5"/>
  <c r="E2" i="5"/>
  <c r="G44" i="5" l="1"/>
  <c r="K45" i="5"/>
  <c r="G43" i="5"/>
  <c r="F42" i="5"/>
  <c r="D18" i="5"/>
  <c r="F41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D16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G3" i="2"/>
  <c r="F3" i="2" s="1"/>
  <c r="G4" i="2"/>
  <c r="F4" i="2" s="1"/>
  <c r="G5" i="2"/>
  <c r="F5" i="2" s="1"/>
  <c r="G6" i="2"/>
  <c r="F6" i="2" s="1"/>
  <c r="G7" i="2"/>
  <c r="F7" i="2" s="1"/>
  <c r="G8" i="2"/>
  <c r="F8" i="2" s="1"/>
  <c r="G9" i="2"/>
  <c r="F9" i="2" s="1"/>
  <c r="G10" i="2"/>
  <c r="F10" i="2" s="1"/>
  <c r="G11" i="2"/>
  <c r="F11" i="2" s="1"/>
  <c r="G12" i="2"/>
  <c r="F12" i="2" s="1"/>
  <c r="G13" i="2"/>
  <c r="F13" i="2" s="1"/>
  <c r="G14" i="2"/>
  <c r="F14" i="2" s="1"/>
  <c r="G15" i="2"/>
  <c r="F15" i="2" s="1"/>
  <c r="G16" i="2"/>
  <c r="F16" i="2" s="1"/>
  <c r="G40" i="2"/>
  <c r="F40" i="2" s="1"/>
  <c r="K41" i="2"/>
  <c r="G41" i="2" s="1"/>
  <c r="F41" i="2" s="1"/>
  <c r="K18" i="2"/>
  <c r="G18" i="2" s="1"/>
  <c r="F18" i="2" s="1"/>
  <c r="K19" i="2"/>
  <c r="G19" i="2" s="1"/>
  <c r="F19" i="2" s="1"/>
  <c r="K20" i="2"/>
  <c r="G20" i="2" s="1"/>
  <c r="F20" i="2" s="1"/>
  <c r="K21" i="2"/>
  <c r="G21" i="2" s="1"/>
  <c r="F21" i="2" s="1"/>
  <c r="K22" i="2"/>
  <c r="G22" i="2" s="1"/>
  <c r="F22" i="2" s="1"/>
  <c r="K23" i="2"/>
  <c r="G23" i="2" s="1"/>
  <c r="F23" i="2" s="1"/>
  <c r="K24" i="2"/>
  <c r="G24" i="2" s="1"/>
  <c r="F24" i="2" s="1"/>
  <c r="K25" i="2"/>
  <c r="G25" i="2" s="1"/>
  <c r="F25" i="2" s="1"/>
  <c r="K26" i="2"/>
  <c r="G26" i="2" s="1"/>
  <c r="F26" i="2" s="1"/>
  <c r="K27" i="2"/>
  <c r="G27" i="2" s="1"/>
  <c r="F27" i="2" s="1"/>
  <c r="K28" i="2"/>
  <c r="G28" i="2" s="1"/>
  <c r="F28" i="2" s="1"/>
  <c r="K29" i="2"/>
  <c r="G29" i="2" s="1"/>
  <c r="F29" i="2" s="1"/>
  <c r="K30" i="2"/>
  <c r="G30" i="2" s="1"/>
  <c r="F30" i="2" s="1"/>
  <c r="K31" i="2"/>
  <c r="G31" i="2" s="1"/>
  <c r="F31" i="2" s="1"/>
  <c r="K32" i="2"/>
  <c r="G32" i="2" s="1"/>
  <c r="F32" i="2" s="1"/>
  <c r="K33" i="2"/>
  <c r="G33" i="2" s="1"/>
  <c r="F33" i="2" s="1"/>
  <c r="K34" i="2"/>
  <c r="G34" i="2" s="1"/>
  <c r="F34" i="2" s="1"/>
  <c r="K35" i="2"/>
  <c r="G35" i="2" s="1"/>
  <c r="F35" i="2" s="1"/>
  <c r="K36" i="2"/>
  <c r="G36" i="2" s="1"/>
  <c r="F36" i="2" s="1"/>
  <c r="K37" i="2"/>
  <c r="G37" i="2" s="1"/>
  <c r="F37" i="2" s="1"/>
  <c r="K38" i="2"/>
  <c r="G38" i="2" s="1"/>
  <c r="F38" i="2" s="1"/>
  <c r="K39" i="2"/>
  <c r="G39" i="2" s="1"/>
  <c r="F39" i="2" s="1"/>
  <c r="K17" i="2"/>
  <c r="G17" i="2" s="1"/>
  <c r="F17" i="2" s="1"/>
  <c r="L12" i="2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K46" i="5" l="1"/>
  <c r="G45" i="5"/>
  <c r="F43" i="5"/>
  <c r="E18" i="5"/>
  <c r="D19" i="5"/>
  <c r="E16" i="2"/>
  <c r="D17" i="2"/>
  <c r="K42" i="2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G90" i="2" s="1"/>
  <c r="F90" i="2" s="1"/>
  <c r="K47" i="5" l="1"/>
  <c r="G46" i="5"/>
  <c r="F44" i="5"/>
  <c r="E19" i="5"/>
  <c r="D20" i="5"/>
  <c r="D18" i="2"/>
  <c r="E17" i="2"/>
  <c r="G46" i="2"/>
  <c r="F46" i="2" s="1"/>
  <c r="G47" i="2"/>
  <c r="F47" i="2" s="1"/>
  <c r="G48" i="2"/>
  <c r="F48" i="2" s="1"/>
  <c r="G44" i="2"/>
  <c r="F44" i="2" s="1"/>
  <c r="G42" i="2"/>
  <c r="F42" i="2" s="1"/>
  <c r="G54" i="2"/>
  <c r="F54" i="2" s="1"/>
  <c r="G55" i="2"/>
  <c r="F55" i="2" s="1"/>
  <c r="G56" i="2"/>
  <c r="F56" i="2" s="1"/>
  <c r="G52" i="2"/>
  <c r="F52" i="2" s="1"/>
  <c r="G45" i="2"/>
  <c r="F45" i="2" s="1"/>
  <c r="G53" i="2"/>
  <c r="F53" i="2" s="1"/>
  <c r="G50" i="2"/>
  <c r="F50" i="2" s="1"/>
  <c r="G58" i="2"/>
  <c r="F58" i="2" s="1"/>
  <c r="G66" i="2"/>
  <c r="F66" i="2" s="1"/>
  <c r="G64" i="2"/>
  <c r="F64" i="2" s="1"/>
  <c r="G76" i="2"/>
  <c r="F76" i="2" s="1"/>
  <c r="G80" i="2"/>
  <c r="F80" i="2" s="1"/>
  <c r="G74" i="2"/>
  <c r="F74" i="2" s="1"/>
  <c r="G60" i="2"/>
  <c r="F60" i="2" s="1"/>
  <c r="G63" i="2"/>
  <c r="F63" i="2" s="1"/>
  <c r="G70" i="2"/>
  <c r="F70" i="2" s="1"/>
  <c r="G71" i="2"/>
  <c r="F71" i="2" s="1"/>
  <c r="G78" i="2"/>
  <c r="F78" i="2" s="1"/>
  <c r="G85" i="2"/>
  <c r="F85" i="2" s="1"/>
  <c r="G86" i="2"/>
  <c r="F86" i="2" s="1"/>
  <c r="G87" i="2"/>
  <c r="F87" i="2" s="1"/>
  <c r="G88" i="2"/>
  <c r="F88" i="2" s="1"/>
  <c r="G82" i="2"/>
  <c r="F82" i="2" s="1"/>
  <c r="G62" i="2"/>
  <c r="F62" i="2" s="1"/>
  <c r="G68" i="2"/>
  <c r="F68" i="2" s="1"/>
  <c r="G79" i="2"/>
  <c r="F79" i="2" s="1"/>
  <c r="G73" i="2"/>
  <c r="F73" i="2" s="1"/>
  <c r="G89" i="2"/>
  <c r="F89" i="2" s="1"/>
  <c r="G57" i="2"/>
  <c r="F57" i="2" s="1"/>
  <c r="G65" i="2"/>
  <c r="F65" i="2" s="1"/>
  <c r="G49" i="2"/>
  <c r="F49" i="2" s="1"/>
  <c r="G43" i="2"/>
  <c r="F43" i="2" s="1"/>
  <c r="G61" i="2"/>
  <c r="F61" i="2" s="1"/>
  <c r="G69" i="2"/>
  <c r="F69" i="2" s="1"/>
  <c r="G72" i="2"/>
  <c r="F72" i="2" s="1"/>
  <c r="G77" i="2"/>
  <c r="F77" i="2" s="1"/>
  <c r="G84" i="2"/>
  <c r="F84" i="2" s="1"/>
  <c r="G75" i="2"/>
  <c r="F75" i="2" s="1"/>
  <c r="G59" i="2"/>
  <c r="F59" i="2" s="1"/>
  <c r="G83" i="2"/>
  <c r="F83" i="2" s="1"/>
  <c r="G67" i="2"/>
  <c r="F67" i="2" s="1"/>
  <c r="G81" i="2"/>
  <c r="F81" i="2" s="1"/>
  <c r="G51" i="2"/>
  <c r="F51" i="2" s="1"/>
  <c r="K48" i="5" l="1"/>
  <c r="G47" i="5"/>
  <c r="D21" i="5"/>
  <c r="E20" i="5"/>
  <c r="F45" i="5"/>
  <c r="D19" i="2"/>
  <c r="E18" i="2"/>
  <c r="K49" i="5" l="1"/>
  <c r="G48" i="5"/>
  <c r="F46" i="5"/>
  <c r="D22" i="5"/>
  <c r="E21" i="5"/>
  <c r="D20" i="2"/>
  <c r="E19" i="2"/>
  <c r="G49" i="5" l="1"/>
  <c r="K50" i="5"/>
  <c r="E22" i="5"/>
  <c r="D23" i="5"/>
  <c r="F47" i="5"/>
  <c r="D21" i="2"/>
  <c r="E20" i="2"/>
  <c r="G50" i="5" l="1"/>
  <c r="K51" i="5"/>
  <c r="F48" i="5"/>
  <c r="E23" i="5"/>
  <c r="D24" i="5"/>
  <c r="D22" i="2"/>
  <c r="E21" i="2"/>
  <c r="K52" i="5" l="1"/>
  <c r="G51" i="5"/>
  <c r="D25" i="5"/>
  <c r="E24" i="5"/>
  <c r="F49" i="5"/>
  <c r="D23" i="2"/>
  <c r="E22" i="2"/>
  <c r="G52" i="5" l="1"/>
  <c r="K53" i="5"/>
  <c r="F50" i="5"/>
  <c r="E25" i="5"/>
  <c r="D26" i="5"/>
  <c r="D24" i="2"/>
  <c r="E23" i="2"/>
  <c r="G53" i="5" l="1"/>
  <c r="K54" i="5"/>
  <c r="E26" i="5"/>
  <c r="D27" i="5"/>
  <c r="F51" i="5"/>
  <c r="D25" i="2"/>
  <c r="E24" i="2"/>
  <c r="K55" i="5" l="1"/>
  <c r="G54" i="5"/>
  <c r="F52" i="5"/>
  <c r="E27" i="5"/>
  <c r="D28" i="5"/>
  <c r="D26" i="2"/>
  <c r="E25" i="2"/>
  <c r="K56" i="5" l="1"/>
  <c r="G55" i="5"/>
  <c r="D29" i="5"/>
  <c r="E28" i="5"/>
  <c r="F53" i="5"/>
  <c r="D27" i="2"/>
  <c r="E26" i="2"/>
  <c r="K57" i="5" l="1"/>
  <c r="G56" i="5"/>
  <c r="F54" i="5"/>
  <c r="D30" i="5"/>
  <c r="E29" i="5"/>
  <c r="D28" i="2"/>
  <c r="E27" i="2"/>
  <c r="K58" i="5" l="1"/>
  <c r="G57" i="5"/>
  <c r="E30" i="5"/>
  <c r="D31" i="5"/>
  <c r="F55" i="5"/>
  <c r="D29" i="2"/>
  <c r="E28" i="2"/>
  <c r="G58" i="5" l="1"/>
  <c r="K59" i="5"/>
  <c r="F56" i="5"/>
  <c r="E31" i="5"/>
  <c r="D32" i="5"/>
  <c r="D30" i="2"/>
  <c r="E29" i="2"/>
  <c r="K60" i="5" l="1"/>
  <c r="G59" i="5"/>
  <c r="E32" i="5"/>
  <c r="D33" i="5"/>
  <c r="F57" i="5"/>
  <c r="D31" i="2"/>
  <c r="E30" i="2"/>
  <c r="K61" i="5" l="1"/>
  <c r="G60" i="5"/>
  <c r="F58" i="5"/>
  <c r="E33" i="5"/>
  <c r="D34" i="5"/>
  <c r="D32" i="2"/>
  <c r="E31" i="2"/>
  <c r="K62" i="5" l="1"/>
  <c r="G61" i="5"/>
  <c r="E34" i="5"/>
  <c r="D35" i="5"/>
  <c r="F59" i="5"/>
  <c r="D33" i="2"/>
  <c r="E32" i="2"/>
  <c r="K63" i="5" l="1"/>
  <c r="G62" i="5"/>
  <c r="F60" i="5"/>
  <c r="E35" i="5"/>
  <c r="D36" i="5"/>
  <c r="D34" i="2"/>
  <c r="E33" i="2"/>
  <c r="K64" i="5" l="1"/>
  <c r="G63" i="5"/>
  <c r="D37" i="5"/>
  <c r="E36" i="5"/>
  <c r="F61" i="5"/>
  <c r="D35" i="2"/>
  <c r="E34" i="2"/>
  <c r="K65" i="5" l="1"/>
  <c r="G64" i="5"/>
  <c r="F62" i="5"/>
  <c r="D38" i="5"/>
  <c r="E37" i="5"/>
  <c r="D36" i="2"/>
  <c r="E35" i="2"/>
  <c r="G65" i="5" l="1"/>
  <c r="K66" i="5"/>
  <c r="E38" i="5"/>
  <c r="D39" i="5"/>
  <c r="F63" i="5"/>
  <c r="D37" i="2"/>
  <c r="E36" i="2"/>
  <c r="G66" i="5" l="1"/>
  <c r="K67" i="5"/>
  <c r="E39" i="5"/>
  <c r="D40" i="5"/>
  <c r="F64" i="5"/>
  <c r="D38" i="2"/>
  <c r="E37" i="2"/>
  <c r="G67" i="5" l="1"/>
  <c r="F65" i="5"/>
  <c r="E40" i="5"/>
  <c r="D41" i="5"/>
  <c r="D39" i="2"/>
  <c r="E38" i="2"/>
  <c r="G68" i="5" l="1"/>
  <c r="K69" i="5"/>
  <c r="E41" i="5"/>
  <c r="D42" i="5"/>
  <c r="F66" i="5"/>
  <c r="D40" i="2"/>
  <c r="E39" i="2"/>
  <c r="K70" i="5" l="1"/>
  <c r="G69" i="5"/>
  <c r="F67" i="5"/>
  <c r="E42" i="5"/>
  <c r="D43" i="5"/>
  <c r="D41" i="2"/>
  <c r="E40" i="2"/>
  <c r="K71" i="5" l="1"/>
  <c r="G70" i="5"/>
  <c r="F68" i="5"/>
  <c r="D44" i="5"/>
  <c r="E43" i="5"/>
  <c r="D42" i="2"/>
  <c r="E41" i="2"/>
  <c r="K72" i="5" l="1"/>
  <c r="G71" i="5"/>
  <c r="D45" i="5"/>
  <c r="E44" i="5"/>
  <c r="F69" i="5"/>
  <c r="D43" i="2"/>
  <c r="E42" i="2"/>
  <c r="K73" i="5" l="1"/>
  <c r="G72" i="5"/>
  <c r="F70" i="5"/>
  <c r="E45" i="5"/>
  <c r="D46" i="5"/>
  <c r="D44" i="2"/>
  <c r="E43" i="2"/>
  <c r="G73" i="5" l="1"/>
  <c r="K74" i="5"/>
  <c r="E46" i="5"/>
  <c r="D47" i="5"/>
  <c r="F71" i="5"/>
  <c r="D45" i="2"/>
  <c r="E44" i="2"/>
  <c r="G74" i="5" l="1"/>
  <c r="K75" i="5"/>
  <c r="F72" i="5"/>
  <c r="E47" i="5"/>
  <c r="D48" i="5"/>
  <c r="D46" i="2"/>
  <c r="E45" i="2"/>
  <c r="K76" i="5" l="1"/>
  <c r="G75" i="5"/>
  <c r="F73" i="5"/>
  <c r="E48" i="5"/>
  <c r="D49" i="5"/>
  <c r="D47" i="2"/>
  <c r="E46" i="2"/>
  <c r="G76" i="5" l="1"/>
  <c r="K77" i="5"/>
  <c r="F74" i="5"/>
  <c r="E49" i="5"/>
  <c r="D50" i="5"/>
  <c r="D48" i="2"/>
  <c r="E47" i="2"/>
  <c r="K78" i="5" l="1"/>
  <c r="G77" i="5"/>
  <c r="F75" i="5"/>
  <c r="E50" i="5"/>
  <c r="D51" i="5"/>
  <c r="D49" i="2"/>
  <c r="E48" i="2"/>
  <c r="K79" i="5" l="1"/>
  <c r="G78" i="5"/>
  <c r="F76" i="5"/>
  <c r="D52" i="5"/>
  <c r="E51" i="5"/>
  <c r="D50" i="2"/>
  <c r="E49" i="2"/>
  <c r="K80" i="5" l="1"/>
  <c r="G79" i="5"/>
  <c r="F77" i="5"/>
  <c r="D53" i="5"/>
  <c r="E52" i="5"/>
  <c r="D51" i="2"/>
  <c r="E50" i="2"/>
  <c r="K81" i="5" l="1"/>
  <c r="G80" i="5"/>
  <c r="F78" i="5"/>
  <c r="E53" i="5"/>
  <c r="D54" i="5"/>
  <c r="D52" i="2"/>
  <c r="E51" i="2"/>
  <c r="G81" i="5" l="1"/>
  <c r="K82" i="5"/>
  <c r="F79" i="5"/>
  <c r="E54" i="5"/>
  <c r="D55" i="5"/>
  <c r="D53" i="2"/>
  <c r="E52" i="2"/>
  <c r="G82" i="5" l="1"/>
  <c r="K83" i="5"/>
  <c r="E55" i="5"/>
  <c r="D56" i="5"/>
  <c r="F80" i="5"/>
  <c r="D54" i="2"/>
  <c r="E53" i="2"/>
  <c r="K84" i="5" l="1"/>
  <c r="G83" i="5"/>
  <c r="F81" i="5"/>
  <c r="E56" i="5"/>
  <c r="D57" i="5"/>
  <c r="D55" i="2"/>
  <c r="E54" i="2"/>
  <c r="G84" i="5" l="1"/>
  <c r="K85" i="5"/>
  <c r="E57" i="5"/>
  <c r="D58" i="5"/>
  <c r="F82" i="5"/>
  <c r="D56" i="2"/>
  <c r="E55" i="2"/>
  <c r="K86" i="5" l="1"/>
  <c r="G85" i="5"/>
  <c r="F83" i="5"/>
  <c r="E58" i="5"/>
  <c r="D59" i="5"/>
  <c r="D57" i="2"/>
  <c r="E56" i="2"/>
  <c r="K87" i="5" l="1"/>
  <c r="G86" i="5"/>
  <c r="D60" i="5"/>
  <c r="E59" i="5"/>
  <c r="F84" i="5"/>
  <c r="D58" i="2"/>
  <c r="E57" i="2"/>
  <c r="K88" i="5" l="1"/>
  <c r="G87" i="5"/>
  <c r="F85" i="5"/>
  <c r="D61" i="5"/>
  <c r="E60" i="5"/>
  <c r="D59" i="2"/>
  <c r="E58" i="2"/>
  <c r="K89" i="5" l="1"/>
  <c r="G88" i="5"/>
  <c r="E61" i="5"/>
  <c r="D62" i="5"/>
  <c r="F86" i="5"/>
  <c r="D60" i="2"/>
  <c r="E59" i="2"/>
  <c r="G89" i="5" l="1"/>
  <c r="K90" i="5"/>
  <c r="G90" i="5" s="1"/>
  <c r="F87" i="5"/>
  <c r="E62" i="5"/>
  <c r="D63" i="5"/>
  <c r="D61" i="2"/>
  <c r="E60" i="2"/>
  <c r="E63" i="5" l="1"/>
  <c r="D64" i="5"/>
  <c r="F88" i="5"/>
  <c r="D62" i="2"/>
  <c r="E61" i="2"/>
  <c r="F90" i="5" l="1"/>
  <c r="F89" i="5"/>
  <c r="E64" i="5"/>
  <c r="D65" i="5"/>
  <c r="D63" i="2"/>
  <c r="E62" i="2"/>
  <c r="E65" i="5" l="1"/>
  <c r="D66" i="5"/>
  <c r="D64" i="2"/>
  <c r="E63" i="2"/>
  <c r="E66" i="5" l="1"/>
  <c r="D67" i="5"/>
  <c r="D65" i="2"/>
  <c r="E64" i="2"/>
  <c r="D68" i="5" l="1"/>
  <c r="E67" i="5"/>
  <c r="D66" i="2"/>
  <c r="E65" i="2"/>
  <c r="D69" i="5" l="1"/>
  <c r="E68" i="5"/>
  <c r="D67" i="2"/>
  <c r="E66" i="2"/>
  <c r="E69" i="5" l="1"/>
  <c r="D70" i="5"/>
  <c r="D68" i="2"/>
  <c r="E67" i="2"/>
  <c r="E70" i="5" l="1"/>
  <c r="D71" i="5"/>
  <c r="D69" i="2"/>
  <c r="E68" i="2"/>
  <c r="E71" i="5" l="1"/>
  <c r="D72" i="5"/>
  <c r="D70" i="2"/>
  <c r="E69" i="2"/>
  <c r="E72" i="5" l="1"/>
  <c r="D73" i="5"/>
  <c r="D71" i="2"/>
  <c r="E70" i="2"/>
  <c r="E73" i="5" l="1"/>
  <c r="D74" i="5"/>
  <c r="D72" i="2"/>
  <c r="E71" i="2"/>
  <c r="E74" i="5" l="1"/>
  <c r="D75" i="5"/>
  <c r="D73" i="2"/>
  <c r="E72" i="2"/>
  <c r="D76" i="5" l="1"/>
  <c r="E75" i="5"/>
  <c r="D74" i="2"/>
  <c r="E73" i="2"/>
  <c r="D77" i="5" l="1"/>
  <c r="E76" i="5"/>
  <c r="D75" i="2"/>
  <c r="E74" i="2"/>
  <c r="E77" i="5" l="1"/>
  <c r="D78" i="5"/>
  <c r="D76" i="2"/>
  <c r="E75" i="2"/>
  <c r="E78" i="5" l="1"/>
  <c r="D79" i="5"/>
  <c r="D77" i="2"/>
  <c r="E76" i="2"/>
  <c r="E79" i="5" l="1"/>
  <c r="D80" i="5"/>
  <c r="D78" i="2"/>
  <c r="E77" i="2"/>
  <c r="E80" i="5" l="1"/>
  <c r="D81" i="5"/>
  <c r="D79" i="2"/>
  <c r="E78" i="2"/>
  <c r="E81" i="5" l="1"/>
  <c r="D82" i="5"/>
  <c r="D80" i="2"/>
  <c r="E79" i="2"/>
  <c r="E82" i="5" l="1"/>
  <c r="D83" i="5"/>
  <c r="D81" i="2"/>
  <c r="E80" i="2"/>
  <c r="D84" i="5" l="1"/>
  <c r="E83" i="5"/>
  <c r="D82" i="2"/>
  <c r="E81" i="2"/>
  <c r="D85" i="5" l="1"/>
  <c r="E84" i="5"/>
  <c r="D83" i="2"/>
  <c r="E82" i="2"/>
  <c r="E85" i="5" l="1"/>
  <c r="D86" i="5"/>
  <c r="D84" i="2"/>
  <c r="E83" i="2"/>
  <c r="E86" i="5" l="1"/>
  <c r="D87" i="5"/>
  <c r="D85" i="2"/>
  <c r="E84" i="2"/>
  <c r="E87" i="5" l="1"/>
  <c r="D88" i="5"/>
  <c r="D86" i="2"/>
  <c r="E85" i="2"/>
  <c r="E88" i="5" l="1"/>
  <c r="D89" i="5"/>
  <c r="D87" i="2"/>
  <c r="E86" i="2"/>
  <c r="E89" i="5" l="1"/>
  <c r="D90" i="5"/>
  <c r="E90" i="5" s="1"/>
  <c r="D88" i="2"/>
  <c r="E87" i="2"/>
  <c r="D89" i="2" l="1"/>
  <c r="E88" i="2"/>
  <c r="D90" i="2" l="1"/>
  <c r="E90" i="2" s="1"/>
  <c r="E89" i="2"/>
</calcChain>
</file>

<file path=xl/sharedStrings.xml><?xml version="1.0" encoding="utf-8"?>
<sst xmlns="http://schemas.openxmlformats.org/spreadsheetml/2006/main" count="111" uniqueCount="73">
  <si>
    <t>CountryID</t>
  </si>
  <si>
    <t>TotNumHH</t>
  </si>
  <si>
    <t>ShHH_U</t>
  </si>
  <si>
    <t>ShHH_MoreThan1Adult</t>
  </si>
  <si>
    <t>ShPop_DriveAge</t>
  </si>
  <si>
    <t>MaxHHCarOwn_1U</t>
  </si>
  <si>
    <t>MaxHHCarOwn_2U</t>
  </si>
  <si>
    <t>MaxHHCarOwn_3U</t>
  </si>
  <si>
    <t>MaxHHCarOwn_1N</t>
  </si>
  <si>
    <t>MaxHHCarOwn_2N</t>
  </si>
  <si>
    <t>MaxHHCarOwn_3N</t>
  </si>
  <si>
    <t>HHCarOwn_1U</t>
  </si>
  <si>
    <t>HHCarOwn_2U</t>
  </si>
  <si>
    <t>HHCarOwn_3U</t>
  </si>
  <si>
    <t>HHCarOwn_1N</t>
  </si>
  <si>
    <t>HHCarOwn_2N</t>
  </si>
  <si>
    <t>HHCarOwn_3N</t>
  </si>
  <si>
    <t>HHDispIncome</t>
  </si>
  <si>
    <t>ScenarioID</t>
  </si>
  <si>
    <t>Year</t>
  </si>
  <si>
    <t>GDP_GR</t>
  </si>
  <si>
    <t>DisposableIncome</t>
  </si>
  <si>
    <t>NHH_tot</t>
  </si>
  <si>
    <t>NHH_GR</t>
  </si>
  <si>
    <t>HHUrban_SH</t>
  </si>
  <si>
    <t>BuyFirstCar</t>
  </si>
  <si>
    <t>BuySecondCar</t>
  </si>
  <si>
    <t>Pop</t>
  </si>
  <si>
    <t>ShPop65Plus</t>
  </si>
  <si>
    <t>shPopTeleWork</t>
  </si>
  <si>
    <t>chTrips4dayweek</t>
  </si>
  <si>
    <t>chTripsComGig</t>
  </si>
  <si>
    <t>ATL_TeleWork</t>
  </si>
  <si>
    <t>ATL_Com_Prox</t>
  </si>
  <si>
    <t>ATL_ComGig</t>
  </si>
  <si>
    <t>shPopTeleConf</t>
  </si>
  <si>
    <t>chTripsBusiAir</t>
  </si>
  <si>
    <t>chTripsBusiGig</t>
  </si>
  <si>
    <t>ATL_TeleConf</t>
  </si>
  <si>
    <t>ATL_BusiAir</t>
  </si>
  <si>
    <t>chDomesticHolidays</t>
  </si>
  <si>
    <t>ATL_LeiLong_Wkds</t>
  </si>
  <si>
    <t>chTripsLeiLoc</t>
  </si>
  <si>
    <t>chTripsLeiLocBlend</t>
  </si>
  <si>
    <t>ATL_LeiLoc_WC</t>
  </si>
  <si>
    <t>chTripsSchool</t>
  </si>
  <si>
    <t>ATL_School_Prox</t>
  </si>
  <si>
    <t>chTripsShop</t>
  </si>
  <si>
    <t>chTripsTeleShop</t>
  </si>
  <si>
    <t>ATL_Shop_Local</t>
  </si>
  <si>
    <t>chTripsTelePB</t>
  </si>
  <si>
    <t>ATL_PB_Local</t>
  </si>
  <si>
    <t>chTripsTeleActivity</t>
  </si>
  <si>
    <t>ATL_Other_Prox</t>
  </si>
  <si>
    <t>Number of households and urban/rural split</t>
  </si>
  <si>
    <t>https://www.statista.com/statistics/1225072/number-of-households-in-kenya-by-area-of-residence/</t>
  </si>
  <si>
    <t>Share of driving age and over 65s</t>
  </si>
  <si>
    <t>https://www.statista.com/statistics/451141/age-structure-in-kenya/</t>
  </si>
  <si>
    <t>population</t>
  </si>
  <si>
    <t>https://www.statista.com/statistics/451116/total-population-of-kenya/</t>
  </si>
  <si>
    <t>gdp growth rate</t>
  </si>
  <si>
    <t>https://tradingeconomics.com/kenya/gdp-growth-annual#:~:text=In%20the%20long%2Dterm%2C%20the,according%20to%20our%20econometric%20models.&amp;text=Kenya%20is%20one%20the%20most%20developed%20countries%20in%20East%20Africa.</t>
  </si>
  <si>
    <t>share of households with more than 1 person</t>
  </si>
  <si>
    <t>https://en.wikipedia.org/wiki/List_of_countries_by_number_of_households</t>
  </si>
  <si>
    <t>#</t>
  </si>
  <si>
    <t>Variable affected</t>
  </si>
  <si>
    <t>Detail</t>
  </si>
  <si>
    <t>Number households</t>
  </si>
  <si>
    <t>Assumed househodls grow at same rate as population</t>
  </si>
  <si>
    <t>Household income growth rate</t>
  </si>
  <si>
    <t>Assumed grows at same rate as GDP</t>
  </si>
  <si>
    <t>Household income</t>
  </si>
  <si>
    <t>25000 GBP is written as the mean GDHI in UK at a baseyear of 2012 with a GDP per capita of 42,485.59 USD. The Kenyan GDP in 2015 (new baseyear) was 1496.96 USD. Scaling the GDHI proportionally we have GDHI as 880.86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</si>
</sst>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Border="1" applyAlignment="1">
      <alignment horizontal="right" wrapText="1"/>
    </xf>
    <xf numFmtId="10" fontId="1" fillId="0" borderId="2" xfId="2" applyNumberFormat="1" applyFont="1" applyBorder="1" applyAlignment="1">
      <alignment horizontal="right" wrapText="1"/>
    </xf>
    <xf numFmtId="1" fontId="1" fillId="0" borderId="2" xfId="1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11" fontId="1" fillId="0" borderId="2" xfId="2" applyNumberFormat="1" applyFont="1" applyBorder="1" applyAlignment="1">
      <alignment horizontal="right" wrapText="1"/>
    </xf>
    <xf numFmtId="0" fontId="3" fillId="0" borderId="2" xfId="1" applyFont="1" applyBorder="1" applyAlignment="1">
      <alignment horizontal="right" wrapText="1"/>
    </xf>
    <xf numFmtId="11" fontId="0" fillId="0" borderId="0" xfId="0" applyNumberFormat="1"/>
  </cellXfs>
  <cellStyles count="3">
    <cellStyle name="Normal" xfId="0" builtinId="0"/>
    <cellStyle name="Normal_Scen_GDP_Pop" xfId="2" xr:uid="{DE2B2C90-65CE-438C-9D35-3C73406B5967}"/>
    <cellStyle name="Normal_Sheet1" xfId="1" xr:uid="{144B1460-D572-44FA-84BD-F273D9195C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8E84-AE39-4847-A215-F14A00838DC4}">
  <dimension ref="A1:R3"/>
  <sheetViews>
    <sheetView workbookViewId="0">
      <selection activeCell="E8" sqref="E8"/>
    </sheetView>
  </sheetViews>
  <sheetFormatPr defaultRowHeight="15" x14ac:dyDescent="0.25"/>
  <cols>
    <col min="2" max="2" width="9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2">
        <v>7</v>
      </c>
      <c r="B2" s="2">
        <v>2387207</v>
      </c>
      <c r="C2" s="2">
        <v>0.70669999999999999</v>
      </c>
      <c r="D2" s="2">
        <v>0.65300000000000002</v>
      </c>
      <c r="E2" s="2">
        <v>0.79561470000000001</v>
      </c>
      <c r="F2" s="2">
        <v>1</v>
      </c>
      <c r="G2" s="2">
        <v>0.6</v>
      </c>
      <c r="H2" s="2">
        <v>0.2</v>
      </c>
      <c r="I2" s="2">
        <v>1</v>
      </c>
      <c r="J2" s="2">
        <v>0.8</v>
      </c>
      <c r="K2" s="2">
        <v>0.4</v>
      </c>
      <c r="L2" s="2">
        <v>0.64700000000000002</v>
      </c>
      <c r="M2" s="2">
        <v>0.222</v>
      </c>
      <c r="N2" s="2">
        <v>0.04</v>
      </c>
      <c r="O2" s="2">
        <v>0.80600000000000005</v>
      </c>
      <c r="P2" s="2">
        <v>0.34899999999999998</v>
      </c>
      <c r="Q2" s="2">
        <v>0.06</v>
      </c>
      <c r="R2" s="2">
        <v>16700</v>
      </c>
    </row>
    <row r="3" spans="1:18" x14ac:dyDescent="0.25">
      <c r="A3" s="2">
        <v>9</v>
      </c>
      <c r="B3" s="6">
        <v>12143913</v>
      </c>
      <c r="C3" s="2">
        <v>0.38800000000000001</v>
      </c>
      <c r="D3" s="9">
        <v>0.78400000000000003</v>
      </c>
      <c r="E3" s="2">
        <v>0.55930000000000002</v>
      </c>
      <c r="F3" s="2">
        <v>1</v>
      </c>
      <c r="G3" s="2">
        <v>0.7</v>
      </c>
      <c r="H3" s="2">
        <v>0.3</v>
      </c>
      <c r="I3" s="2">
        <v>1</v>
      </c>
      <c r="J3" s="2">
        <v>0.8</v>
      </c>
      <c r="K3" s="2">
        <v>0.4</v>
      </c>
      <c r="L3" s="2">
        <v>0.71199999999999997</v>
      </c>
      <c r="M3" s="2">
        <v>0.223</v>
      </c>
      <c r="N3" s="2">
        <v>0.04</v>
      </c>
      <c r="O3" s="2">
        <v>0.88900000000000001</v>
      </c>
      <c r="P3" s="2">
        <v>0.40400000000000003</v>
      </c>
      <c r="Q3" s="2">
        <v>7.0000000000000007E-2</v>
      </c>
      <c r="R3" s="2">
        <v>881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FB3E-4FAF-4E8E-8DF4-F3D4FA808681}">
  <dimension ref="A1:AK90"/>
  <sheetViews>
    <sheetView workbookViewId="0">
      <selection sqref="A1:XFD1048576"/>
    </sheetView>
  </sheetViews>
  <sheetFormatPr defaultRowHeight="15" x14ac:dyDescent="0.25"/>
  <cols>
    <col min="5" max="5" width="16.140625" bestFit="1" customWidth="1"/>
    <col min="8" max="8" width="11.42578125" bestFit="1" customWidth="1"/>
    <col min="11" max="11" width="11.42578125" bestFit="1" customWidth="1"/>
  </cols>
  <sheetData>
    <row r="1" spans="1:37" x14ac:dyDescent="0.25">
      <c r="A1" s="3" t="s">
        <v>18</v>
      </c>
      <c r="B1" s="3" t="s">
        <v>0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45</v>
      </c>
      <c r="AD1" s="3" t="s">
        <v>46</v>
      </c>
      <c r="AE1" s="3" t="s">
        <v>47</v>
      </c>
      <c r="AF1" s="3" t="s">
        <v>48</v>
      </c>
      <c r="AG1" s="3" t="s">
        <v>49</v>
      </c>
      <c r="AH1" s="3" t="s">
        <v>50</v>
      </c>
      <c r="AI1" s="3" t="s">
        <v>51</v>
      </c>
      <c r="AJ1" s="3" t="s">
        <v>52</v>
      </c>
      <c r="AK1" s="3" t="s">
        <v>53</v>
      </c>
    </row>
    <row r="2" spans="1:37" x14ac:dyDescent="0.25">
      <c r="A2" s="4">
        <v>1</v>
      </c>
      <c r="B2" s="4">
        <v>9</v>
      </c>
      <c r="C2" s="4">
        <v>2012</v>
      </c>
      <c r="D2" s="4">
        <v>4.5999999999999996</v>
      </c>
      <c r="E2" s="4">
        <f>D2</f>
        <v>4.5999999999999996</v>
      </c>
      <c r="F2" s="6">
        <v>12143913</v>
      </c>
      <c r="G2" s="8">
        <v>1</v>
      </c>
      <c r="H2" s="4">
        <v>1.017104714226116</v>
      </c>
      <c r="I2" s="4">
        <v>5</v>
      </c>
      <c r="J2" s="4">
        <v>2</v>
      </c>
      <c r="K2" s="8">
        <v>43730000</v>
      </c>
      <c r="L2" s="5">
        <v>2.2499999999999999E-2</v>
      </c>
      <c r="M2" s="5">
        <v>0.03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0.05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7" x14ac:dyDescent="0.25">
      <c r="A3" s="4">
        <v>1</v>
      </c>
      <c r="B3" s="4">
        <v>9</v>
      </c>
      <c r="C3" s="4">
        <v>2013</v>
      </c>
      <c r="D3" s="4">
        <v>3.8</v>
      </c>
      <c r="E3" s="4">
        <f t="shared" ref="E3:E66" si="0">D3</f>
        <v>3.8</v>
      </c>
      <c r="F3" s="8">
        <f>F$2*G3</f>
        <v>12438277.230048021</v>
      </c>
      <c r="G3" s="8">
        <f t="shared" ref="G3:G66" si="1">K3/K$2</f>
        <v>1.0242396524125315</v>
      </c>
      <c r="H3" s="4">
        <v>1.0342094284522321</v>
      </c>
      <c r="I3" s="4">
        <v>5</v>
      </c>
      <c r="J3" s="4">
        <v>1.75</v>
      </c>
      <c r="K3" s="8">
        <v>44790000</v>
      </c>
      <c r="L3" s="5">
        <v>2.3300000000000001E-2</v>
      </c>
      <c r="M3" s="5">
        <v>0.03</v>
      </c>
      <c r="N3" s="5">
        <v>0</v>
      </c>
      <c r="O3" s="5">
        <v>-8.1875909999999993E-3</v>
      </c>
      <c r="P3" s="5">
        <v>0</v>
      </c>
      <c r="Q3" s="5">
        <v>0</v>
      </c>
      <c r="R3" s="5">
        <v>-1.446598E-2</v>
      </c>
      <c r="S3" s="5">
        <v>0.05</v>
      </c>
      <c r="T3" s="5">
        <v>0</v>
      </c>
      <c r="U3" s="5">
        <v>-8.1452950000000003E-3</v>
      </c>
      <c r="V3" s="5">
        <v>7.6584109999999997E-2</v>
      </c>
      <c r="W3" s="5">
        <v>0</v>
      </c>
      <c r="X3" s="5">
        <v>-3.8843969999999998E-2</v>
      </c>
      <c r="Y3" s="5">
        <v>0.13389029999999999</v>
      </c>
      <c r="Z3" s="5">
        <v>-2.2383920000000002E-2</v>
      </c>
      <c r="AA3" s="5">
        <v>0</v>
      </c>
      <c r="AB3" s="5">
        <v>-2.5439449999999999E-2</v>
      </c>
      <c r="AC3" s="5">
        <v>-3.6657910000000002E-2</v>
      </c>
      <c r="AD3" s="5">
        <v>-2.9596310000000001E-2</v>
      </c>
      <c r="AE3" s="5">
        <v>-3.7635219999999997E-2</v>
      </c>
      <c r="AF3" s="5">
        <v>0</v>
      </c>
      <c r="AG3" s="5">
        <v>-2.1640400000000001E-2</v>
      </c>
      <c r="AH3" s="5">
        <v>-4.7823699999999997E-2</v>
      </c>
      <c r="AI3" s="5">
        <v>-2.5385310000000001E-2</v>
      </c>
      <c r="AJ3" s="5">
        <v>-2.447773E-2</v>
      </c>
      <c r="AK3" s="5">
        <v>2.658758E-2</v>
      </c>
    </row>
    <row r="4" spans="1:37" x14ac:dyDescent="0.25">
      <c r="A4" s="4">
        <v>1</v>
      </c>
      <c r="B4" s="4">
        <v>9</v>
      </c>
      <c r="C4" s="4">
        <v>2014</v>
      </c>
      <c r="D4" s="4">
        <v>5</v>
      </c>
      <c r="E4" s="4">
        <f t="shared" si="0"/>
        <v>5</v>
      </c>
      <c r="F4" s="8">
        <f t="shared" ref="F4:F67" si="2">F$2*G4</f>
        <v>13004789.521838553</v>
      </c>
      <c r="G4" s="8">
        <f t="shared" si="1"/>
        <v>1.0708895495083466</v>
      </c>
      <c r="H4" s="4">
        <v>1.0521485189820607</v>
      </c>
      <c r="I4" s="4">
        <v>5</v>
      </c>
      <c r="J4" s="4">
        <v>1.5</v>
      </c>
      <c r="K4" s="8">
        <v>46830000</v>
      </c>
      <c r="L4" s="5">
        <v>2.4299999999999999E-2</v>
      </c>
      <c r="M4" s="5">
        <v>0.03</v>
      </c>
      <c r="N4" s="5">
        <v>0</v>
      </c>
      <c r="O4" s="5">
        <v>8.2287060000000006E-3</v>
      </c>
      <c r="P4" s="5">
        <v>0</v>
      </c>
      <c r="Q4" s="5">
        <v>0</v>
      </c>
      <c r="R4" s="5">
        <v>-2.2782110000000001E-2</v>
      </c>
      <c r="S4" s="5">
        <v>0.05</v>
      </c>
      <c r="T4" s="5">
        <v>0</v>
      </c>
      <c r="U4" s="5">
        <v>6.8737629999999994E-2</v>
      </c>
      <c r="V4" s="5">
        <v>3.7170069999999999E-2</v>
      </c>
      <c r="W4" s="5">
        <v>0</v>
      </c>
      <c r="X4" s="5">
        <v>-6.8034919999999999E-2</v>
      </c>
      <c r="Y4" s="5">
        <v>7.4007169999999997E-2</v>
      </c>
      <c r="Z4" s="5">
        <v>4.3989800000000003E-3</v>
      </c>
      <c r="AA4" s="5">
        <v>0</v>
      </c>
      <c r="AB4" s="5">
        <v>-2.4557839999999999E-3</v>
      </c>
      <c r="AC4" s="5">
        <v>-3.5802290000000001E-2</v>
      </c>
      <c r="AD4" s="5">
        <v>-2.7586599999999999E-2</v>
      </c>
      <c r="AE4" s="5">
        <v>-7.0832000000000006E-2</v>
      </c>
      <c r="AF4" s="5">
        <v>0</v>
      </c>
      <c r="AG4" s="5">
        <v>-4.2035299999999998E-2</v>
      </c>
      <c r="AH4" s="5">
        <v>-1.031733E-2</v>
      </c>
      <c r="AI4" s="5">
        <v>4.1337279999999997E-2</v>
      </c>
      <c r="AJ4" s="5">
        <v>-3.9789520000000002E-2</v>
      </c>
      <c r="AK4" s="5">
        <v>-5.8557989999999997E-2</v>
      </c>
    </row>
    <row r="5" spans="1:37" x14ac:dyDescent="0.25">
      <c r="A5" s="4">
        <v>1</v>
      </c>
      <c r="B5" s="4">
        <v>9</v>
      </c>
      <c r="C5" s="4">
        <v>2015</v>
      </c>
      <c r="D5" s="4">
        <v>5</v>
      </c>
      <c r="E5" s="4">
        <f t="shared" si="0"/>
        <v>5</v>
      </c>
      <c r="F5" s="8">
        <f t="shared" si="2"/>
        <v>13299153.751886576</v>
      </c>
      <c r="G5" s="8">
        <f t="shared" si="1"/>
        <v>1.095129201920878</v>
      </c>
      <c r="H5" s="4">
        <v>1.0705047976637463</v>
      </c>
      <c r="I5" s="4">
        <v>5.5</v>
      </c>
      <c r="J5" s="4">
        <v>1.25</v>
      </c>
      <c r="K5" s="8">
        <v>47890000</v>
      </c>
      <c r="L5" s="5">
        <v>2.5000000000000001E-2</v>
      </c>
      <c r="M5" s="5">
        <v>0.03</v>
      </c>
      <c r="N5" s="5">
        <v>0</v>
      </c>
      <c r="O5" s="5">
        <v>-2.4204130000000001E-2</v>
      </c>
      <c r="P5" s="5">
        <v>0</v>
      </c>
      <c r="Q5" s="5">
        <v>0</v>
      </c>
      <c r="R5" s="5">
        <v>2.433244E-2</v>
      </c>
      <c r="S5" s="5">
        <v>0.05</v>
      </c>
      <c r="T5" s="5">
        <v>0</v>
      </c>
      <c r="U5" s="5">
        <v>3.0924839999999999E-2</v>
      </c>
      <c r="V5" s="5">
        <v>3.9194199999999998E-2</v>
      </c>
      <c r="W5" s="5">
        <v>0</v>
      </c>
      <c r="X5" s="5">
        <v>-8.3418729999999996E-2</v>
      </c>
      <c r="Y5" s="5">
        <v>0.13830239999999999</v>
      </c>
      <c r="Z5" s="5">
        <v>4.7223639999999997E-3</v>
      </c>
      <c r="AA5" s="5">
        <v>0</v>
      </c>
      <c r="AB5" s="5">
        <v>8.6573059999999993E-2</v>
      </c>
      <c r="AC5" s="5">
        <v>-5.2897380000000001E-2</v>
      </c>
      <c r="AD5" s="5">
        <v>-3.1735770000000003E-2</v>
      </c>
      <c r="AE5" s="5">
        <v>-5.1321119999999998E-2</v>
      </c>
      <c r="AF5" s="5">
        <v>0</v>
      </c>
      <c r="AG5" s="5">
        <v>-3.1390609999999999E-2</v>
      </c>
      <c r="AH5" s="5">
        <v>-4.7082859999999997E-2</v>
      </c>
      <c r="AI5" s="5">
        <v>5.7034670000000003E-4</v>
      </c>
      <c r="AJ5" s="5">
        <v>-2.3402019999999999E-2</v>
      </c>
      <c r="AK5" s="5">
        <v>-2.4604040000000001E-2</v>
      </c>
    </row>
    <row r="6" spans="1:37" x14ac:dyDescent="0.25">
      <c r="A6" s="4">
        <v>1</v>
      </c>
      <c r="B6" s="4">
        <v>9</v>
      </c>
      <c r="C6" s="4">
        <v>2016</v>
      </c>
      <c r="D6" s="4">
        <v>4.2</v>
      </c>
      <c r="E6" s="4">
        <f t="shared" si="0"/>
        <v>4.2</v>
      </c>
      <c r="F6" s="8">
        <f t="shared" si="2"/>
        <v>13593517.981934598</v>
      </c>
      <c r="G6" s="8">
        <f t="shared" si="1"/>
        <v>1.1193688543334095</v>
      </c>
      <c r="H6" s="4">
        <v>1.0888610763454318</v>
      </c>
      <c r="I6" s="4">
        <v>5.5</v>
      </c>
      <c r="J6" s="4">
        <v>1</v>
      </c>
      <c r="K6" s="8">
        <v>48950000</v>
      </c>
      <c r="L6" s="5">
        <v>2.5600000000000001E-2</v>
      </c>
      <c r="M6" s="5">
        <v>0.03</v>
      </c>
      <c r="N6" s="5">
        <v>0</v>
      </c>
      <c r="O6" s="5">
        <v>-1.8330389999999998E-2</v>
      </c>
      <c r="P6" s="5">
        <v>0</v>
      </c>
      <c r="Q6" s="5">
        <v>0</v>
      </c>
      <c r="R6" s="5">
        <v>8.0506269999999994E-3</v>
      </c>
      <c r="S6" s="5">
        <v>0.05</v>
      </c>
      <c r="T6" s="5">
        <v>0</v>
      </c>
      <c r="U6" s="5">
        <v>8.6510149999999994E-2</v>
      </c>
      <c r="V6" s="5">
        <v>1.3131760000000001E-3</v>
      </c>
      <c r="W6" s="5">
        <v>0</v>
      </c>
      <c r="X6" s="5">
        <v>-8.1475350000000002E-2</v>
      </c>
      <c r="Y6" s="5">
        <v>0.1152441</v>
      </c>
      <c r="Z6" s="5">
        <v>7.063084E-2</v>
      </c>
      <c r="AA6" s="5">
        <v>0</v>
      </c>
      <c r="AB6" s="5">
        <v>-1.439752E-2</v>
      </c>
      <c r="AC6" s="5">
        <v>-3.3528380000000003E-2</v>
      </c>
      <c r="AD6" s="5">
        <v>-5.5999359999999998E-2</v>
      </c>
      <c r="AE6" s="5">
        <v>-4.4236310000000001E-2</v>
      </c>
      <c r="AF6" s="5">
        <v>0</v>
      </c>
      <c r="AG6" s="5">
        <v>-5.9188089999999999E-2</v>
      </c>
      <c r="AH6" s="5">
        <v>-7.0866879999999993E-2</v>
      </c>
      <c r="AI6" s="5">
        <v>8.4610270000000001E-2</v>
      </c>
      <c r="AJ6" s="5">
        <v>4.1520639999999998E-2</v>
      </c>
      <c r="AK6" s="5">
        <v>-5.4738439999999999E-2</v>
      </c>
    </row>
    <row r="7" spans="1:37" x14ac:dyDescent="0.25">
      <c r="A7" s="4">
        <v>1</v>
      </c>
      <c r="B7" s="4">
        <v>9</v>
      </c>
      <c r="C7" s="4">
        <v>2017</v>
      </c>
      <c r="D7" s="4">
        <v>3.8</v>
      </c>
      <c r="E7" s="4">
        <f t="shared" si="0"/>
        <v>3.8</v>
      </c>
      <c r="F7" s="8">
        <f t="shared" si="2"/>
        <v>13871220.085753487</v>
      </c>
      <c r="G7" s="8">
        <f t="shared" si="1"/>
        <v>1.1422364509490053</v>
      </c>
      <c r="H7" s="4">
        <v>1.1080517313308302</v>
      </c>
      <c r="I7" s="4">
        <v>5.5</v>
      </c>
      <c r="J7" s="4">
        <v>0.75</v>
      </c>
      <c r="K7" s="8">
        <v>49950000</v>
      </c>
      <c r="L7" s="5">
        <v>2.63E-2</v>
      </c>
      <c r="M7" s="5">
        <v>0.03</v>
      </c>
      <c r="N7" s="5">
        <v>0</v>
      </c>
      <c r="O7" s="5">
        <v>-1.9637040000000001E-2</v>
      </c>
      <c r="P7" s="5">
        <v>0</v>
      </c>
      <c r="Q7" s="5">
        <v>0</v>
      </c>
      <c r="R7" s="5">
        <v>1.9345390000000001E-2</v>
      </c>
      <c r="S7" s="5">
        <v>0.05</v>
      </c>
      <c r="T7" s="5">
        <v>0</v>
      </c>
      <c r="U7" s="5">
        <v>-9.9987220000000002E-2</v>
      </c>
      <c r="V7" s="5">
        <v>-2.4534460000000001E-2</v>
      </c>
      <c r="W7" s="5">
        <v>0</v>
      </c>
      <c r="X7" s="5">
        <v>-3.4548679999999998E-2</v>
      </c>
      <c r="Y7" s="5">
        <v>0.10073219999999999</v>
      </c>
      <c r="Z7" s="5">
        <v>4.2800070000000003E-2</v>
      </c>
      <c r="AA7" s="5">
        <v>0</v>
      </c>
      <c r="AB7" s="5">
        <v>-1.254744E-2</v>
      </c>
      <c r="AC7" s="5">
        <v>3.5854160000000002E-4</v>
      </c>
      <c r="AD7" s="5">
        <v>-2.1699489999999998E-2</v>
      </c>
      <c r="AE7" s="5">
        <v>-1.1902299999999999E-2</v>
      </c>
      <c r="AF7" s="5">
        <v>0</v>
      </c>
      <c r="AG7" s="5">
        <v>-8.6867239999999998E-2</v>
      </c>
      <c r="AH7" s="5">
        <v>-1.7253660000000001E-3</v>
      </c>
      <c r="AI7" s="5">
        <v>2.6661569999999999E-2</v>
      </c>
      <c r="AJ7" s="5">
        <v>8.5148630000000003E-2</v>
      </c>
      <c r="AK7" s="5">
        <v>-4.9173429999999997E-2</v>
      </c>
    </row>
    <row r="8" spans="1:37" x14ac:dyDescent="0.25">
      <c r="A8" s="4">
        <v>1</v>
      </c>
      <c r="B8" s="4">
        <v>9</v>
      </c>
      <c r="C8" s="4">
        <v>2018</v>
      </c>
      <c r="D8" s="4">
        <v>5.6</v>
      </c>
      <c r="E8" s="4">
        <f t="shared" si="0"/>
        <v>5.6</v>
      </c>
      <c r="F8" s="8">
        <f t="shared" si="2"/>
        <v>14143368.147495996</v>
      </c>
      <c r="G8" s="8">
        <f t="shared" si="1"/>
        <v>1.164646695632289</v>
      </c>
      <c r="H8" s="4">
        <v>1.1276595744680851</v>
      </c>
      <c r="I8" s="4">
        <v>5.5</v>
      </c>
      <c r="J8" s="4">
        <v>0.5</v>
      </c>
      <c r="K8" s="8">
        <v>50930000</v>
      </c>
      <c r="L8" s="5">
        <v>2.7E-2</v>
      </c>
      <c r="M8" s="5">
        <v>0.03</v>
      </c>
      <c r="N8" s="5">
        <v>0</v>
      </c>
      <c r="O8" s="5">
        <v>-1.8184369999999998E-2</v>
      </c>
      <c r="P8" s="5">
        <v>0</v>
      </c>
      <c r="Q8" s="5">
        <v>0</v>
      </c>
      <c r="R8" s="5">
        <v>-6.8390609999999996E-3</v>
      </c>
      <c r="S8" s="5">
        <v>0.05</v>
      </c>
      <c r="T8" s="5">
        <v>0</v>
      </c>
      <c r="U8" s="5">
        <v>-2.1128399999999999E-2</v>
      </c>
      <c r="V8" s="5">
        <v>-3.304057E-3</v>
      </c>
      <c r="W8" s="5">
        <v>0</v>
      </c>
      <c r="X8" s="5">
        <v>-7.7984819999999996E-2</v>
      </c>
      <c r="Y8" s="5">
        <v>2.5206269999999999E-2</v>
      </c>
      <c r="Z8" s="5">
        <v>0.1296002</v>
      </c>
      <c r="AA8" s="5">
        <v>0</v>
      </c>
      <c r="AB8" s="5">
        <v>5.1665790000000001E-3</v>
      </c>
      <c r="AC8" s="5">
        <v>3.6636040000000002E-2</v>
      </c>
      <c r="AD8" s="5">
        <v>-6.1390750000000001E-2</v>
      </c>
      <c r="AE8" s="5">
        <v>-1.8477509999999999E-2</v>
      </c>
      <c r="AF8" s="5">
        <v>0</v>
      </c>
      <c r="AG8" s="5">
        <v>-7.4131909999999995E-2</v>
      </c>
      <c r="AH8" s="5">
        <v>-3.8810730000000002E-2</v>
      </c>
      <c r="AI8" s="5">
        <v>-2.664043E-2</v>
      </c>
      <c r="AJ8" s="5">
        <v>0.1290866</v>
      </c>
      <c r="AK8" s="5">
        <v>-5.2376180000000001E-2</v>
      </c>
    </row>
    <row r="9" spans="1:37" x14ac:dyDescent="0.25">
      <c r="A9" s="4">
        <v>1</v>
      </c>
      <c r="B9" s="4">
        <v>9</v>
      </c>
      <c r="C9" s="4">
        <v>2019</v>
      </c>
      <c r="D9" s="4">
        <v>5.0999999999999996</v>
      </c>
      <c r="E9" s="4">
        <f t="shared" si="0"/>
        <v>5.0999999999999996</v>
      </c>
      <c r="F9" s="8">
        <f t="shared" si="2"/>
        <v>14437732.377544019</v>
      </c>
      <c r="G9" s="8">
        <f t="shared" si="1"/>
        <v>1.1888863480448204</v>
      </c>
      <c r="H9" s="4">
        <v>1.1476846057571966</v>
      </c>
      <c r="I9" s="4">
        <v>5.5</v>
      </c>
      <c r="J9" s="4">
        <v>0.25</v>
      </c>
      <c r="K9" s="8">
        <v>51990000</v>
      </c>
      <c r="L9" s="5">
        <v>2.76E-2</v>
      </c>
      <c r="M9" s="5">
        <v>0.03</v>
      </c>
      <c r="N9" s="5">
        <v>0</v>
      </c>
      <c r="O9" s="5">
        <v>-1.8184369999999998E-2</v>
      </c>
      <c r="P9" s="5">
        <v>0</v>
      </c>
      <c r="Q9" s="5">
        <v>0</v>
      </c>
      <c r="R9" s="5">
        <v>-6.8390609999999996E-3</v>
      </c>
      <c r="S9" s="5">
        <v>0.05</v>
      </c>
      <c r="T9" s="5">
        <v>0</v>
      </c>
      <c r="U9" s="5">
        <v>-2.1128399999999999E-2</v>
      </c>
      <c r="V9" s="5">
        <v>-3.304057E-3</v>
      </c>
      <c r="W9" s="5">
        <v>0</v>
      </c>
      <c r="X9" s="5">
        <v>-7.7984819999999996E-2</v>
      </c>
      <c r="Y9" s="5">
        <v>2.5206269999999999E-2</v>
      </c>
      <c r="Z9" s="5">
        <v>0.1296002</v>
      </c>
      <c r="AA9" s="5">
        <v>0</v>
      </c>
      <c r="AB9" s="5">
        <v>5.1665790000000001E-3</v>
      </c>
      <c r="AC9" s="5">
        <v>3.6636040000000002E-2</v>
      </c>
      <c r="AD9" s="5">
        <v>-6.1390750000000001E-2</v>
      </c>
      <c r="AE9" s="5">
        <v>-1.8477509999999999E-2</v>
      </c>
      <c r="AF9" s="5">
        <v>0</v>
      </c>
      <c r="AG9" s="5">
        <v>-7.4131909999999995E-2</v>
      </c>
      <c r="AH9" s="5">
        <v>-3.8810730000000002E-2</v>
      </c>
      <c r="AI9" s="5">
        <v>-2.664043E-2</v>
      </c>
      <c r="AJ9" s="5">
        <v>0.1290866</v>
      </c>
      <c r="AK9" s="5">
        <v>-5.2376180000000001E-2</v>
      </c>
    </row>
    <row r="10" spans="1:37" x14ac:dyDescent="0.25">
      <c r="A10" s="4">
        <v>1</v>
      </c>
      <c r="B10" s="4">
        <v>9</v>
      </c>
      <c r="C10" s="4">
        <v>2020</v>
      </c>
      <c r="D10" s="4">
        <v>-0.3</v>
      </c>
      <c r="E10" s="4">
        <f t="shared" si="0"/>
        <v>-0.3</v>
      </c>
      <c r="F10" s="8">
        <f t="shared" si="2"/>
        <v>14720988.523439286</v>
      </c>
      <c r="G10" s="8">
        <f t="shared" si="1"/>
        <v>1.2122112965927281</v>
      </c>
      <c r="H10" s="4">
        <v>1.1681268251981645</v>
      </c>
      <c r="I10" s="4">
        <v>0</v>
      </c>
      <c r="J10" s="4">
        <v>0</v>
      </c>
      <c r="K10" s="8">
        <v>53010000</v>
      </c>
      <c r="L10" s="5">
        <v>2.8000000000000001E-2</v>
      </c>
      <c r="M10" s="5">
        <v>0.4</v>
      </c>
      <c r="N10" s="5">
        <v>0</v>
      </c>
      <c r="O10" s="5">
        <v>-1.8184369999999998E-2</v>
      </c>
      <c r="P10" s="5">
        <v>0</v>
      </c>
      <c r="Q10" s="5">
        <v>0</v>
      </c>
      <c r="R10" s="5">
        <v>-6.8390609999999996E-3</v>
      </c>
      <c r="S10" s="5">
        <v>0.4</v>
      </c>
      <c r="T10" s="5">
        <v>0</v>
      </c>
      <c r="U10" s="5">
        <v>-2.1128399999999999E-2</v>
      </c>
      <c r="V10" s="5">
        <v>0</v>
      </c>
      <c r="W10" s="5">
        <v>0</v>
      </c>
      <c r="X10" s="5">
        <v>-0.1</v>
      </c>
      <c r="Y10" s="5">
        <v>2.52E-2</v>
      </c>
      <c r="Z10" s="5">
        <v>0</v>
      </c>
      <c r="AA10" s="5">
        <v>0</v>
      </c>
      <c r="AB10" s="5">
        <v>5.1665790000000001E-3</v>
      </c>
      <c r="AC10" s="5">
        <v>3.6636040000000002E-2</v>
      </c>
      <c r="AD10" s="5">
        <v>-6.1390750000000001E-2</v>
      </c>
      <c r="AE10" s="5">
        <v>-0.3</v>
      </c>
      <c r="AF10" s="5">
        <v>0</v>
      </c>
      <c r="AG10" s="5">
        <v>-7.4131909999999995E-2</v>
      </c>
      <c r="AH10" s="5">
        <v>-0.12</v>
      </c>
      <c r="AI10" s="5">
        <v>-2.664043E-2</v>
      </c>
      <c r="AJ10" s="5">
        <v>0</v>
      </c>
      <c r="AK10" s="5">
        <v>-5.2376180000000001E-2</v>
      </c>
    </row>
    <row r="11" spans="1:37" x14ac:dyDescent="0.25">
      <c r="A11" s="4">
        <v>1</v>
      </c>
      <c r="B11" s="4">
        <v>9</v>
      </c>
      <c r="C11" s="4">
        <v>2021</v>
      </c>
      <c r="D11" s="4">
        <v>7.5</v>
      </c>
      <c r="E11" s="4">
        <f t="shared" si="0"/>
        <v>7.5</v>
      </c>
      <c r="F11" s="8">
        <f t="shared" si="2"/>
        <v>14140591.12645781</v>
      </c>
      <c r="G11" s="8">
        <f t="shared" si="1"/>
        <v>1.1644180196661331</v>
      </c>
      <c r="H11" s="4">
        <v>1.1885690446391322</v>
      </c>
      <c r="I11" s="4">
        <v>1</v>
      </c>
      <c r="J11" s="4">
        <v>0</v>
      </c>
      <c r="K11" s="8">
        <v>50920000</v>
      </c>
      <c r="L11" s="5">
        <v>2.8400000000000002E-2</v>
      </c>
      <c r="M11" s="5">
        <v>0.2</v>
      </c>
      <c r="N11" s="5">
        <v>-2.5000000000000001E-3</v>
      </c>
      <c r="O11" s="5">
        <v>-1.8184369999999998E-2</v>
      </c>
      <c r="P11" s="5">
        <v>-2.5000000000000001E-3</v>
      </c>
      <c r="Q11" s="5">
        <v>0</v>
      </c>
      <c r="R11" s="5">
        <v>-6.8390609999999996E-3</v>
      </c>
      <c r="S11" s="5">
        <v>0.2</v>
      </c>
      <c r="T11" s="5">
        <v>2.5000000000000001E-3</v>
      </c>
      <c r="U11" s="5">
        <v>-2.1128399999999999E-2</v>
      </c>
      <c r="V11" s="5">
        <v>4.0000000000000001E-3</v>
      </c>
      <c r="W11" s="5">
        <v>0</v>
      </c>
      <c r="X11" s="5">
        <v>-7.4999999999999997E-2</v>
      </c>
      <c r="Y11" s="5">
        <v>0.03</v>
      </c>
      <c r="Z11" s="5">
        <v>0.03</v>
      </c>
      <c r="AA11" s="5">
        <v>0</v>
      </c>
      <c r="AB11" s="5">
        <v>5.1665790000000001E-3</v>
      </c>
      <c r="AC11" s="5">
        <v>3.6636040000000002E-2</v>
      </c>
      <c r="AD11" s="5">
        <v>-6.1390750000000001E-2</v>
      </c>
      <c r="AE11" s="5">
        <v>-0.15</v>
      </c>
      <c r="AF11" s="5">
        <v>0</v>
      </c>
      <c r="AG11" s="5">
        <v>-7.4131909999999995E-2</v>
      </c>
      <c r="AH11" s="5">
        <v>-7.0000000000000007E-2</v>
      </c>
      <c r="AI11" s="5">
        <v>-2.664043E-2</v>
      </c>
      <c r="AJ11" s="5">
        <v>0.05</v>
      </c>
      <c r="AK11" s="5">
        <v>-5.2376180000000001E-2</v>
      </c>
    </row>
    <row r="12" spans="1:37" x14ac:dyDescent="0.25">
      <c r="A12" s="4">
        <v>1</v>
      </c>
      <c r="B12" s="4">
        <v>9</v>
      </c>
      <c r="C12" s="4">
        <v>2022</v>
      </c>
      <c r="D12" s="4">
        <v>7.2</v>
      </c>
      <c r="E12" s="4">
        <f t="shared" si="0"/>
        <v>7.2</v>
      </c>
      <c r="F12" s="8">
        <f t="shared" si="2"/>
        <v>14457171.524811342</v>
      </c>
      <c r="G12" s="8">
        <f t="shared" si="1"/>
        <v>1.1904870798079121</v>
      </c>
      <c r="H12" s="4">
        <f>H11+(H$11-H$2)/ROWS(H$2:H$11)</f>
        <v>1.2057154776804337</v>
      </c>
      <c r="I12" s="4">
        <v>1</v>
      </c>
      <c r="J12" s="4">
        <v>0</v>
      </c>
      <c r="K12" s="8">
        <v>52060000</v>
      </c>
      <c r="L12" s="5">
        <f>L11+(L11-L2)/ROWS(L2:L11)</f>
        <v>2.8990000000000002E-2</v>
      </c>
      <c r="M12" s="5">
        <v>0.1</v>
      </c>
      <c r="N12" s="5">
        <v>-5.0000000000000001E-3</v>
      </c>
      <c r="O12" s="5">
        <v>-1.8184369999999998E-2</v>
      </c>
      <c r="P12" s="5">
        <v>-5.0000000000000001E-3</v>
      </c>
      <c r="Q12" s="5">
        <v>0</v>
      </c>
      <c r="R12" s="5">
        <v>-6.8390609999999996E-3</v>
      </c>
      <c r="S12" s="5">
        <v>0.1</v>
      </c>
      <c r="T12" s="5">
        <v>5.0000000000000001E-3</v>
      </c>
      <c r="U12" s="5">
        <v>-2.1128399999999999E-2</v>
      </c>
      <c r="V12" s="5">
        <v>8.0000000000000002E-3</v>
      </c>
      <c r="W12" s="5">
        <v>0</v>
      </c>
      <c r="X12" s="5">
        <v>-7.4999999999999997E-2</v>
      </c>
      <c r="Y12" s="5">
        <v>3.5000000000000003E-2</v>
      </c>
      <c r="Z12" s="5">
        <v>0.06</v>
      </c>
      <c r="AA12" s="5">
        <v>0</v>
      </c>
      <c r="AB12" s="5">
        <v>5.1665790000000001E-3</v>
      </c>
      <c r="AC12" s="5">
        <v>3.6636040000000002E-2</v>
      </c>
      <c r="AD12" s="5">
        <v>-6.1390750000000001E-2</v>
      </c>
      <c r="AE12" s="5">
        <v>-0.1</v>
      </c>
      <c r="AF12" s="5">
        <v>0</v>
      </c>
      <c r="AG12" s="5">
        <v>-7.4131909999999995E-2</v>
      </c>
      <c r="AH12" s="5">
        <v>-0.04</v>
      </c>
      <c r="AI12" s="5">
        <v>-2.664043E-2</v>
      </c>
      <c r="AJ12" s="5">
        <v>7.4999999999999997E-2</v>
      </c>
      <c r="AK12" s="5">
        <v>-5.2376180000000001E-2</v>
      </c>
    </row>
    <row r="13" spans="1:37" x14ac:dyDescent="0.25">
      <c r="A13" s="4">
        <v>1</v>
      </c>
      <c r="B13" s="4">
        <v>9</v>
      </c>
      <c r="C13" s="4">
        <v>2023</v>
      </c>
      <c r="D13" s="4">
        <v>6.7</v>
      </c>
      <c r="E13" s="4">
        <f t="shared" si="0"/>
        <v>6.7</v>
      </c>
      <c r="F13" s="8">
        <f t="shared" si="2"/>
        <v>14779305.965241253</v>
      </c>
      <c r="G13" s="8">
        <f t="shared" si="1"/>
        <v>1.2170134918820033</v>
      </c>
      <c r="H13" s="4">
        <f t="shared" ref="H13:H76" si="3">H12+(H$11-H$2)/ROWS(H$2:H$11)</f>
        <v>1.2228619107217353</v>
      </c>
      <c r="I13" s="4">
        <v>2</v>
      </c>
      <c r="J13" s="4">
        <v>-0.1</v>
      </c>
      <c r="K13" s="8">
        <v>53220000</v>
      </c>
      <c r="L13" s="5">
        <f t="shared" ref="L13:L76" si="4">L12+(L12-L3)/ROWS(L3:L12)</f>
        <v>2.9559000000000002E-2</v>
      </c>
      <c r="M13" s="5">
        <v>0.05</v>
      </c>
      <c r="N13" s="5">
        <v>-7.4999999999999997E-3</v>
      </c>
      <c r="O13" s="5">
        <v>-1.8184369999999998E-2</v>
      </c>
      <c r="P13" s="5">
        <v>-7.4999999999999997E-3</v>
      </c>
      <c r="Q13" s="5">
        <v>0</v>
      </c>
      <c r="R13" s="5">
        <v>-6.8390609999999996E-3</v>
      </c>
      <c r="S13" s="5">
        <v>0.105</v>
      </c>
      <c r="T13" s="5">
        <v>7.4999999999999997E-3</v>
      </c>
      <c r="U13" s="5">
        <v>-2.1128399999999999E-2</v>
      </c>
      <c r="V13" s="5">
        <v>1.2E-2</v>
      </c>
      <c r="W13" s="5">
        <v>0</v>
      </c>
      <c r="X13" s="5">
        <v>-7.0000000000000007E-2</v>
      </c>
      <c r="Y13" s="5">
        <v>0.04</v>
      </c>
      <c r="Z13" s="5">
        <v>0.06</v>
      </c>
      <c r="AA13" s="5">
        <v>0</v>
      </c>
      <c r="AB13" s="5">
        <v>5.1665790000000001E-3</v>
      </c>
      <c r="AC13" s="5">
        <v>3.6636040000000002E-2</v>
      </c>
      <c r="AD13" s="5">
        <v>-6.1390750000000001E-2</v>
      </c>
      <c r="AE13" s="5">
        <v>-0.05</v>
      </c>
      <c r="AF13" s="5">
        <v>0</v>
      </c>
      <c r="AG13" s="5">
        <v>-7.4131909999999995E-2</v>
      </c>
      <c r="AH13" s="5">
        <v>-0.04</v>
      </c>
      <c r="AI13" s="5">
        <v>-2.664043E-2</v>
      </c>
      <c r="AJ13" s="5">
        <v>0.1</v>
      </c>
      <c r="AK13" s="5">
        <v>-5.2376180000000001E-2</v>
      </c>
    </row>
    <row r="14" spans="1:37" x14ac:dyDescent="0.25">
      <c r="A14" s="4">
        <v>1</v>
      </c>
      <c r="B14" s="4">
        <v>9</v>
      </c>
      <c r="C14" s="4">
        <v>2024</v>
      </c>
      <c r="D14" s="4">
        <v>6.4</v>
      </c>
      <c r="E14" s="4">
        <f t="shared" si="0"/>
        <v>6.4</v>
      </c>
      <c r="F14" s="8">
        <f t="shared" si="2"/>
        <v>15101440.405671163</v>
      </c>
      <c r="G14" s="8">
        <f t="shared" si="1"/>
        <v>1.2435399039560942</v>
      </c>
      <c r="H14" s="4">
        <f t="shared" si="3"/>
        <v>1.2400083437630369</v>
      </c>
      <c r="I14" s="4">
        <v>2.5</v>
      </c>
      <c r="J14" s="4">
        <v>-0.1</v>
      </c>
      <c r="K14" s="8">
        <v>54380000</v>
      </c>
      <c r="L14" s="5">
        <f t="shared" si="4"/>
        <v>3.0084900000000001E-2</v>
      </c>
      <c r="M14" s="5">
        <v>5.5E-2</v>
      </c>
      <c r="N14" s="5">
        <v>-0.01</v>
      </c>
      <c r="O14" s="5">
        <v>-1.8184369999999998E-2</v>
      </c>
      <c r="P14" s="5">
        <v>-0.01</v>
      </c>
      <c r="Q14" s="5">
        <v>0</v>
      </c>
      <c r="R14" s="5">
        <v>-6.8390609999999996E-3</v>
      </c>
      <c r="S14" s="5">
        <v>0.11</v>
      </c>
      <c r="T14" s="5">
        <v>0.01</v>
      </c>
      <c r="U14" s="5">
        <v>-2.1128399999999999E-2</v>
      </c>
      <c r="V14" s="5">
        <v>1.6E-2</v>
      </c>
      <c r="W14" s="5">
        <v>0</v>
      </c>
      <c r="X14" s="5">
        <v>-0.06</v>
      </c>
      <c r="Y14" s="5">
        <v>4.4999999999999998E-2</v>
      </c>
      <c r="Z14" s="5">
        <v>0.06</v>
      </c>
      <c r="AA14" s="5">
        <v>0</v>
      </c>
      <c r="AB14" s="5">
        <v>5.1665790000000001E-3</v>
      </c>
      <c r="AC14" s="5">
        <v>3.6636040000000002E-2</v>
      </c>
      <c r="AD14" s="5">
        <v>-0.06</v>
      </c>
      <c r="AE14" s="5">
        <v>-0.03</v>
      </c>
      <c r="AF14" s="5">
        <v>0</v>
      </c>
      <c r="AG14" s="5">
        <v>-7.4131909999999995E-2</v>
      </c>
      <c r="AH14" s="5">
        <v>-0.04</v>
      </c>
      <c r="AI14" s="5">
        <v>-2.664043E-2</v>
      </c>
      <c r="AJ14" s="5">
        <v>0.1</v>
      </c>
      <c r="AK14" s="5">
        <v>-5.2376180000000001E-2</v>
      </c>
    </row>
    <row r="15" spans="1:37" x14ac:dyDescent="0.25">
      <c r="A15" s="4">
        <v>1</v>
      </c>
      <c r="B15" s="4">
        <v>9</v>
      </c>
      <c r="C15" s="4">
        <v>2025</v>
      </c>
      <c r="D15" s="4">
        <v>6.5</v>
      </c>
      <c r="E15" s="4">
        <f t="shared" si="0"/>
        <v>6.5</v>
      </c>
      <c r="F15" s="8">
        <f t="shared" si="2"/>
        <v>15431905.90921564</v>
      </c>
      <c r="G15" s="8">
        <f t="shared" si="1"/>
        <v>1.270752343928653</v>
      </c>
      <c r="H15" s="4">
        <f t="shared" si="3"/>
        <v>1.2571547768043385</v>
      </c>
      <c r="I15" s="4">
        <v>2.75</v>
      </c>
      <c r="J15" s="4">
        <v>-0.1</v>
      </c>
      <c r="K15" s="8">
        <v>55570000</v>
      </c>
      <c r="L15" s="5">
        <f t="shared" si="4"/>
        <v>3.0593390000000002E-2</v>
      </c>
      <c r="M15" s="5">
        <v>0.06</v>
      </c>
      <c r="N15" s="5">
        <v>-1.2500000000000001E-2</v>
      </c>
      <c r="O15" s="5">
        <v>-1.8184369999999998E-2</v>
      </c>
      <c r="P15" s="5">
        <v>-1.2500000000000001E-2</v>
      </c>
      <c r="Q15" s="5">
        <v>0</v>
      </c>
      <c r="R15" s="5">
        <v>-6.8390609999999996E-3</v>
      </c>
      <c r="S15" s="5">
        <v>0.115</v>
      </c>
      <c r="T15" s="5">
        <v>1.2500000000000001E-2</v>
      </c>
      <c r="U15" s="5">
        <v>-2.1128399999999999E-2</v>
      </c>
      <c r="V15" s="5">
        <v>0.02</v>
      </c>
      <c r="W15" s="5">
        <v>0</v>
      </c>
      <c r="X15" s="5">
        <v>-0.05</v>
      </c>
      <c r="Y15" s="5">
        <v>0.05</v>
      </c>
      <c r="Z15" s="5">
        <v>0.06</v>
      </c>
      <c r="AA15" s="5">
        <v>0</v>
      </c>
      <c r="AB15" s="5">
        <v>5.1665790000000001E-3</v>
      </c>
      <c r="AC15" s="5">
        <v>3.6636040000000002E-2</v>
      </c>
      <c r="AD15" s="5">
        <v>-5.7500000000000002E-2</v>
      </c>
      <c r="AE15" s="5">
        <v>-0.03</v>
      </c>
      <c r="AF15" s="5">
        <v>0</v>
      </c>
      <c r="AG15" s="5">
        <v>-7.4131909999999995E-2</v>
      </c>
      <c r="AH15" s="5">
        <v>-0.04</v>
      </c>
      <c r="AI15" s="5">
        <v>-2.664043E-2</v>
      </c>
      <c r="AJ15" s="5">
        <v>0.1</v>
      </c>
      <c r="AK15" s="5">
        <v>-5.2376180000000001E-2</v>
      </c>
    </row>
    <row r="16" spans="1:37" x14ac:dyDescent="0.25">
      <c r="A16" s="4">
        <v>1</v>
      </c>
      <c r="B16" s="4">
        <v>9</v>
      </c>
      <c r="C16" s="4">
        <v>2026</v>
      </c>
      <c r="D16" s="4">
        <f>D15</f>
        <v>6.5</v>
      </c>
      <c r="E16" s="4">
        <f t="shared" si="0"/>
        <v>6.5</v>
      </c>
      <c r="F16" s="8">
        <f t="shared" si="2"/>
        <v>15762371.41276012</v>
      </c>
      <c r="G16" s="8">
        <f t="shared" si="1"/>
        <v>1.2979647839012121</v>
      </c>
      <c r="H16" s="4">
        <f t="shared" si="3"/>
        <v>1.2743012098456401</v>
      </c>
      <c r="I16" s="4">
        <v>2.75</v>
      </c>
      <c r="J16" s="4">
        <v>-0.1</v>
      </c>
      <c r="K16" s="8">
        <v>56760000</v>
      </c>
      <c r="L16" s="5">
        <f t="shared" si="4"/>
        <v>3.1092729000000003E-2</v>
      </c>
      <c r="M16" s="5">
        <v>6.5000000000000002E-2</v>
      </c>
      <c r="N16" s="5">
        <v>-1.4999999999999999E-2</v>
      </c>
      <c r="O16" s="5">
        <v>-1.8184369999999998E-2</v>
      </c>
      <c r="P16" s="5">
        <v>-1.4999999999999999E-2</v>
      </c>
      <c r="Q16" s="5">
        <v>0</v>
      </c>
      <c r="R16" s="5">
        <v>-6.8390609999999996E-3</v>
      </c>
      <c r="S16" s="5">
        <v>0.12</v>
      </c>
      <c r="T16" s="5">
        <v>1.4999999999999999E-2</v>
      </c>
      <c r="U16" s="5">
        <v>-2.1128399999999999E-2</v>
      </c>
      <c r="V16" s="5">
        <v>2.4E-2</v>
      </c>
      <c r="W16" s="5">
        <v>0</v>
      </c>
      <c r="X16" s="5">
        <v>-0.04</v>
      </c>
      <c r="Y16" s="5">
        <v>5.2499999999999998E-2</v>
      </c>
      <c r="Z16" s="5">
        <v>0.06</v>
      </c>
      <c r="AA16" s="5">
        <v>0</v>
      </c>
      <c r="AB16" s="5">
        <v>5.1665790000000001E-3</v>
      </c>
      <c r="AC16" s="5">
        <v>3.6636040000000002E-2</v>
      </c>
      <c r="AD16" s="5">
        <v>-5.5E-2</v>
      </c>
      <c r="AE16" s="5">
        <v>-0.03</v>
      </c>
      <c r="AF16" s="5">
        <v>0</v>
      </c>
      <c r="AG16" s="5">
        <v>-7.4131909999999995E-2</v>
      </c>
      <c r="AH16" s="5">
        <v>-0.04</v>
      </c>
      <c r="AI16" s="5">
        <v>-2.664043E-2</v>
      </c>
      <c r="AJ16" s="5">
        <v>0.1</v>
      </c>
      <c r="AK16" s="5">
        <v>-5.2376180000000001E-2</v>
      </c>
    </row>
    <row r="17" spans="1:37" x14ac:dyDescent="0.25">
      <c r="A17" s="4">
        <v>1</v>
      </c>
      <c r="B17" s="4">
        <v>9</v>
      </c>
      <c r="C17" s="4">
        <v>2027</v>
      </c>
      <c r="D17" s="4">
        <f t="shared" ref="D17:D80" si="5">D16</f>
        <v>6.5</v>
      </c>
      <c r="E17" s="4">
        <f t="shared" si="0"/>
        <v>6.5</v>
      </c>
      <c r="F17" s="8">
        <f t="shared" si="2"/>
        <v>16176783.948104847</v>
      </c>
      <c r="G17" s="8">
        <f t="shared" si="1"/>
        <v>1.3320899077673602</v>
      </c>
      <c r="H17" s="4">
        <f t="shared" si="3"/>
        <v>1.2914476428869417</v>
      </c>
      <c r="I17" s="4">
        <v>2.75</v>
      </c>
      <c r="J17" s="4">
        <v>-0.1</v>
      </c>
      <c r="K17" s="8">
        <f>K$16+(K$40-K$16)*ROWS(K$17:K17)/ROWS(K$17:K$40)</f>
        <v>58252291.666666664</v>
      </c>
      <c r="L17" s="5">
        <f t="shared" si="4"/>
        <v>3.15720019E-2</v>
      </c>
      <c r="M17" s="5">
        <v>7.0000000000000007E-2</v>
      </c>
      <c r="N17" s="5">
        <v>-1.7500000000000002E-2</v>
      </c>
      <c r="O17" s="5">
        <v>-1.8184369999999998E-2</v>
      </c>
      <c r="P17" s="5">
        <v>-1.7500000000000002E-2</v>
      </c>
      <c r="Q17" s="5">
        <v>0</v>
      </c>
      <c r="R17" s="5">
        <v>-6.8390609999999996E-3</v>
      </c>
      <c r="S17" s="5">
        <v>0.125</v>
      </c>
      <c r="T17" s="5">
        <v>1.7500000000000002E-2</v>
      </c>
      <c r="U17" s="5">
        <v>-2.1128399999999999E-2</v>
      </c>
      <c r="V17" s="5">
        <v>2.8000000000000001E-2</v>
      </c>
      <c r="W17" s="5">
        <v>0</v>
      </c>
      <c r="X17" s="5">
        <v>-0.03</v>
      </c>
      <c r="Y17" s="5">
        <v>5.5E-2</v>
      </c>
      <c r="Z17" s="5">
        <v>0.06</v>
      </c>
      <c r="AA17" s="5">
        <v>0</v>
      </c>
      <c r="AB17" s="5">
        <v>5.1665790000000001E-3</v>
      </c>
      <c r="AC17" s="5">
        <v>3.6636040000000002E-2</v>
      </c>
      <c r="AD17" s="5">
        <v>-5.2499999999999998E-2</v>
      </c>
      <c r="AE17" s="5">
        <v>-0.03</v>
      </c>
      <c r="AF17" s="5">
        <v>0</v>
      </c>
      <c r="AG17" s="5">
        <v>-7.4131909999999995E-2</v>
      </c>
      <c r="AH17" s="5">
        <v>-0.04</v>
      </c>
      <c r="AI17" s="5">
        <v>-2.664043E-2</v>
      </c>
      <c r="AJ17" s="5">
        <v>0.1</v>
      </c>
      <c r="AK17" s="5">
        <v>-5.2376180000000001E-2</v>
      </c>
    </row>
    <row r="18" spans="1:37" x14ac:dyDescent="0.25">
      <c r="A18" s="4">
        <v>1</v>
      </c>
      <c r="B18" s="4">
        <v>9</v>
      </c>
      <c r="C18" s="4">
        <v>2028</v>
      </c>
      <c r="D18" s="4">
        <f t="shared" si="5"/>
        <v>6.5</v>
      </c>
      <c r="E18" s="4">
        <f t="shared" si="0"/>
        <v>6.5</v>
      </c>
      <c r="F18" s="8">
        <f t="shared" si="2"/>
        <v>16591196.483449576</v>
      </c>
      <c r="G18" s="8">
        <f t="shared" si="1"/>
        <v>1.3662150316335087</v>
      </c>
      <c r="H18" s="4">
        <f t="shared" si="3"/>
        <v>1.3085940759282433</v>
      </c>
      <c r="I18" s="4">
        <v>2.75</v>
      </c>
      <c r="J18" s="4">
        <v>-0.1</v>
      </c>
      <c r="K18" s="8">
        <f>K$16+(K$40-K$16)*ROWS(K$17:K18)/ROWS(K$17:K$40)</f>
        <v>59744583.333333336</v>
      </c>
      <c r="L18" s="5">
        <f t="shared" si="4"/>
        <v>3.202920209E-2</v>
      </c>
      <c r="M18" s="5">
        <v>7.4999999999999997E-2</v>
      </c>
      <c r="N18" s="5">
        <v>-0.02</v>
      </c>
      <c r="O18" s="5">
        <v>-1.8184369999999998E-2</v>
      </c>
      <c r="P18" s="5">
        <v>-0.02</v>
      </c>
      <c r="Q18" s="5">
        <v>0</v>
      </c>
      <c r="R18" s="5">
        <v>-6.8390609999999996E-3</v>
      </c>
      <c r="S18" s="5">
        <v>0.13</v>
      </c>
      <c r="T18" s="5">
        <v>0.02</v>
      </c>
      <c r="U18" s="5">
        <v>-2.1128399999999999E-2</v>
      </c>
      <c r="V18" s="5">
        <v>3.2000000000000001E-2</v>
      </c>
      <c r="W18" s="5">
        <v>0</v>
      </c>
      <c r="X18" s="5">
        <v>-0.02</v>
      </c>
      <c r="Y18" s="5">
        <v>5.7500000000000002E-2</v>
      </c>
      <c r="Z18" s="5">
        <v>0.06</v>
      </c>
      <c r="AA18" s="5">
        <v>0</v>
      </c>
      <c r="AB18" s="5">
        <v>5.1665790000000001E-3</v>
      </c>
      <c r="AC18" s="5">
        <v>3.6636040000000002E-2</v>
      </c>
      <c r="AD18" s="5">
        <v>-0.05</v>
      </c>
      <c r="AE18" s="5">
        <v>-0.03</v>
      </c>
      <c r="AF18" s="5">
        <v>0</v>
      </c>
      <c r="AG18" s="5">
        <v>-7.4131909999999995E-2</v>
      </c>
      <c r="AH18" s="5">
        <v>-0.04</v>
      </c>
      <c r="AI18" s="5">
        <v>-2.664043E-2</v>
      </c>
      <c r="AJ18" s="5">
        <v>0.1</v>
      </c>
      <c r="AK18" s="5">
        <v>-5.2376180000000001E-2</v>
      </c>
    </row>
    <row r="19" spans="1:37" x14ac:dyDescent="0.25">
      <c r="A19" s="4">
        <v>1</v>
      </c>
      <c r="B19" s="4">
        <v>9</v>
      </c>
      <c r="C19" s="4">
        <v>2029</v>
      </c>
      <c r="D19" s="4">
        <f t="shared" si="5"/>
        <v>6.5</v>
      </c>
      <c r="E19" s="4">
        <f t="shared" si="0"/>
        <v>6.5</v>
      </c>
      <c r="F19" s="8">
        <f t="shared" si="2"/>
        <v>17005609.018794306</v>
      </c>
      <c r="G19" s="8">
        <f t="shared" si="1"/>
        <v>1.4003401554996571</v>
      </c>
      <c r="H19" s="4">
        <f t="shared" si="3"/>
        <v>1.3257405089695449</v>
      </c>
      <c r="I19" s="4">
        <v>2.75</v>
      </c>
      <c r="J19" s="4">
        <v>-0.1</v>
      </c>
      <c r="K19" s="8">
        <f>K$16+(K$40-K$16)*ROWS(K$17:K19)/ROWS(K$17:K$40)</f>
        <v>61236875</v>
      </c>
      <c r="L19" s="5">
        <f t="shared" si="4"/>
        <v>3.2472122298999997E-2</v>
      </c>
      <c r="M19" s="5">
        <v>0.08</v>
      </c>
      <c r="N19" s="5">
        <v>-2.2499999999999999E-2</v>
      </c>
      <c r="O19" s="5">
        <v>-1.8184369999999998E-2</v>
      </c>
      <c r="P19" s="5">
        <v>-2.2499999999999999E-2</v>
      </c>
      <c r="Q19" s="5">
        <v>0</v>
      </c>
      <c r="R19" s="5">
        <v>-6.8390609999999996E-3</v>
      </c>
      <c r="S19" s="5">
        <v>0.13500000000000001</v>
      </c>
      <c r="T19" s="5">
        <v>2.2499999999999999E-2</v>
      </c>
      <c r="U19" s="5">
        <v>-2.1128399999999999E-2</v>
      </c>
      <c r="V19" s="5">
        <v>3.5999999999999997E-2</v>
      </c>
      <c r="W19" s="5">
        <v>0</v>
      </c>
      <c r="X19" s="5">
        <v>-0.01</v>
      </c>
      <c r="Y19" s="5">
        <v>0.06</v>
      </c>
      <c r="Z19" s="5">
        <v>0.06</v>
      </c>
      <c r="AA19" s="5">
        <v>0</v>
      </c>
      <c r="AB19" s="5">
        <v>5.1665790000000001E-3</v>
      </c>
      <c r="AC19" s="5">
        <v>3.6636040000000002E-2</v>
      </c>
      <c r="AD19" s="5">
        <v>-4.7500000000000001E-2</v>
      </c>
      <c r="AE19" s="5">
        <v>-0.03</v>
      </c>
      <c r="AF19" s="5">
        <v>0</v>
      </c>
      <c r="AG19" s="5">
        <v>-7.4131909999999995E-2</v>
      </c>
      <c r="AH19" s="5">
        <v>-0.04</v>
      </c>
      <c r="AI19" s="5">
        <v>-2.664043E-2</v>
      </c>
      <c r="AJ19" s="5">
        <v>0.1</v>
      </c>
      <c r="AK19" s="5">
        <v>-5.2376180000000001E-2</v>
      </c>
    </row>
    <row r="20" spans="1:37" x14ac:dyDescent="0.25">
      <c r="A20" s="4">
        <v>1</v>
      </c>
      <c r="B20" s="4">
        <v>9</v>
      </c>
      <c r="C20" s="4">
        <v>2030</v>
      </c>
      <c r="D20" s="4">
        <f t="shared" si="5"/>
        <v>6.5</v>
      </c>
      <c r="E20" s="4">
        <f t="shared" si="0"/>
        <v>6.5</v>
      </c>
      <c r="F20" s="8">
        <f t="shared" si="2"/>
        <v>17420021.554139033</v>
      </c>
      <c r="G20" s="8">
        <f t="shared" si="1"/>
        <v>1.4344652793658053</v>
      </c>
      <c r="H20" s="4">
        <f t="shared" si="3"/>
        <v>1.3428869420108465</v>
      </c>
      <c r="I20" s="4">
        <v>2.75</v>
      </c>
      <c r="J20" s="4">
        <v>-0.1</v>
      </c>
      <c r="K20" s="8">
        <f>K$16+(K$40-K$16)*ROWS(K$17:K20)/ROWS(K$17:K$40)</f>
        <v>62729166.666666664</v>
      </c>
      <c r="L20" s="5">
        <f t="shared" si="4"/>
        <v>3.2919334528899995E-2</v>
      </c>
      <c r="M20" s="5">
        <v>8.5000000000000006E-2</v>
      </c>
      <c r="N20" s="5">
        <v>-2.5000000000000001E-2</v>
      </c>
      <c r="O20" s="5">
        <v>-1.8184369999999998E-2</v>
      </c>
      <c r="P20" s="5">
        <v>-2.5000000000000001E-2</v>
      </c>
      <c r="Q20" s="5">
        <v>0</v>
      </c>
      <c r="R20" s="5">
        <v>-6.8390609999999996E-3</v>
      </c>
      <c r="S20" s="5">
        <v>0.14000000000000001</v>
      </c>
      <c r="T20" s="5">
        <v>2.5000000000000001E-2</v>
      </c>
      <c r="U20" s="5">
        <v>-2.1128399999999999E-2</v>
      </c>
      <c r="V20" s="5">
        <v>0.04</v>
      </c>
      <c r="W20" s="5">
        <v>0</v>
      </c>
      <c r="X20" s="5">
        <v>0</v>
      </c>
      <c r="Y20" s="5">
        <v>6.25E-2</v>
      </c>
      <c r="Z20" s="5">
        <v>0.06</v>
      </c>
      <c r="AA20" s="5">
        <v>0</v>
      </c>
      <c r="AB20" s="5">
        <v>5.1665790000000001E-3</v>
      </c>
      <c r="AC20" s="5">
        <v>3.6636040000000002E-2</v>
      </c>
      <c r="AD20" s="5">
        <v>-4.4999999999999998E-2</v>
      </c>
      <c r="AE20" s="5">
        <v>-0.03</v>
      </c>
      <c r="AF20" s="5">
        <v>0</v>
      </c>
      <c r="AG20" s="5">
        <v>-7.4131909999999995E-2</v>
      </c>
      <c r="AH20" s="5">
        <v>-0.04</v>
      </c>
      <c r="AI20" s="5">
        <v>-2.664043E-2</v>
      </c>
      <c r="AJ20" s="5">
        <v>0.1</v>
      </c>
      <c r="AK20" s="5">
        <v>-5.2376180000000001E-2</v>
      </c>
    </row>
    <row r="21" spans="1:37" x14ac:dyDescent="0.25">
      <c r="A21" s="4">
        <v>1</v>
      </c>
      <c r="B21" s="4">
        <v>9</v>
      </c>
      <c r="C21" s="4">
        <v>2031</v>
      </c>
      <c r="D21" s="4">
        <f t="shared" si="5"/>
        <v>6.5</v>
      </c>
      <c r="E21" s="4">
        <f t="shared" si="0"/>
        <v>6.5</v>
      </c>
      <c r="F21" s="8">
        <f t="shared" si="2"/>
        <v>17834434.089483764</v>
      </c>
      <c r="G21" s="8">
        <f t="shared" si="1"/>
        <v>1.4685904032319537</v>
      </c>
      <c r="H21" s="4">
        <f t="shared" si="3"/>
        <v>1.3600333750521481</v>
      </c>
      <c r="I21" s="4">
        <v>2.75</v>
      </c>
      <c r="J21" s="4">
        <v>-0.05</v>
      </c>
      <c r="K21" s="8">
        <f>K$16+(K$40-K$16)*ROWS(K$17:K21)/ROWS(K$17:K$40)</f>
        <v>64221458.333333336</v>
      </c>
      <c r="L21" s="5">
        <f t="shared" si="4"/>
        <v>3.3371267981789993E-2</v>
      </c>
      <c r="M21" s="5">
        <v>0.09</v>
      </c>
      <c r="N21" s="5">
        <v>-2.5000000000000001E-2</v>
      </c>
      <c r="O21" s="5">
        <v>-1.8184369999999998E-2</v>
      </c>
      <c r="P21" s="5">
        <v>-2.5000000000000001E-2</v>
      </c>
      <c r="Q21" s="5">
        <v>0</v>
      </c>
      <c r="R21" s="5">
        <v>-6.8390609999999996E-3</v>
      </c>
      <c r="S21" s="5">
        <v>0.14499999999999999</v>
      </c>
      <c r="T21" s="5">
        <v>2.5000000000000001E-2</v>
      </c>
      <c r="U21" s="5">
        <v>-2.1128399999999999E-2</v>
      </c>
      <c r="V21" s="5">
        <v>4.3999999999999997E-2</v>
      </c>
      <c r="W21" s="5">
        <v>0</v>
      </c>
      <c r="X21" s="5">
        <v>0</v>
      </c>
      <c r="Y21" s="5">
        <v>6.5000000000000002E-2</v>
      </c>
      <c r="Z21" s="5">
        <v>0.06</v>
      </c>
      <c r="AA21" s="5">
        <v>0</v>
      </c>
      <c r="AB21" s="5">
        <v>5.1665790000000001E-3</v>
      </c>
      <c r="AC21" s="5">
        <v>3.6636040000000002E-2</v>
      </c>
      <c r="AD21" s="5">
        <v>-4.2500000000000003E-2</v>
      </c>
      <c r="AE21" s="5">
        <v>-0.03</v>
      </c>
      <c r="AF21" s="5">
        <v>0</v>
      </c>
      <c r="AG21" s="5">
        <v>-7.4131909999999995E-2</v>
      </c>
      <c r="AH21" s="5">
        <v>-0.04</v>
      </c>
      <c r="AI21" s="5">
        <v>-2.664043E-2</v>
      </c>
      <c r="AJ21" s="5">
        <v>0.1</v>
      </c>
      <c r="AK21" s="5">
        <v>-5.2376180000000001E-2</v>
      </c>
    </row>
    <row r="22" spans="1:37" x14ac:dyDescent="0.25">
      <c r="A22" s="4">
        <v>1</v>
      </c>
      <c r="B22" s="4">
        <v>9</v>
      </c>
      <c r="C22" s="4">
        <v>2032</v>
      </c>
      <c r="D22" s="4">
        <f t="shared" si="5"/>
        <v>6.5</v>
      </c>
      <c r="E22" s="4">
        <f t="shared" si="0"/>
        <v>6.5</v>
      </c>
      <c r="F22" s="8">
        <f t="shared" si="2"/>
        <v>18248846.624828495</v>
      </c>
      <c r="G22" s="8">
        <f t="shared" si="1"/>
        <v>1.5027155270981021</v>
      </c>
      <c r="H22" s="4">
        <f t="shared" si="3"/>
        <v>1.3771798080934496</v>
      </c>
      <c r="I22" s="4">
        <v>2.75</v>
      </c>
      <c r="J22" s="4">
        <v>-0.05</v>
      </c>
      <c r="K22" s="8">
        <f>K$16+(K$40-K$16)*ROWS(K$17:K22)/ROWS(K$17:K$40)</f>
        <v>65713750</v>
      </c>
      <c r="L22" s="5">
        <f t="shared" si="4"/>
        <v>3.3809394779968992E-2</v>
      </c>
      <c r="M22" s="5">
        <v>9.5000000000000001E-2</v>
      </c>
      <c r="N22" s="5">
        <v>-2.5000000000000001E-2</v>
      </c>
      <c r="O22" s="5">
        <v>-1.8184369999999998E-2</v>
      </c>
      <c r="P22" s="5">
        <v>-2.5000000000000001E-2</v>
      </c>
      <c r="Q22" s="5">
        <v>0</v>
      </c>
      <c r="R22" s="5">
        <v>-6.8390609999999996E-3</v>
      </c>
      <c r="S22" s="5">
        <v>0.15</v>
      </c>
      <c r="T22" s="5">
        <v>2.5000000000000001E-2</v>
      </c>
      <c r="U22" s="5">
        <v>-2.1128399999999999E-2</v>
      </c>
      <c r="V22" s="5">
        <v>4.8000000000000001E-2</v>
      </c>
      <c r="W22" s="5">
        <v>0</v>
      </c>
      <c r="X22" s="5">
        <v>0</v>
      </c>
      <c r="Y22" s="5">
        <v>6.7500000000000004E-2</v>
      </c>
      <c r="Z22" s="5">
        <v>0.06</v>
      </c>
      <c r="AA22" s="5">
        <v>0</v>
      </c>
      <c r="AB22" s="5">
        <v>5.1665790000000001E-3</v>
      </c>
      <c r="AC22" s="5">
        <v>3.6636040000000002E-2</v>
      </c>
      <c r="AD22" s="5">
        <v>-0.04</v>
      </c>
      <c r="AE22" s="5">
        <v>-0.03</v>
      </c>
      <c r="AF22" s="5">
        <v>0</v>
      </c>
      <c r="AG22" s="5">
        <v>-7.4131909999999995E-2</v>
      </c>
      <c r="AH22" s="5">
        <v>-0.04</v>
      </c>
      <c r="AI22" s="5">
        <v>-2.664043E-2</v>
      </c>
      <c r="AJ22" s="5">
        <v>0.1</v>
      </c>
      <c r="AK22" s="5">
        <v>-5.2376180000000001E-2</v>
      </c>
    </row>
    <row r="23" spans="1:37" x14ac:dyDescent="0.25">
      <c r="A23" s="4">
        <v>1</v>
      </c>
      <c r="B23" s="4">
        <v>9</v>
      </c>
      <c r="C23" s="4">
        <v>2033</v>
      </c>
      <c r="D23" s="4">
        <f t="shared" si="5"/>
        <v>6.5</v>
      </c>
      <c r="E23" s="4">
        <f t="shared" si="0"/>
        <v>6.5</v>
      </c>
      <c r="F23" s="8">
        <f t="shared" si="2"/>
        <v>18663259.160173222</v>
      </c>
      <c r="G23" s="8">
        <f t="shared" si="1"/>
        <v>1.5368406509642505</v>
      </c>
      <c r="H23" s="4">
        <f t="shared" si="3"/>
        <v>1.3943262411347512</v>
      </c>
      <c r="I23" s="4">
        <v>2.75</v>
      </c>
      <c r="J23" s="4">
        <v>-0.05</v>
      </c>
      <c r="K23" s="8">
        <f>K$16+(K$40-K$16)*ROWS(K$17:K23)/ROWS(K$17:K$40)</f>
        <v>67206041.666666672</v>
      </c>
      <c r="L23" s="5">
        <f t="shared" si="4"/>
        <v>3.4234434257965893E-2</v>
      </c>
      <c r="M23" s="5">
        <v>0.1</v>
      </c>
      <c r="N23" s="5">
        <v>-2.5000000000000001E-2</v>
      </c>
      <c r="O23" s="5">
        <v>-1.8184369999999998E-2</v>
      </c>
      <c r="P23" s="5">
        <v>-2.5000000000000001E-2</v>
      </c>
      <c r="Q23" s="5">
        <v>0</v>
      </c>
      <c r="R23" s="5">
        <v>-6.8390609999999996E-3</v>
      </c>
      <c r="S23" s="5">
        <v>0.15</v>
      </c>
      <c r="T23" s="5">
        <v>2.5000000000000001E-2</v>
      </c>
      <c r="U23" s="5">
        <v>-2.1128399999999999E-2</v>
      </c>
      <c r="V23" s="5">
        <v>0.05</v>
      </c>
      <c r="W23" s="5">
        <v>0</v>
      </c>
      <c r="X23" s="5">
        <v>0</v>
      </c>
      <c r="Y23" s="5">
        <v>7.0000000000000007E-2</v>
      </c>
      <c r="Z23" s="5">
        <v>0.06</v>
      </c>
      <c r="AA23" s="5">
        <v>0</v>
      </c>
      <c r="AB23" s="5">
        <v>5.1665790000000001E-3</v>
      </c>
      <c r="AC23" s="5">
        <v>3.6636040000000002E-2</v>
      </c>
      <c r="AD23" s="5">
        <v>-3.7499999999999999E-2</v>
      </c>
      <c r="AE23" s="5">
        <v>-0.03</v>
      </c>
      <c r="AF23" s="5">
        <v>0</v>
      </c>
      <c r="AG23" s="5">
        <v>-7.4131909999999995E-2</v>
      </c>
      <c r="AH23" s="5">
        <v>-0.04</v>
      </c>
      <c r="AI23" s="5">
        <v>-2.664043E-2</v>
      </c>
      <c r="AJ23" s="5">
        <v>0.1</v>
      </c>
      <c r="AK23" s="5">
        <v>-5.2376180000000001E-2</v>
      </c>
    </row>
    <row r="24" spans="1:37" x14ac:dyDescent="0.25">
      <c r="A24" s="4">
        <v>1</v>
      </c>
      <c r="B24" s="4">
        <v>9</v>
      </c>
      <c r="C24" s="4">
        <v>2034</v>
      </c>
      <c r="D24" s="4">
        <f t="shared" si="5"/>
        <v>6.5</v>
      </c>
      <c r="E24" s="4">
        <f t="shared" si="0"/>
        <v>6.5</v>
      </c>
      <c r="F24" s="8">
        <f t="shared" si="2"/>
        <v>19077671.69551795</v>
      </c>
      <c r="G24" s="8">
        <f t="shared" si="1"/>
        <v>1.5709657748303985</v>
      </c>
      <c r="H24" s="4">
        <f t="shared" si="3"/>
        <v>1.4114726741760528</v>
      </c>
      <c r="I24" s="4">
        <v>2.75</v>
      </c>
      <c r="J24" s="4">
        <v>-0.05</v>
      </c>
      <c r="K24" s="8">
        <f>K$16+(K$40-K$16)*ROWS(K$17:K24)/ROWS(K$17:K$40)</f>
        <v>68698333.333333328</v>
      </c>
      <c r="L24" s="5">
        <f t="shared" si="4"/>
        <v>3.4649387683762481E-2</v>
      </c>
      <c r="M24" s="5">
        <v>0.1</v>
      </c>
      <c r="N24" s="5">
        <v>-2.5000000000000001E-2</v>
      </c>
      <c r="O24" s="5">
        <v>-1.8184369999999998E-2</v>
      </c>
      <c r="P24" s="5">
        <v>-2.5000000000000001E-2</v>
      </c>
      <c r="Q24" s="5">
        <v>0</v>
      </c>
      <c r="R24" s="5">
        <v>-6.8390609999999996E-3</v>
      </c>
      <c r="S24" s="5">
        <v>0.15</v>
      </c>
      <c r="T24" s="5">
        <v>2.5000000000000001E-2</v>
      </c>
      <c r="U24" s="5">
        <v>-2.1128399999999999E-2</v>
      </c>
      <c r="V24" s="5">
        <v>0.05</v>
      </c>
      <c r="W24" s="5">
        <v>0</v>
      </c>
      <c r="X24" s="5">
        <v>0</v>
      </c>
      <c r="Y24" s="5">
        <v>7.2499999999999995E-2</v>
      </c>
      <c r="Z24" s="5">
        <v>0.06</v>
      </c>
      <c r="AA24" s="5">
        <v>0</v>
      </c>
      <c r="AB24" s="5">
        <v>5.1665790000000001E-3</v>
      </c>
      <c r="AC24" s="5">
        <v>3.6636040000000002E-2</v>
      </c>
      <c r="AD24" s="5">
        <v>-3.5000000000000003E-2</v>
      </c>
      <c r="AE24" s="5">
        <v>-0.03</v>
      </c>
      <c r="AF24" s="5">
        <v>0</v>
      </c>
      <c r="AG24" s="5">
        <v>-7.4131909999999995E-2</v>
      </c>
      <c r="AH24" s="5">
        <v>-0.04</v>
      </c>
      <c r="AI24" s="5">
        <v>-2.664043E-2</v>
      </c>
      <c r="AJ24" s="5">
        <v>0.1</v>
      </c>
      <c r="AK24" s="5">
        <v>-5.2376180000000001E-2</v>
      </c>
    </row>
    <row r="25" spans="1:37" x14ac:dyDescent="0.25">
      <c r="A25" s="4">
        <v>1</v>
      </c>
      <c r="B25" s="4">
        <v>9</v>
      </c>
      <c r="C25" s="4">
        <v>2035</v>
      </c>
      <c r="D25" s="4">
        <f t="shared" si="5"/>
        <v>6.5</v>
      </c>
      <c r="E25" s="4">
        <f t="shared" si="0"/>
        <v>6.5</v>
      </c>
      <c r="F25" s="8">
        <f t="shared" si="2"/>
        <v>19492084.230862681</v>
      </c>
      <c r="G25" s="8">
        <f t="shared" si="1"/>
        <v>1.6050908986965471</v>
      </c>
      <c r="H25" s="4">
        <f t="shared" si="3"/>
        <v>1.4286191072173544</v>
      </c>
      <c r="I25" s="4">
        <v>2.75</v>
      </c>
      <c r="J25" s="4">
        <v>-0.05</v>
      </c>
      <c r="K25" s="8">
        <f>K$16+(K$40-K$16)*ROWS(K$17:K25)/ROWS(K$17:K$40)</f>
        <v>70190625</v>
      </c>
      <c r="L25" s="5">
        <f t="shared" si="4"/>
        <v>3.5054987452138732E-2</v>
      </c>
      <c r="M25" s="5">
        <v>0.1</v>
      </c>
      <c r="N25" s="5">
        <v>-2.5000000000000001E-2</v>
      </c>
      <c r="O25" s="5">
        <v>-1.8184369999999998E-2</v>
      </c>
      <c r="P25" s="5">
        <v>-2.5000000000000001E-2</v>
      </c>
      <c r="Q25" s="5">
        <v>0</v>
      </c>
      <c r="R25" s="5">
        <v>-6.8390609999999996E-3</v>
      </c>
      <c r="S25" s="5">
        <v>0.15</v>
      </c>
      <c r="T25" s="5">
        <v>2.5000000000000001E-2</v>
      </c>
      <c r="U25" s="5">
        <v>-2.1128399999999999E-2</v>
      </c>
      <c r="V25" s="5">
        <v>0.05</v>
      </c>
      <c r="W25" s="5">
        <v>0</v>
      </c>
      <c r="X25" s="5">
        <v>0</v>
      </c>
      <c r="Y25" s="5">
        <v>7.4999999999999997E-2</v>
      </c>
      <c r="Z25" s="5">
        <v>0.06</v>
      </c>
      <c r="AA25" s="5">
        <v>0</v>
      </c>
      <c r="AB25" s="5">
        <v>5.1665790000000001E-3</v>
      </c>
      <c r="AC25" s="5">
        <v>3.6636040000000002E-2</v>
      </c>
      <c r="AD25" s="5">
        <v>-3.2500000000000001E-2</v>
      </c>
      <c r="AE25" s="5">
        <v>-0.03</v>
      </c>
      <c r="AF25" s="5">
        <v>0</v>
      </c>
      <c r="AG25" s="5">
        <v>-7.4131909999999995E-2</v>
      </c>
      <c r="AH25" s="5">
        <v>-0.04</v>
      </c>
      <c r="AI25" s="5">
        <v>-2.664043E-2</v>
      </c>
      <c r="AJ25" s="5">
        <v>0.1</v>
      </c>
      <c r="AK25" s="5">
        <v>-5.2376180000000001E-2</v>
      </c>
    </row>
    <row r="26" spans="1:37" x14ac:dyDescent="0.25">
      <c r="A26" s="4">
        <v>1</v>
      </c>
      <c r="B26" s="4">
        <v>9</v>
      </c>
      <c r="C26" s="4">
        <v>2036</v>
      </c>
      <c r="D26" s="4">
        <f t="shared" si="5"/>
        <v>6.5</v>
      </c>
      <c r="E26" s="4">
        <f t="shared" si="0"/>
        <v>6.5</v>
      </c>
      <c r="F26" s="8">
        <f t="shared" si="2"/>
        <v>19906496.766207412</v>
      </c>
      <c r="G26" s="8">
        <f t="shared" si="1"/>
        <v>1.6392160225626955</v>
      </c>
      <c r="H26" s="4">
        <f t="shared" si="3"/>
        <v>1.445765540258656</v>
      </c>
      <c r="I26" s="4">
        <v>2.75</v>
      </c>
      <c r="J26" s="4">
        <v>-0.05</v>
      </c>
      <c r="K26" s="8">
        <f>K$16+(K$40-K$16)*ROWS(K$17:K26)/ROWS(K$17:K$40)</f>
        <v>71682916.666666672</v>
      </c>
      <c r="L26" s="5">
        <f t="shared" si="4"/>
        <v>3.5451213297352603E-2</v>
      </c>
      <c r="M26" s="5">
        <v>0.1</v>
      </c>
      <c r="N26" s="5">
        <v>-2.5000000000000001E-2</v>
      </c>
      <c r="O26" s="5">
        <v>-1.8184369999999998E-2</v>
      </c>
      <c r="P26" s="5">
        <v>-2.5000000000000001E-2</v>
      </c>
      <c r="Q26" s="5">
        <v>0</v>
      </c>
      <c r="R26" s="5">
        <v>-6.8390609999999996E-3</v>
      </c>
      <c r="S26" s="5">
        <v>0.15</v>
      </c>
      <c r="T26" s="5">
        <v>2.5000000000000001E-2</v>
      </c>
      <c r="U26" s="5">
        <v>-2.1128399999999999E-2</v>
      </c>
      <c r="V26" s="5">
        <v>0.05</v>
      </c>
      <c r="W26" s="5">
        <v>0</v>
      </c>
      <c r="X26" s="5">
        <v>0</v>
      </c>
      <c r="Y26" s="5">
        <v>7.4999999999999997E-2</v>
      </c>
      <c r="Z26" s="5">
        <v>0.06</v>
      </c>
      <c r="AA26" s="5">
        <v>0</v>
      </c>
      <c r="AB26" s="5">
        <v>5.1665790000000001E-3</v>
      </c>
      <c r="AC26" s="5">
        <v>3.6636040000000002E-2</v>
      </c>
      <c r="AD26" s="5">
        <v>-3.2500000000000001E-2</v>
      </c>
      <c r="AE26" s="5">
        <v>-0.03</v>
      </c>
      <c r="AF26" s="5">
        <v>0</v>
      </c>
      <c r="AG26" s="5">
        <v>-7.4131909999999995E-2</v>
      </c>
      <c r="AH26" s="5">
        <v>-0.04</v>
      </c>
      <c r="AI26" s="5">
        <v>-2.664043E-2</v>
      </c>
      <c r="AJ26" s="5">
        <v>0.1</v>
      </c>
      <c r="AK26" s="5">
        <v>-5.2376180000000001E-2</v>
      </c>
    </row>
    <row r="27" spans="1:37" x14ac:dyDescent="0.25">
      <c r="A27" s="4">
        <v>1</v>
      </c>
      <c r="B27" s="4">
        <v>9</v>
      </c>
      <c r="C27" s="4">
        <v>2037</v>
      </c>
      <c r="D27" s="4">
        <f t="shared" si="5"/>
        <v>6.5</v>
      </c>
      <c r="E27" s="4">
        <f t="shared" si="0"/>
        <v>6.5</v>
      </c>
      <c r="F27" s="8">
        <f t="shared" si="2"/>
        <v>20320909.301552135</v>
      </c>
      <c r="G27" s="8">
        <f t="shared" si="1"/>
        <v>1.6733411464288435</v>
      </c>
      <c r="H27" s="4">
        <f t="shared" si="3"/>
        <v>1.4629119732999576</v>
      </c>
      <c r="I27" s="4">
        <v>2.75</v>
      </c>
      <c r="J27" s="4">
        <v>-0.05</v>
      </c>
      <c r="K27" s="8">
        <f>K$16+(K$40-K$16)*ROWS(K$17:K27)/ROWS(K$17:K$40)</f>
        <v>73175208.333333328</v>
      </c>
      <c r="L27" s="5">
        <f t="shared" si="4"/>
        <v>3.5839134437087861E-2</v>
      </c>
      <c r="M27" s="5">
        <v>0.1</v>
      </c>
      <c r="N27" s="5">
        <v>-2.5000000000000001E-2</v>
      </c>
      <c r="O27" s="5">
        <v>-1.8184369999999998E-2</v>
      </c>
      <c r="P27" s="5">
        <v>-2.5000000000000001E-2</v>
      </c>
      <c r="Q27" s="5">
        <v>0</v>
      </c>
      <c r="R27" s="5">
        <v>-6.8390609999999996E-3</v>
      </c>
      <c r="S27" s="5">
        <v>0.15</v>
      </c>
      <c r="T27" s="5">
        <v>2.5000000000000001E-2</v>
      </c>
      <c r="U27" s="5">
        <v>-2.1128399999999999E-2</v>
      </c>
      <c r="V27" s="5">
        <v>0.05</v>
      </c>
      <c r="W27" s="5">
        <v>0</v>
      </c>
      <c r="X27" s="5">
        <v>0</v>
      </c>
      <c r="Y27" s="5">
        <v>7.4999999999999997E-2</v>
      </c>
      <c r="Z27" s="5">
        <v>0.06</v>
      </c>
      <c r="AA27" s="5">
        <v>0</v>
      </c>
      <c r="AB27" s="5">
        <v>5.1665790000000001E-3</v>
      </c>
      <c r="AC27" s="5">
        <v>3.6636040000000002E-2</v>
      </c>
      <c r="AD27" s="5">
        <v>-3.2500000000000001E-2</v>
      </c>
      <c r="AE27" s="5">
        <v>-0.03</v>
      </c>
      <c r="AF27" s="5">
        <v>0</v>
      </c>
      <c r="AG27" s="5">
        <v>-7.4131909999999995E-2</v>
      </c>
      <c r="AH27" s="5">
        <v>-0.04</v>
      </c>
      <c r="AI27" s="5">
        <v>-2.664043E-2</v>
      </c>
      <c r="AJ27" s="5">
        <v>0.1</v>
      </c>
      <c r="AK27" s="5">
        <v>-5.2376180000000001E-2</v>
      </c>
    </row>
    <row r="28" spans="1:37" x14ac:dyDescent="0.25">
      <c r="A28" s="4">
        <v>1</v>
      </c>
      <c r="B28" s="4">
        <v>9</v>
      </c>
      <c r="C28" s="4">
        <v>2038</v>
      </c>
      <c r="D28" s="4">
        <f t="shared" si="5"/>
        <v>6.5</v>
      </c>
      <c r="E28" s="4">
        <f t="shared" si="0"/>
        <v>6.5</v>
      </c>
      <c r="F28" s="8">
        <f t="shared" si="2"/>
        <v>20735321.836896867</v>
      </c>
      <c r="G28" s="8">
        <f t="shared" si="1"/>
        <v>1.7074662702949921</v>
      </c>
      <c r="H28" s="4">
        <f t="shared" si="3"/>
        <v>1.4800584063412592</v>
      </c>
      <c r="I28" s="4">
        <v>2.75</v>
      </c>
      <c r="J28" s="4">
        <v>-0.05</v>
      </c>
      <c r="K28" s="8">
        <f>K$16+(K$40-K$16)*ROWS(K$17:K28)/ROWS(K$17:K$40)</f>
        <v>74667500</v>
      </c>
      <c r="L28" s="5">
        <f t="shared" si="4"/>
        <v>3.6220127671796644E-2</v>
      </c>
      <c r="M28" s="5">
        <v>0.1</v>
      </c>
      <c r="N28" s="5">
        <v>-2.5000000000000001E-2</v>
      </c>
      <c r="O28" s="5">
        <v>-1.8184369999999998E-2</v>
      </c>
      <c r="P28" s="5">
        <v>-2.5000000000000001E-2</v>
      </c>
      <c r="Q28" s="5">
        <v>0</v>
      </c>
      <c r="R28" s="5">
        <v>-6.8390609999999996E-3</v>
      </c>
      <c r="S28" s="5">
        <v>0.15</v>
      </c>
      <c r="T28" s="5">
        <v>2.5000000000000001E-2</v>
      </c>
      <c r="U28" s="5">
        <v>-2.1128399999999999E-2</v>
      </c>
      <c r="V28" s="5">
        <v>0.05</v>
      </c>
      <c r="W28" s="5">
        <v>0</v>
      </c>
      <c r="X28" s="5">
        <v>0</v>
      </c>
      <c r="Y28" s="5">
        <v>7.4999999999999997E-2</v>
      </c>
      <c r="Z28" s="5">
        <v>0.06</v>
      </c>
      <c r="AA28" s="5">
        <v>0</v>
      </c>
      <c r="AB28" s="5">
        <v>5.1665790000000001E-3</v>
      </c>
      <c r="AC28" s="5">
        <v>3.6636040000000002E-2</v>
      </c>
      <c r="AD28" s="5">
        <v>-3.2500000000000001E-2</v>
      </c>
      <c r="AE28" s="5">
        <v>-0.03</v>
      </c>
      <c r="AF28" s="5">
        <v>0</v>
      </c>
      <c r="AG28" s="5">
        <v>-7.4131909999999995E-2</v>
      </c>
      <c r="AH28" s="5">
        <v>-0.04</v>
      </c>
      <c r="AI28" s="5">
        <v>-2.664043E-2</v>
      </c>
      <c r="AJ28" s="5">
        <v>0.1</v>
      </c>
      <c r="AK28" s="5">
        <v>-5.2376180000000001E-2</v>
      </c>
    </row>
    <row r="29" spans="1:37" x14ac:dyDescent="0.25">
      <c r="A29" s="4">
        <v>1</v>
      </c>
      <c r="B29" s="4">
        <v>9</v>
      </c>
      <c r="C29" s="4">
        <v>2039</v>
      </c>
      <c r="D29" s="4">
        <f t="shared" si="5"/>
        <v>6.5</v>
      </c>
      <c r="E29" s="4">
        <f t="shared" si="0"/>
        <v>6.5</v>
      </c>
      <c r="F29" s="8">
        <f t="shared" si="2"/>
        <v>21149734.372241598</v>
      </c>
      <c r="G29" s="8">
        <f t="shared" si="1"/>
        <v>1.7415913941611405</v>
      </c>
      <c r="H29" s="4">
        <f t="shared" si="3"/>
        <v>1.4972048393825608</v>
      </c>
      <c r="I29" s="4">
        <v>2.75</v>
      </c>
      <c r="J29" s="4">
        <v>-0.05</v>
      </c>
      <c r="K29" s="8">
        <f>K$16+(K$40-K$16)*ROWS(K$17:K29)/ROWS(K$17:K$40)</f>
        <v>76159791.666666672</v>
      </c>
      <c r="L29" s="5">
        <f t="shared" si="4"/>
        <v>3.6594928209076311E-2</v>
      </c>
      <c r="M29" s="5">
        <v>0.1</v>
      </c>
      <c r="N29" s="5">
        <v>-2.5000000000000001E-2</v>
      </c>
      <c r="O29" s="5">
        <v>-1.8184369999999998E-2</v>
      </c>
      <c r="P29" s="5">
        <v>-2.5000000000000001E-2</v>
      </c>
      <c r="Q29" s="5">
        <v>0</v>
      </c>
      <c r="R29" s="5">
        <v>-6.8390609999999996E-3</v>
      </c>
      <c r="S29" s="5">
        <v>0.15</v>
      </c>
      <c r="T29" s="5">
        <v>2.5000000000000001E-2</v>
      </c>
      <c r="U29" s="5">
        <v>-2.1128399999999999E-2</v>
      </c>
      <c r="V29" s="5">
        <v>0.05</v>
      </c>
      <c r="W29" s="5">
        <v>0</v>
      </c>
      <c r="X29" s="5">
        <v>0</v>
      </c>
      <c r="Y29" s="5">
        <v>7.4999999999999997E-2</v>
      </c>
      <c r="Z29" s="5">
        <v>0.06</v>
      </c>
      <c r="AA29" s="5">
        <v>0</v>
      </c>
      <c r="AB29" s="5">
        <v>5.1665790000000001E-3</v>
      </c>
      <c r="AC29" s="5">
        <v>3.6636040000000002E-2</v>
      </c>
      <c r="AD29" s="5">
        <v>-3.2500000000000001E-2</v>
      </c>
      <c r="AE29" s="5">
        <v>-0.03</v>
      </c>
      <c r="AF29" s="5">
        <v>0</v>
      </c>
      <c r="AG29" s="5">
        <v>-7.4131909999999995E-2</v>
      </c>
      <c r="AH29" s="5">
        <v>-0.04</v>
      </c>
      <c r="AI29" s="5">
        <v>-2.664043E-2</v>
      </c>
      <c r="AJ29" s="5">
        <v>0.1</v>
      </c>
      <c r="AK29" s="5">
        <v>-5.2376180000000001E-2</v>
      </c>
    </row>
    <row r="30" spans="1:37" x14ac:dyDescent="0.25">
      <c r="A30" s="4">
        <v>1</v>
      </c>
      <c r="B30" s="4">
        <v>9</v>
      </c>
      <c r="C30" s="4">
        <v>2040</v>
      </c>
      <c r="D30" s="4">
        <f t="shared" si="5"/>
        <v>6.5</v>
      </c>
      <c r="E30" s="4">
        <f t="shared" si="0"/>
        <v>6.5</v>
      </c>
      <c r="F30" s="8">
        <f t="shared" si="2"/>
        <v>21564146.907586321</v>
      </c>
      <c r="G30" s="8">
        <f t="shared" si="1"/>
        <v>1.7757165180272885</v>
      </c>
      <c r="H30" s="4">
        <f t="shared" si="3"/>
        <v>1.5143512724238624</v>
      </c>
      <c r="I30" s="4">
        <v>2.75</v>
      </c>
      <c r="J30" s="4">
        <v>-0.05</v>
      </c>
      <c r="K30" s="8">
        <f>K$16+(K$40-K$16)*ROWS(K$17:K30)/ROWS(K$17:K$40)</f>
        <v>77652083.333333328</v>
      </c>
      <c r="L30" s="5">
        <f t="shared" si="4"/>
        <v>3.6962487577093944E-2</v>
      </c>
      <c r="M30" s="5">
        <v>0.1</v>
      </c>
      <c r="N30" s="5">
        <v>-2.5000000000000001E-2</v>
      </c>
      <c r="O30" s="5">
        <v>-1.8184369999999998E-2</v>
      </c>
      <c r="P30" s="5">
        <v>-2.5000000000000001E-2</v>
      </c>
      <c r="Q30" s="5">
        <v>0</v>
      </c>
      <c r="R30" s="5">
        <v>-6.8390609999999996E-3</v>
      </c>
      <c r="S30" s="5">
        <v>0.15</v>
      </c>
      <c r="T30" s="5">
        <v>2.5000000000000001E-2</v>
      </c>
      <c r="U30" s="5">
        <v>-2.1128399999999999E-2</v>
      </c>
      <c r="V30" s="5">
        <v>0.05</v>
      </c>
      <c r="W30" s="5">
        <v>0</v>
      </c>
      <c r="X30" s="5">
        <v>0</v>
      </c>
      <c r="Y30" s="5">
        <v>7.4999999999999997E-2</v>
      </c>
      <c r="Z30" s="5">
        <v>0.06</v>
      </c>
      <c r="AA30" s="5">
        <v>0</v>
      </c>
      <c r="AB30" s="5">
        <v>5.1665790000000001E-3</v>
      </c>
      <c r="AC30" s="5">
        <v>3.6636040000000002E-2</v>
      </c>
      <c r="AD30" s="5">
        <v>-3.2500000000000001E-2</v>
      </c>
      <c r="AE30" s="5">
        <v>-0.03</v>
      </c>
      <c r="AF30" s="5">
        <v>0</v>
      </c>
      <c r="AG30" s="5">
        <v>-7.4131909999999995E-2</v>
      </c>
      <c r="AH30" s="5">
        <v>-0.04</v>
      </c>
      <c r="AI30" s="5">
        <v>-2.664043E-2</v>
      </c>
      <c r="AJ30" s="5">
        <v>0.1</v>
      </c>
      <c r="AK30" s="5">
        <v>-5.2376180000000001E-2</v>
      </c>
    </row>
    <row r="31" spans="1:37" x14ac:dyDescent="0.25">
      <c r="A31" s="4">
        <v>1</v>
      </c>
      <c r="B31" s="4">
        <v>9</v>
      </c>
      <c r="C31" s="4">
        <v>2041</v>
      </c>
      <c r="D31" s="4">
        <f t="shared" si="5"/>
        <v>6.5</v>
      </c>
      <c r="E31" s="4">
        <f t="shared" si="0"/>
        <v>6.5</v>
      </c>
      <c r="F31" s="8">
        <f t="shared" si="2"/>
        <v>21978559.442931056</v>
      </c>
      <c r="G31" s="8">
        <f t="shared" si="1"/>
        <v>1.8098416418934371</v>
      </c>
      <c r="H31" s="4">
        <f t="shared" si="3"/>
        <v>1.5314977054651639</v>
      </c>
      <c r="I31" s="4">
        <v>2.75</v>
      </c>
      <c r="J31" s="4">
        <v>-0.05</v>
      </c>
      <c r="K31" s="8">
        <f>K$16+(K$40-K$16)*ROWS(K$17:K31)/ROWS(K$17:K$40)</f>
        <v>79144375</v>
      </c>
      <c r="L31" s="5">
        <f t="shared" si="4"/>
        <v>3.7321609536624341E-2</v>
      </c>
      <c r="M31" s="5">
        <v>0.1</v>
      </c>
      <c r="N31" s="5">
        <v>-2.5000000000000001E-2</v>
      </c>
      <c r="O31" s="5">
        <v>-1.8184369999999998E-2</v>
      </c>
      <c r="P31" s="5">
        <v>-2.5000000000000001E-2</v>
      </c>
      <c r="Q31" s="5">
        <v>0</v>
      </c>
      <c r="R31" s="5">
        <v>-6.8390609999999996E-3</v>
      </c>
      <c r="S31" s="5">
        <v>0.15</v>
      </c>
      <c r="T31" s="5">
        <v>2.5000000000000001E-2</v>
      </c>
      <c r="U31" s="5">
        <v>-2.1128399999999999E-2</v>
      </c>
      <c r="V31" s="5">
        <v>0.05</v>
      </c>
      <c r="W31" s="5">
        <v>0</v>
      </c>
      <c r="X31" s="5">
        <v>0</v>
      </c>
      <c r="Y31" s="5">
        <v>7.4999999999999997E-2</v>
      </c>
      <c r="Z31" s="5">
        <v>0.06</v>
      </c>
      <c r="AA31" s="5">
        <v>0</v>
      </c>
      <c r="AB31" s="5">
        <v>5.1665790000000001E-3</v>
      </c>
      <c r="AC31" s="5">
        <v>3.6636040000000002E-2</v>
      </c>
      <c r="AD31" s="5">
        <v>-3.2500000000000001E-2</v>
      </c>
      <c r="AE31" s="5">
        <v>-0.03</v>
      </c>
      <c r="AF31" s="5">
        <v>0</v>
      </c>
      <c r="AG31" s="5">
        <v>-7.4131909999999995E-2</v>
      </c>
      <c r="AH31" s="5">
        <v>-0.04</v>
      </c>
      <c r="AI31" s="5">
        <v>-2.664043E-2</v>
      </c>
      <c r="AJ31" s="5">
        <v>0.1</v>
      </c>
      <c r="AK31" s="5">
        <v>-5.2376180000000001E-2</v>
      </c>
    </row>
    <row r="32" spans="1:37" x14ac:dyDescent="0.25">
      <c r="A32" s="4">
        <v>1</v>
      </c>
      <c r="B32" s="4">
        <v>9</v>
      </c>
      <c r="C32" s="4">
        <v>2042</v>
      </c>
      <c r="D32" s="4">
        <f t="shared" si="5"/>
        <v>6.5</v>
      </c>
      <c r="E32" s="4">
        <f t="shared" si="0"/>
        <v>6.5</v>
      </c>
      <c r="F32" s="8">
        <f t="shared" si="2"/>
        <v>22392971.978275787</v>
      </c>
      <c r="G32" s="8">
        <f t="shared" si="1"/>
        <v>1.8439667657595855</v>
      </c>
      <c r="H32" s="4">
        <f t="shared" si="3"/>
        <v>1.5486441385064655</v>
      </c>
      <c r="I32" s="4">
        <v>2.75</v>
      </c>
      <c r="J32" s="4">
        <v>-0.05</v>
      </c>
      <c r="K32" s="8">
        <f>K$16+(K$40-K$16)*ROWS(K$17:K32)/ROWS(K$17:K$40)</f>
        <v>80636666.666666672</v>
      </c>
      <c r="L32" s="5">
        <f t="shared" si="4"/>
        <v>3.7672831012289874E-2</v>
      </c>
      <c r="M32" s="5">
        <v>0.1</v>
      </c>
      <c r="N32" s="5">
        <v>-2.5000000000000001E-2</v>
      </c>
      <c r="O32" s="5">
        <v>-1.8184369999999998E-2</v>
      </c>
      <c r="P32" s="5">
        <v>-2.5000000000000001E-2</v>
      </c>
      <c r="Q32" s="5">
        <v>0</v>
      </c>
      <c r="R32" s="5">
        <v>-6.8390609999999996E-3</v>
      </c>
      <c r="S32" s="5">
        <v>0.15</v>
      </c>
      <c r="T32" s="5">
        <v>2.5000000000000001E-2</v>
      </c>
      <c r="U32" s="5">
        <v>-2.1128399999999999E-2</v>
      </c>
      <c r="V32" s="5">
        <v>0.05</v>
      </c>
      <c r="W32" s="5">
        <v>0</v>
      </c>
      <c r="X32" s="5">
        <v>0</v>
      </c>
      <c r="Y32" s="5">
        <v>7.4999999999999997E-2</v>
      </c>
      <c r="Z32" s="5">
        <v>0.06</v>
      </c>
      <c r="AA32" s="5">
        <v>0</v>
      </c>
      <c r="AB32" s="5">
        <v>5.1665790000000001E-3</v>
      </c>
      <c r="AC32" s="5">
        <v>3.6636040000000002E-2</v>
      </c>
      <c r="AD32" s="5">
        <v>-3.2500000000000001E-2</v>
      </c>
      <c r="AE32" s="5">
        <v>-0.03</v>
      </c>
      <c r="AF32" s="5">
        <v>0</v>
      </c>
      <c r="AG32" s="5">
        <v>-7.4131909999999995E-2</v>
      </c>
      <c r="AH32" s="5">
        <v>-0.04</v>
      </c>
      <c r="AI32" s="5">
        <v>-2.664043E-2</v>
      </c>
      <c r="AJ32" s="5">
        <v>0.1</v>
      </c>
      <c r="AK32" s="5">
        <v>-5.2376180000000001E-2</v>
      </c>
    </row>
    <row r="33" spans="1:37" x14ac:dyDescent="0.25">
      <c r="A33" s="4">
        <v>1</v>
      </c>
      <c r="B33" s="4">
        <v>9</v>
      </c>
      <c r="C33" s="4">
        <v>2043</v>
      </c>
      <c r="D33" s="4">
        <f t="shared" si="5"/>
        <v>6.5</v>
      </c>
      <c r="E33" s="4">
        <f t="shared" si="0"/>
        <v>6.5</v>
      </c>
      <c r="F33" s="8">
        <f t="shared" si="2"/>
        <v>22807384.513620511</v>
      </c>
      <c r="G33" s="8">
        <f t="shared" si="1"/>
        <v>1.8780918896257335</v>
      </c>
      <c r="H33" s="4">
        <f t="shared" si="3"/>
        <v>1.5657905715477671</v>
      </c>
      <c r="I33" s="4">
        <v>2.75</v>
      </c>
      <c r="J33" s="4">
        <v>-0.05</v>
      </c>
      <c r="K33" s="8">
        <f>K$16+(K$40-K$16)*ROWS(K$17:K33)/ROWS(K$17:K$40)</f>
        <v>82128958.333333328</v>
      </c>
      <c r="L33" s="5">
        <f t="shared" si="4"/>
        <v>3.801667068772227E-2</v>
      </c>
      <c r="M33" s="5">
        <v>0.1</v>
      </c>
      <c r="N33" s="5">
        <v>-2.5000000000000001E-2</v>
      </c>
      <c r="O33" s="5">
        <v>-1.8184369999999998E-2</v>
      </c>
      <c r="P33" s="5">
        <v>-2.5000000000000001E-2</v>
      </c>
      <c r="Q33" s="5">
        <v>0</v>
      </c>
      <c r="R33" s="5">
        <v>-6.8390609999999996E-3</v>
      </c>
      <c r="S33" s="5">
        <v>0.15</v>
      </c>
      <c r="T33" s="5">
        <v>2.5000000000000001E-2</v>
      </c>
      <c r="U33" s="5">
        <v>-2.1128399999999999E-2</v>
      </c>
      <c r="V33" s="5">
        <v>0.05</v>
      </c>
      <c r="W33" s="5">
        <v>0</v>
      </c>
      <c r="X33" s="5">
        <v>0</v>
      </c>
      <c r="Y33" s="5">
        <v>7.4999999999999997E-2</v>
      </c>
      <c r="Z33" s="5">
        <v>0.06</v>
      </c>
      <c r="AA33" s="5">
        <v>0</v>
      </c>
      <c r="AB33" s="5">
        <v>5.1665790000000001E-3</v>
      </c>
      <c r="AC33" s="5">
        <v>3.6636040000000002E-2</v>
      </c>
      <c r="AD33" s="5">
        <v>-3.2500000000000001E-2</v>
      </c>
      <c r="AE33" s="5">
        <v>-0.03</v>
      </c>
      <c r="AF33" s="5">
        <v>0</v>
      </c>
      <c r="AG33" s="5">
        <v>-7.4131909999999995E-2</v>
      </c>
      <c r="AH33" s="5">
        <v>-0.04</v>
      </c>
      <c r="AI33" s="5">
        <v>-2.664043E-2</v>
      </c>
      <c r="AJ33" s="5">
        <v>0.1</v>
      </c>
      <c r="AK33" s="5">
        <v>-5.2376180000000001E-2</v>
      </c>
    </row>
    <row r="34" spans="1:37" x14ac:dyDescent="0.25">
      <c r="A34" s="4">
        <v>1</v>
      </c>
      <c r="B34" s="4">
        <v>9</v>
      </c>
      <c r="C34" s="4">
        <v>2044</v>
      </c>
      <c r="D34" s="4">
        <f t="shared" si="5"/>
        <v>6.5</v>
      </c>
      <c r="E34" s="4">
        <f t="shared" si="0"/>
        <v>6.5</v>
      </c>
      <c r="F34" s="8">
        <f t="shared" si="2"/>
        <v>23221797.048965242</v>
      </c>
      <c r="G34" s="8">
        <f t="shared" si="1"/>
        <v>1.9122170134918821</v>
      </c>
      <c r="H34" s="4">
        <f t="shared" si="3"/>
        <v>1.5829370045890687</v>
      </c>
      <c r="I34" s="4">
        <v>2.75</v>
      </c>
      <c r="J34" s="4">
        <v>-0.05</v>
      </c>
      <c r="K34" s="8">
        <f>K$16+(K$40-K$16)*ROWS(K$17:K34)/ROWS(K$17:K$40)</f>
        <v>83621250</v>
      </c>
      <c r="L34" s="5">
        <f t="shared" si="4"/>
        <v>3.8353398988118251E-2</v>
      </c>
      <c r="M34" s="5">
        <v>0.1</v>
      </c>
      <c r="N34" s="5">
        <v>-2.5000000000000001E-2</v>
      </c>
      <c r="O34" s="5">
        <v>-1.8184369999999998E-2</v>
      </c>
      <c r="P34" s="5">
        <v>-2.5000000000000001E-2</v>
      </c>
      <c r="Q34" s="5">
        <v>0</v>
      </c>
      <c r="R34" s="5">
        <v>-6.8390609999999996E-3</v>
      </c>
      <c r="S34" s="5">
        <v>0.15</v>
      </c>
      <c r="T34" s="5">
        <v>2.5000000000000001E-2</v>
      </c>
      <c r="U34" s="5">
        <v>-2.1128399999999999E-2</v>
      </c>
      <c r="V34" s="5">
        <v>0.05</v>
      </c>
      <c r="W34" s="5">
        <v>0</v>
      </c>
      <c r="X34" s="5">
        <v>0</v>
      </c>
      <c r="Y34" s="5">
        <v>7.4999999999999997E-2</v>
      </c>
      <c r="Z34" s="5">
        <v>0.06</v>
      </c>
      <c r="AA34" s="5">
        <v>0</v>
      </c>
      <c r="AB34" s="5">
        <v>5.1665790000000001E-3</v>
      </c>
      <c r="AC34" s="5">
        <v>3.6636040000000002E-2</v>
      </c>
      <c r="AD34" s="5">
        <v>-3.2500000000000001E-2</v>
      </c>
      <c r="AE34" s="5">
        <v>-0.03</v>
      </c>
      <c r="AF34" s="5">
        <v>0</v>
      </c>
      <c r="AG34" s="5">
        <v>-7.4131909999999995E-2</v>
      </c>
      <c r="AH34" s="5">
        <v>-0.04</v>
      </c>
      <c r="AI34" s="5">
        <v>-2.664043E-2</v>
      </c>
      <c r="AJ34" s="5">
        <v>0.1</v>
      </c>
      <c r="AK34" s="5">
        <v>-5.2376180000000001E-2</v>
      </c>
    </row>
    <row r="35" spans="1:37" x14ac:dyDescent="0.25">
      <c r="A35" s="4">
        <v>1</v>
      </c>
      <c r="B35" s="4">
        <v>9</v>
      </c>
      <c r="C35" s="4">
        <v>2045</v>
      </c>
      <c r="D35" s="4">
        <f t="shared" si="5"/>
        <v>6.5</v>
      </c>
      <c r="E35" s="4">
        <f t="shared" si="0"/>
        <v>6.5</v>
      </c>
      <c r="F35" s="8">
        <f t="shared" si="2"/>
        <v>23636209.584309973</v>
      </c>
      <c r="G35" s="8">
        <f t="shared" si="1"/>
        <v>1.9463421373580305</v>
      </c>
      <c r="H35" s="4">
        <f t="shared" si="3"/>
        <v>1.6000834376303703</v>
      </c>
      <c r="I35" s="4">
        <v>2.75</v>
      </c>
      <c r="J35" s="4">
        <v>-0.05</v>
      </c>
      <c r="K35" s="8">
        <f>K$16+(K$40-K$16)*ROWS(K$17:K35)/ROWS(K$17:K$40)</f>
        <v>85113541.666666672</v>
      </c>
      <c r="L35" s="5">
        <f t="shared" si="4"/>
        <v>3.8683240141716202E-2</v>
      </c>
      <c r="M35" s="5">
        <v>0.1</v>
      </c>
      <c r="N35" s="5">
        <v>-2.5000000000000001E-2</v>
      </c>
      <c r="O35" s="5">
        <v>-1.8184369999999998E-2</v>
      </c>
      <c r="P35" s="5">
        <v>-2.5000000000000001E-2</v>
      </c>
      <c r="Q35" s="5">
        <v>0</v>
      </c>
      <c r="R35" s="5">
        <v>-6.8390609999999996E-3</v>
      </c>
      <c r="S35" s="5">
        <v>0.15</v>
      </c>
      <c r="T35" s="5">
        <v>2.5000000000000001E-2</v>
      </c>
      <c r="U35" s="5">
        <v>-2.1128399999999999E-2</v>
      </c>
      <c r="V35" s="5">
        <v>0.05</v>
      </c>
      <c r="W35" s="5">
        <v>0</v>
      </c>
      <c r="X35" s="5">
        <v>0</v>
      </c>
      <c r="Y35" s="5">
        <v>7.4999999999999997E-2</v>
      </c>
      <c r="Z35" s="5">
        <v>0.06</v>
      </c>
      <c r="AA35" s="5">
        <v>0</v>
      </c>
      <c r="AB35" s="5">
        <v>5.1665790000000001E-3</v>
      </c>
      <c r="AC35" s="5">
        <v>3.6636040000000002E-2</v>
      </c>
      <c r="AD35" s="5">
        <v>-3.2500000000000001E-2</v>
      </c>
      <c r="AE35" s="5">
        <v>-0.03</v>
      </c>
      <c r="AF35" s="5">
        <v>0</v>
      </c>
      <c r="AG35" s="5">
        <v>-7.4131909999999995E-2</v>
      </c>
      <c r="AH35" s="5">
        <v>-0.04</v>
      </c>
      <c r="AI35" s="5">
        <v>-2.664043E-2</v>
      </c>
      <c r="AJ35" s="5">
        <v>0.1</v>
      </c>
      <c r="AK35" s="5">
        <v>-5.2376180000000001E-2</v>
      </c>
    </row>
    <row r="36" spans="1:37" x14ac:dyDescent="0.25">
      <c r="A36" s="4">
        <v>1</v>
      </c>
      <c r="B36" s="4">
        <v>9</v>
      </c>
      <c r="C36" s="4">
        <v>2046</v>
      </c>
      <c r="D36" s="4">
        <f t="shared" si="5"/>
        <v>6.5</v>
      </c>
      <c r="E36" s="4">
        <f t="shared" si="0"/>
        <v>6.5</v>
      </c>
      <c r="F36" s="8">
        <f t="shared" si="2"/>
        <v>24050622.119654696</v>
      </c>
      <c r="G36" s="8">
        <f t="shared" si="1"/>
        <v>1.9804672612241785</v>
      </c>
      <c r="H36" s="4">
        <f t="shared" si="3"/>
        <v>1.6172298706716719</v>
      </c>
      <c r="I36" s="4">
        <v>2.75</v>
      </c>
      <c r="J36" s="4">
        <v>-0.05</v>
      </c>
      <c r="K36" s="8">
        <f>K$16+(K$40-K$16)*ROWS(K$17:K36)/ROWS(K$17:K$40)</f>
        <v>86605833.333333328</v>
      </c>
      <c r="L36" s="5">
        <f t="shared" si="4"/>
        <v>3.9006442826152565E-2</v>
      </c>
      <c r="M36" s="5">
        <v>0.1</v>
      </c>
      <c r="N36" s="5">
        <v>-2.5000000000000001E-2</v>
      </c>
      <c r="O36" s="5">
        <v>-1.8184369999999998E-2</v>
      </c>
      <c r="P36" s="5">
        <v>-2.5000000000000001E-2</v>
      </c>
      <c r="Q36" s="5">
        <v>0</v>
      </c>
      <c r="R36" s="5">
        <v>-6.8390609999999996E-3</v>
      </c>
      <c r="S36" s="5">
        <v>0.15</v>
      </c>
      <c r="T36" s="5">
        <v>2.5000000000000001E-2</v>
      </c>
      <c r="U36" s="5">
        <v>-2.1128399999999999E-2</v>
      </c>
      <c r="V36" s="5">
        <v>0.05</v>
      </c>
      <c r="W36" s="5">
        <v>0</v>
      </c>
      <c r="X36" s="5">
        <v>0</v>
      </c>
      <c r="Y36" s="5">
        <v>7.4999999999999997E-2</v>
      </c>
      <c r="Z36" s="5">
        <v>0.06</v>
      </c>
      <c r="AA36" s="5">
        <v>0</v>
      </c>
      <c r="AB36" s="5">
        <v>5.1665790000000001E-3</v>
      </c>
      <c r="AC36" s="5">
        <v>3.6636040000000002E-2</v>
      </c>
      <c r="AD36" s="5">
        <v>-3.2500000000000001E-2</v>
      </c>
      <c r="AE36" s="5">
        <v>-0.03</v>
      </c>
      <c r="AF36" s="5">
        <v>0</v>
      </c>
      <c r="AG36" s="5">
        <v>-7.4131909999999995E-2</v>
      </c>
      <c r="AH36" s="5">
        <v>-0.04</v>
      </c>
      <c r="AI36" s="5">
        <v>-2.664043E-2</v>
      </c>
      <c r="AJ36" s="5">
        <v>0.1</v>
      </c>
      <c r="AK36" s="5">
        <v>-5.2376180000000001E-2</v>
      </c>
    </row>
    <row r="37" spans="1:37" x14ac:dyDescent="0.25">
      <c r="A37" s="4">
        <v>1</v>
      </c>
      <c r="B37" s="4">
        <v>9</v>
      </c>
      <c r="C37" s="4">
        <v>2047</v>
      </c>
      <c r="D37" s="4">
        <f t="shared" si="5"/>
        <v>6.5</v>
      </c>
      <c r="E37" s="4">
        <f t="shared" si="0"/>
        <v>6.5</v>
      </c>
      <c r="F37" s="8">
        <f t="shared" si="2"/>
        <v>24465034.654999431</v>
      </c>
      <c r="G37" s="8">
        <f t="shared" si="1"/>
        <v>2.0145923850903271</v>
      </c>
      <c r="H37" s="4">
        <f t="shared" si="3"/>
        <v>1.6343763037129735</v>
      </c>
      <c r="I37" s="4">
        <v>2.75</v>
      </c>
      <c r="J37" s="4">
        <v>-0.05</v>
      </c>
      <c r="K37" s="8">
        <f>K$16+(K$40-K$16)*ROWS(K$17:K37)/ROWS(K$17:K$40)</f>
        <v>88098125</v>
      </c>
      <c r="L37" s="5">
        <f t="shared" si="4"/>
        <v>3.9323173665059039E-2</v>
      </c>
      <c r="M37" s="5">
        <v>0.1</v>
      </c>
      <c r="N37" s="5">
        <v>-2.5000000000000001E-2</v>
      </c>
      <c r="O37" s="5">
        <v>-1.8184369999999998E-2</v>
      </c>
      <c r="P37" s="5">
        <v>-2.5000000000000001E-2</v>
      </c>
      <c r="Q37" s="5">
        <v>0</v>
      </c>
      <c r="R37" s="5">
        <v>-6.8390609999999996E-3</v>
      </c>
      <c r="S37" s="5">
        <v>0.15</v>
      </c>
      <c r="T37" s="5">
        <v>2.5000000000000001E-2</v>
      </c>
      <c r="U37" s="5">
        <v>-2.1128399999999999E-2</v>
      </c>
      <c r="V37" s="5">
        <v>0.05</v>
      </c>
      <c r="W37" s="5">
        <v>0</v>
      </c>
      <c r="X37" s="5">
        <v>0</v>
      </c>
      <c r="Y37" s="5">
        <v>7.4999999999999997E-2</v>
      </c>
      <c r="Z37" s="5">
        <v>0.06</v>
      </c>
      <c r="AA37" s="5">
        <v>0</v>
      </c>
      <c r="AB37" s="5">
        <v>5.1665790000000001E-3</v>
      </c>
      <c r="AC37" s="5">
        <v>3.6636040000000002E-2</v>
      </c>
      <c r="AD37" s="5">
        <v>-3.2500000000000001E-2</v>
      </c>
      <c r="AE37" s="5">
        <v>-0.03</v>
      </c>
      <c r="AF37" s="5">
        <v>0</v>
      </c>
      <c r="AG37" s="5">
        <v>-7.4131909999999995E-2</v>
      </c>
      <c r="AH37" s="5">
        <v>-0.04</v>
      </c>
      <c r="AI37" s="5">
        <v>-2.664043E-2</v>
      </c>
      <c r="AJ37" s="5">
        <v>0.1</v>
      </c>
      <c r="AK37" s="5">
        <v>-5.2376180000000001E-2</v>
      </c>
    </row>
    <row r="38" spans="1:37" x14ac:dyDescent="0.25">
      <c r="A38" s="4">
        <v>1</v>
      </c>
      <c r="B38" s="4">
        <v>9</v>
      </c>
      <c r="C38" s="4">
        <v>2048</v>
      </c>
      <c r="D38" s="4">
        <f t="shared" si="5"/>
        <v>6.5</v>
      </c>
      <c r="E38" s="4">
        <f t="shared" si="0"/>
        <v>6.5</v>
      </c>
      <c r="F38" s="8">
        <f t="shared" si="2"/>
        <v>24879447.190344159</v>
      </c>
      <c r="G38" s="8">
        <f t="shared" si="1"/>
        <v>2.0487175089564755</v>
      </c>
      <c r="H38" s="4">
        <f t="shared" si="3"/>
        <v>1.6515227367542751</v>
      </c>
      <c r="I38" s="4">
        <v>2.75</v>
      </c>
      <c r="J38" s="4">
        <v>-0.05</v>
      </c>
      <c r="K38" s="8">
        <f>K$16+(K$40-K$16)*ROWS(K$17:K38)/ROWS(K$17:K$40)</f>
        <v>89590416.666666672</v>
      </c>
      <c r="L38" s="5">
        <f t="shared" si="4"/>
        <v>3.9633478264385277E-2</v>
      </c>
      <c r="M38" s="5">
        <v>0.1</v>
      </c>
      <c r="N38" s="5">
        <v>-2.5000000000000001E-2</v>
      </c>
      <c r="O38" s="5">
        <v>-1.8184369999999998E-2</v>
      </c>
      <c r="P38" s="5">
        <v>-2.5000000000000001E-2</v>
      </c>
      <c r="Q38" s="5">
        <v>0</v>
      </c>
      <c r="R38" s="5">
        <v>-6.8390609999999996E-3</v>
      </c>
      <c r="S38" s="5">
        <v>0.15</v>
      </c>
      <c r="T38" s="5">
        <v>2.5000000000000001E-2</v>
      </c>
      <c r="U38" s="5">
        <v>-2.1128399999999999E-2</v>
      </c>
      <c r="V38" s="5">
        <v>0.05</v>
      </c>
      <c r="W38" s="5">
        <v>0</v>
      </c>
      <c r="X38" s="5">
        <v>0</v>
      </c>
      <c r="Y38" s="5">
        <v>7.4999999999999997E-2</v>
      </c>
      <c r="Z38" s="5">
        <v>0.06</v>
      </c>
      <c r="AA38" s="5">
        <v>0</v>
      </c>
      <c r="AB38" s="5">
        <v>5.1665790000000001E-3</v>
      </c>
      <c r="AC38" s="5">
        <v>3.6636040000000002E-2</v>
      </c>
      <c r="AD38" s="5">
        <v>-3.2500000000000001E-2</v>
      </c>
      <c r="AE38" s="5">
        <v>-0.03</v>
      </c>
      <c r="AF38" s="5">
        <v>0</v>
      </c>
      <c r="AG38" s="5">
        <v>-7.4131909999999995E-2</v>
      </c>
      <c r="AH38" s="5">
        <v>-0.04</v>
      </c>
      <c r="AI38" s="5">
        <v>-2.664043E-2</v>
      </c>
      <c r="AJ38" s="5">
        <v>0.1</v>
      </c>
      <c r="AK38" s="5">
        <v>-5.2376180000000001E-2</v>
      </c>
    </row>
    <row r="39" spans="1:37" x14ac:dyDescent="0.25">
      <c r="A39" s="4">
        <v>1</v>
      </c>
      <c r="B39" s="4">
        <v>9</v>
      </c>
      <c r="C39" s="4">
        <v>2049</v>
      </c>
      <c r="D39" s="4">
        <f t="shared" si="5"/>
        <v>6.5</v>
      </c>
      <c r="E39" s="4">
        <f t="shared" si="0"/>
        <v>6.5</v>
      </c>
      <c r="F39" s="8">
        <f t="shared" si="2"/>
        <v>25293859.72568889</v>
      </c>
      <c r="G39" s="8">
        <f t="shared" si="1"/>
        <v>2.0828426328226239</v>
      </c>
      <c r="H39" s="4">
        <f t="shared" si="3"/>
        <v>1.6686691697955767</v>
      </c>
      <c r="I39" s="4">
        <v>2.75</v>
      </c>
      <c r="J39" s="4">
        <v>-0.05</v>
      </c>
      <c r="K39" s="8">
        <f>K$16+(K$40-K$16)*ROWS(K$17:K39)/ROWS(K$17:K$40)</f>
        <v>91082708.333333343</v>
      </c>
      <c r="L39" s="5">
        <f t="shared" si="4"/>
        <v>3.9937333269916171E-2</v>
      </c>
      <c r="M39" s="5">
        <v>0.1</v>
      </c>
      <c r="N39" s="5">
        <v>-2.5000000000000001E-2</v>
      </c>
      <c r="O39" s="5">
        <v>-1.8184369999999998E-2</v>
      </c>
      <c r="P39" s="5">
        <v>-2.5000000000000001E-2</v>
      </c>
      <c r="Q39" s="5">
        <v>0</v>
      </c>
      <c r="R39" s="5">
        <v>-6.8390609999999996E-3</v>
      </c>
      <c r="S39" s="5">
        <v>0.15</v>
      </c>
      <c r="T39" s="5">
        <v>2.5000000000000001E-2</v>
      </c>
      <c r="U39" s="5">
        <v>-2.1128399999999999E-2</v>
      </c>
      <c r="V39" s="5">
        <v>0.05</v>
      </c>
      <c r="W39" s="5">
        <v>0</v>
      </c>
      <c r="X39" s="5">
        <v>0</v>
      </c>
      <c r="Y39" s="5">
        <v>7.4999999999999997E-2</v>
      </c>
      <c r="Z39" s="5">
        <v>0.06</v>
      </c>
      <c r="AA39" s="5">
        <v>0</v>
      </c>
      <c r="AB39" s="5">
        <v>5.1665790000000001E-3</v>
      </c>
      <c r="AC39" s="5">
        <v>3.6636040000000002E-2</v>
      </c>
      <c r="AD39" s="5">
        <v>-3.2500000000000001E-2</v>
      </c>
      <c r="AE39" s="5">
        <v>-0.03</v>
      </c>
      <c r="AF39" s="5">
        <v>0</v>
      </c>
      <c r="AG39" s="5">
        <v>-7.4131909999999995E-2</v>
      </c>
      <c r="AH39" s="5">
        <v>-0.04</v>
      </c>
      <c r="AI39" s="5">
        <v>-2.664043E-2</v>
      </c>
      <c r="AJ39" s="5">
        <v>0.1</v>
      </c>
      <c r="AK39" s="5">
        <v>-5.2376180000000001E-2</v>
      </c>
    </row>
    <row r="40" spans="1:37" x14ac:dyDescent="0.25">
      <c r="A40" s="4">
        <v>1</v>
      </c>
      <c r="B40" s="4">
        <v>9</v>
      </c>
      <c r="C40" s="4">
        <v>2050</v>
      </c>
      <c r="D40" s="4">
        <f t="shared" si="5"/>
        <v>6.5</v>
      </c>
      <c r="E40" s="4">
        <f t="shared" si="0"/>
        <v>6.5</v>
      </c>
      <c r="F40" s="8">
        <f t="shared" si="2"/>
        <v>25708272.261033613</v>
      </c>
      <c r="G40" s="8">
        <f t="shared" si="1"/>
        <v>2.1169677566887719</v>
      </c>
      <c r="H40" s="4">
        <f t="shared" si="3"/>
        <v>1.6858156028368783</v>
      </c>
      <c r="I40" s="4">
        <v>2.75</v>
      </c>
      <c r="J40" s="4">
        <v>-0.05</v>
      </c>
      <c r="K40" s="8">
        <v>92575000</v>
      </c>
      <c r="L40" s="5">
        <f t="shared" si="4"/>
        <v>4.0234817839198397E-2</v>
      </c>
      <c r="M40" s="5">
        <v>0.1</v>
      </c>
      <c r="N40" s="5">
        <v>-2.5000000000000001E-2</v>
      </c>
      <c r="O40" s="5">
        <v>-1.8184369999999998E-2</v>
      </c>
      <c r="P40" s="5">
        <v>-2.5000000000000001E-2</v>
      </c>
      <c r="Q40" s="5">
        <v>0</v>
      </c>
      <c r="R40" s="5">
        <v>-6.8390609999999996E-3</v>
      </c>
      <c r="S40" s="5">
        <v>0.15</v>
      </c>
      <c r="T40" s="5">
        <v>2.5000000000000001E-2</v>
      </c>
      <c r="U40" s="5">
        <v>-2.1128399999999999E-2</v>
      </c>
      <c r="V40" s="5">
        <v>0.05</v>
      </c>
      <c r="W40" s="5">
        <v>0</v>
      </c>
      <c r="X40" s="5">
        <v>0</v>
      </c>
      <c r="Y40" s="5">
        <v>7.4999999999999997E-2</v>
      </c>
      <c r="Z40" s="5">
        <v>0.06</v>
      </c>
      <c r="AA40" s="5">
        <v>0</v>
      </c>
      <c r="AB40" s="5">
        <v>5.1665790000000001E-3</v>
      </c>
      <c r="AC40" s="5">
        <v>3.6636040000000002E-2</v>
      </c>
      <c r="AD40" s="5">
        <v>-3.2500000000000001E-2</v>
      </c>
      <c r="AE40" s="5">
        <v>-0.03</v>
      </c>
      <c r="AF40" s="5">
        <v>0</v>
      </c>
      <c r="AG40" s="5">
        <v>-7.4131909999999995E-2</v>
      </c>
      <c r="AH40" s="5">
        <v>-0.04</v>
      </c>
      <c r="AI40" s="5">
        <v>-2.664043E-2</v>
      </c>
      <c r="AJ40" s="5">
        <v>0.1</v>
      </c>
      <c r="AK40" s="5">
        <v>-5.2376180000000001E-2</v>
      </c>
    </row>
    <row r="41" spans="1:37" x14ac:dyDescent="0.25">
      <c r="A41" s="4">
        <v>1</v>
      </c>
      <c r="B41" s="4">
        <v>9</v>
      </c>
      <c r="C41" s="4">
        <v>2051</v>
      </c>
      <c r="D41" s="4">
        <f t="shared" si="5"/>
        <v>6.5</v>
      </c>
      <c r="E41" s="4">
        <f t="shared" si="0"/>
        <v>6.5</v>
      </c>
      <c r="F41" s="8">
        <f t="shared" si="2"/>
        <v>26093861.632186141</v>
      </c>
      <c r="G41" s="8">
        <f t="shared" si="1"/>
        <v>2.1487194145895265</v>
      </c>
      <c r="H41" s="4">
        <f t="shared" si="3"/>
        <v>1.7029620358781798</v>
      </c>
      <c r="I41" s="4">
        <v>2.75</v>
      </c>
      <c r="J41" s="4">
        <v>0</v>
      </c>
      <c r="K41" s="8">
        <f>K40+(K$40-K$11)/ROWS(K$11:K$40)</f>
        <v>93963500</v>
      </c>
      <c r="L41" s="5">
        <f t="shared" si="4"/>
        <v>4.05261386694558E-2</v>
      </c>
      <c r="M41" s="5">
        <v>0.1</v>
      </c>
      <c r="N41" s="5">
        <v>-2.5000000000000001E-2</v>
      </c>
      <c r="O41" s="5">
        <v>-1.8184369999999998E-2</v>
      </c>
      <c r="P41" s="5">
        <v>-2.5000000000000001E-2</v>
      </c>
      <c r="Q41" s="5">
        <v>0</v>
      </c>
      <c r="R41" s="5">
        <v>-6.8390609999999996E-3</v>
      </c>
      <c r="S41" s="5">
        <v>0.15</v>
      </c>
      <c r="T41" s="5">
        <v>2.5000000000000001E-2</v>
      </c>
      <c r="U41" s="5">
        <v>-2.1128399999999999E-2</v>
      </c>
      <c r="V41" s="5">
        <v>0.05</v>
      </c>
      <c r="W41" s="5">
        <v>0</v>
      </c>
      <c r="X41" s="5">
        <v>0</v>
      </c>
      <c r="Y41" s="5">
        <v>7.4999999999999997E-2</v>
      </c>
      <c r="Z41" s="5">
        <v>0.06</v>
      </c>
      <c r="AA41" s="5">
        <v>0</v>
      </c>
      <c r="AB41" s="5">
        <v>5.1665790000000001E-3</v>
      </c>
      <c r="AC41" s="5">
        <v>3.6636040000000002E-2</v>
      </c>
      <c r="AD41" s="5">
        <v>-3.2500000000000001E-2</v>
      </c>
      <c r="AE41" s="5">
        <v>-0.03</v>
      </c>
      <c r="AF41" s="5">
        <v>0</v>
      </c>
      <c r="AG41" s="5">
        <v>-7.4131909999999995E-2</v>
      </c>
      <c r="AH41" s="5">
        <v>-0.04</v>
      </c>
      <c r="AI41" s="5">
        <v>-2.664043E-2</v>
      </c>
      <c r="AJ41" s="5">
        <v>0.1</v>
      </c>
      <c r="AK41" s="5">
        <v>-5.2376180000000001E-2</v>
      </c>
    </row>
    <row r="42" spans="1:37" x14ac:dyDescent="0.25">
      <c r="A42" s="4">
        <v>1</v>
      </c>
      <c r="B42" s="4">
        <v>9</v>
      </c>
      <c r="C42" s="4">
        <v>2052</v>
      </c>
      <c r="D42" s="4">
        <f t="shared" si="5"/>
        <v>6.5</v>
      </c>
      <c r="E42" s="4">
        <f t="shared" si="0"/>
        <v>6.5</v>
      </c>
      <c r="F42" s="8">
        <f t="shared" si="2"/>
        <v>26479451.003338668</v>
      </c>
      <c r="G42" s="8">
        <f t="shared" si="1"/>
        <v>2.1804710724902812</v>
      </c>
      <c r="H42" s="4">
        <f t="shared" si="3"/>
        <v>1.7201084689194814</v>
      </c>
      <c r="I42" s="4">
        <v>2.75</v>
      </c>
      <c r="J42" s="4">
        <v>0</v>
      </c>
      <c r="K42" s="8">
        <f t="shared" ref="K42:K90" si="6">K41+(K$40-K$11)/ROWS(K$11:K$40)</f>
        <v>95352000</v>
      </c>
      <c r="L42" s="5">
        <f t="shared" si="4"/>
        <v>4.0811469435172394E-2</v>
      </c>
      <c r="M42" s="5">
        <v>0.1</v>
      </c>
      <c r="N42" s="5">
        <v>-2.5000000000000001E-2</v>
      </c>
      <c r="O42" s="5">
        <v>-1.8184369999999998E-2</v>
      </c>
      <c r="P42" s="5">
        <v>-2.5000000000000001E-2</v>
      </c>
      <c r="Q42" s="5">
        <v>0</v>
      </c>
      <c r="R42" s="5">
        <v>-6.8390609999999996E-3</v>
      </c>
      <c r="S42" s="5">
        <v>0.15</v>
      </c>
      <c r="T42" s="5">
        <v>2.5000000000000001E-2</v>
      </c>
      <c r="U42" s="5">
        <v>-2.1128399999999999E-2</v>
      </c>
      <c r="V42" s="5">
        <v>0.05</v>
      </c>
      <c r="W42" s="5">
        <v>0</v>
      </c>
      <c r="X42" s="5">
        <v>0</v>
      </c>
      <c r="Y42" s="5">
        <v>7.4999999999999997E-2</v>
      </c>
      <c r="Z42" s="5">
        <v>0.06</v>
      </c>
      <c r="AA42" s="5">
        <v>0</v>
      </c>
      <c r="AB42" s="5">
        <v>5.1665790000000001E-3</v>
      </c>
      <c r="AC42" s="5">
        <v>3.6636040000000002E-2</v>
      </c>
      <c r="AD42" s="5">
        <v>-3.2500000000000001E-2</v>
      </c>
      <c r="AE42" s="5">
        <v>-0.03</v>
      </c>
      <c r="AF42" s="5">
        <v>0</v>
      </c>
      <c r="AG42" s="5">
        <v>-7.4131909999999995E-2</v>
      </c>
      <c r="AH42" s="5">
        <v>-0.04</v>
      </c>
      <c r="AI42" s="5">
        <v>-2.664043E-2</v>
      </c>
      <c r="AJ42" s="5">
        <v>0.1</v>
      </c>
      <c r="AK42" s="5">
        <v>-5.2376180000000001E-2</v>
      </c>
    </row>
    <row r="43" spans="1:37" x14ac:dyDescent="0.25">
      <c r="A43" s="4">
        <v>1</v>
      </c>
      <c r="B43" s="4">
        <v>9</v>
      </c>
      <c r="C43" s="4">
        <v>2053</v>
      </c>
      <c r="D43" s="4">
        <f t="shared" si="5"/>
        <v>6.5</v>
      </c>
      <c r="E43" s="4">
        <f t="shared" si="0"/>
        <v>6.5</v>
      </c>
      <c r="F43" s="8">
        <f t="shared" si="2"/>
        <v>26865040.374491196</v>
      </c>
      <c r="G43" s="8">
        <f t="shared" si="1"/>
        <v>2.2122227303910358</v>
      </c>
      <c r="H43" s="4">
        <f t="shared" si="3"/>
        <v>1.737254901960783</v>
      </c>
      <c r="I43" s="4">
        <v>2.75</v>
      </c>
      <c r="J43" s="4">
        <v>0</v>
      </c>
      <c r="K43" s="8">
        <f t="shared" si="6"/>
        <v>96740500</v>
      </c>
      <c r="L43" s="5">
        <f t="shared" si="4"/>
        <v>4.1090949309917406E-2</v>
      </c>
      <c r="M43" s="5">
        <v>0.1</v>
      </c>
      <c r="N43" s="5">
        <v>-2.5000000000000001E-2</v>
      </c>
      <c r="O43" s="5">
        <v>-1.8184369999999998E-2</v>
      </c>
      <c r="P43" s="5">
        <v>-2.5000000000000001E-2</v>
      </c>
      <c r="Q43" s="5">
        <v>0</v>
      </c>
      <c r="R43" s="5">
        <v>-6.8390609999999996E-3</v>
      </c>
      <c r="S43" s="5">
        <v>0.15</v>
      </c>
      <c r="T43" s="5">
        <v>2.5000000000000001E-2</v>
      </c>
      <c r="U43" s="5">
        <v>-2.1128399999999999E-2</v>
      </c>
      <c r="V43" s="5">
        <v>0.05</v>
      </c>
      <c r="W43" s="5">
        <v>0</v>
      </c>
      <c r="X43" s="5">
        <v>0</v>
      </c>
      <c r="Y43" s="5">
        <v>7.4999999999999997E-2</v>
      </c>
      <c r="Z43" s="5">
        <v>0.06</v>
      </c>
      <c r="AA43" s="5">
        <v>0</v>
      </c>
      <c r="AB43" s="5">
        <v>5.1665790000000001E-3</v>
      </c>
      <c r="AC43" s="5">
        <v>3.6636040000000002E-2</v>
      </c>
      <c r="AD43" s="5">
        <v>-3.2500000000000001E-2</v>
      </c>
      <c r="AE43" s="5">
        <v>-0.03</v>
      </c>
      <c r="AF43" s="5">
        <v>0</v>
      </c>
      <c r="AG43" s="5">
        <v>-7.4131909999999995E-2</v>
      </c>
      <c r="AH43" s="5">
        <v>-0.04</v>
      </c>
      <c r="AI43" s="5">
        <v>-2.664043E-2</v>
      </c>
      <c r="AJ43" s="5">
        <v>0.1</v>
      </c>
      <c r="AK43" s="5">
        <v>-5.2376180000000001E-2</v>
      </c>
    </row>
    <row r="44" spans="1:37" x14ac:dyDescent="0.25">
      <c r="A44" s="4">
        <v>1</v>
      </c>
      <c r="B44" s="4">
        <v>9</v>
      </c>
      <c r="C44" s="4">
        <v>2054</v>
      </c>
      <c r="D44" s="4">
        <f t="shared" si="5"/>
        <v>6.5</v>
      </c>
      <c r="E44" s="4">
        <f t="shared" si="0"/>
        <v>6.5</v>
      </c>
      <c r="F44" s="8">
        <f t="shared" si="2"/>
        <v>27250629.74564372</v>
      </c>
      <c r="G44" s="8">
        <f t="shared" si="1"/>
        <v>2.2439743882917904</v>
      </c>
      <c r="H44" s="4">
        <f t="shared" si="3"/>
        <v>1.7544013350020846</v>
      </c>
      <c r="I44" s="4">
        <v>2.75</v>
      </c>
      <c r="J44" s="4">
        <v>0</v>
      </c>
      <c r="K44" s="8">
        <f t="shared" si="6"/>
        <v>98129000</v>
      </c>
      <c r="L44" s="5">
        <f t="shared" si="4"/>
        <v>4.1364704342097325E-2</v>
      </c>
      <c r="M44" s="5">
        <v>0.1</v>
      </c>
      <c r="N44" s="5">
        <v>-2.5000000000000001E-2</v>
      </c>
      <c r="O44" s="5">
        <v>-1.8184369999999998E-2</v>
      </c>
      <c r="P44" s="5">
        <v>-2.5000000000000001E-2</v>
      </c>
      <c r="Q44" s="5">
        <v>0</v>
      </c>
      <c r="R44" s="5">
        <v>-6.8390609999999996E-3</v>
      </c>
      <c r="S44" s="5">
        <v>0.15</v>
      </c>
      <c r="T44" s="5">
        <v>2.5000000000000001E-2</v>
      </c>
      <c r="U44" s="5">
        <v>-2.1128399999999999E-2</v>
      </c>
      <c r="V44" s="5">
        <v>0.05</v>
      </c>
      <c r="W44" s="5">
        <v>0</v>
      </c>
      <c r="X44" s="5">
        <v>0</v>
      </c>
      <c r="Y44" s="5">
        <v>7.4999999999999997E-2</v>
      </c>
      <c r="Z44" s="5">
        <v>0.06</v>
      </c>
      <c r="AA44" s="5">
        <v>0</v>
      </c>
      <c r="AB44" s="5">
        <v>5.1665790000000001E-3</v>
      </c>
      <c r="AC44" s="5">
        <v>3.6636040000000002E-2</v>
      </c>
      <c r="AD44" s="5">
        <v>-3.2500000000000001E-2</v>
      </c>
      <c r="AE44" s="5">
        <v>-0.03</v>
      </c>
      <c r="AF44" s="5">
        <v>0</v>
      </c>
      <c r="AG44" s="5">
        <v>-7.4131909999999995E-2</v>
      </c>
      <c r="AH44" s="5">
        <v>-0.04</v>
      </c>
      <c r="AI44" s="5">
        <v>-2.664043E-2</v>
      </c>
      <c r="AJ44" s="5">
        <v>0.1</v>
      </c>
      <c r="AK44" s="5">
        <v>-5.2376180000000001E-2</v>
      </c>
    </row>
    <row r="45" spans="1:37" x14ac:dyDescent="0.25">
      <c r="A45" s="4">
        <v>1</v>
      </c>
      <c r="B45" s="4">
        <v>9</v>
      </c>
      <c r="C45" s="4">
        <v>2055</v>
      </c>
      <c r="D45" s="4">
        <f t="shared" si="5"/>
        <v>6.5</v>
      </c>
      <c r="E45" s="4">
        <f t="shared" si="0"/>
        <v>6.5</v>
      </c>
      <c r="F45" s="8">
        <f t="shared" si="2"/>
        <v>27636219.116796248</v>
      </c>
      <c r="G45" s="8">
        <f t="shared" si="1"/>
        <v>2.275726046192545</v>
      </c>
      <c r="H45" s="4">
        <f t="shared" si="3"/>
        <v>1.7715477680433862</v>
      </c>
      <c r="I45" s="4">
        <v>2.75</v>
      </c>
      <c r="J45" s="4">
        <v>0</v>
      </c>
      <c r="K45" s="8">
        <f t="shared" si="6"/>
        <v>99517500</v>
      </c>
      <c r="L45" s="5">
        <f t="shared" si="4"/>
        <v>4.1632850762135437E-2</v>
      </c>
      <c r="M45" s="5">
        <v>0.1</v>
      </c>
      <c r="N45" s="5">
        <v>-2.5000000000000001E-2</v>
      </c>
      <c r="O45" s="5">
        <v>-1.8184369999999998E-2</v>
      </c>
      <c r="P45" s="5">
        <v>-2.5000000000000001E-2</v>
      </c>
      <c r="Q45" s="5">
        <v>0</v>
      </c>
      <c r="R45" s="5">
        <v>-6.8390609999999996E-3</v>
      </c>
      <c r="S45" s="5">
        <v>0.15</v>
      </c>
      <c r="T45" s="5">
        <v>2.5000000000000001E-2</v>
      </c>
      <c r="U45" s="5">
        <v>-2.1128399999999999E-2</v>
      </c>
      <c r="V45" s="5">
        <v>0.05</v>
      </c>
      <c r="W45" s="5">
        <v>0</v>
      </c>
      <c r="X45" s="5">
        <v>0</v>
      </c>
      <c r="Y45" s="5">
        <v>7.4999999999999997E-2</v>
      </c>
      <c r="Z45" s="5">
        <v>0.06</v>
      </c>
      <c r="AA45" s="5">
        <v>0</v>
      </c>
      <c r="AB45" s="5">
        <v>5.1665790000000001E-3</v>
      </c>
      <c r="AC45" s="5">
        <v>3.6636040000000002E-2</v>
      </c>
      <c r="AD45" s="5">
        <v>-3.2500000000000001E-2</v>
      </c>
      <c r="AE45" s="5">
        <v>-0.03</v>
      </c>
      <c r="AF45" s="5">
        <v>0</v>
      </c>
      <c r="AG45" s="5">
        <v>-7.4131909999999995E-2</v>
      </c>
      <c r="AH45" s="5">
        <v>-0.04</v>
      </c>
      <c r="AI45" s="5">
        <v>-2.664043E-2</v>
      </c>
      <c r="AJ45" s="5">
        <v>0.1</v>
      </c>
      <c r="AK45" s="5">
        <v>-5.2376180000000001E-2</v>
      </c>
    </row>
    <row r="46" spans="1:37" x14ac:dyDescent="0.25">
      <c r="A46" s="4">
        <v>1</v>
      </c>
      <c r="B46" s="4">
        <v>9</v>
      </c>
      <c r="C46" s="4">
        <v>2056</v>
      </c>
      <c r="D46" s="4">
        <f t="shared" si="5"/>
        <v>6.5</v>
      </c>
      <c r="E46" s="4">
        <f t="shared" si="0"/>
        <v>6.5</v>
      </c>
      <c r="F46" s="8">
        <f t="shared" si="2"/>
        <v>28021808.487948775</v>
      </c>
      <c r="G46" s="8">
        <f t="shared" si="1"/>
        <v>2.3074777040932997</v>
      </c>
      <c r="H46" s="4">
        <f t="shared" si="3"/>
        <v>1.7886942010846878</v>
      </c>
      <c r="I46" s="4">
        <v>2.75</v>
      </c>
      <c r="J46" s="4">
        <v>0</v>
      </c>
      <c r="K46" s="8">
        <f t="shared" si="6"/>
        <v>100906000</v>
      </c>
      <c r="L46" s="5">
        <f t="shared" si="4"/>
        <v>4.1895491555733723E-2</v>
      </c>
      <c r="M46" s="5">
        <v>0.1</v>
      </c>
      <c r="N46" s="5">
        <v>-2.5000000000000001E-2</v>
      </c>
      <c r="O46" s="5">
        <v>-1.8184369999999998E-2</v>
      </c>
      <c r="P46" s="5">
        <v>-2.5000000000000001E-2</v>
      </c>
      <c r="Q46" s="5">
        <v>0</v>
      </c>
      <c r="R46" s="5">
        <v>-6.8390609999999996E-3</v>
      </c>
      <c r="S46" s="5">
        <v>0.15</v>
      </c>
      <c r="T46" s="5">
        <v>2.5000000000000001E-2</v>
      </c>
      <c r="U46" s="5">
        <v>-2.1128399999999999E-2</v>
      </c>
      <c r="V46" s="5">
        <v>0.05</v>
      </c>
      <c r="W46" s="5">
        <v>0</v>
      </c>
      <c r="X46" s="5">
        <v>0</v>
      </c>
      <c r="Y46" s="5">
        <v>7.4999999999999997E-2</v>
      </c>
      <c r="Z46" s="5">
        <v>0.06</v>
      </c>
      <c r="AA46" s="5">
        <v>0</v>
      </c>
      <c r="AB46" s="5">
        <v>5.1665790000000001E-3</v>
      </c>
      <c r="AC46" s="5">
        <v>3.6636040000000002E-2</v>
      </c>
      <c r="AD46" s="5">
        <v>-3.2500000000000001E-2</v>
      </c>
      <c r="AE46" s="5">
        <v>-0.03</v>
      </c>
      <c r="AF46" s="5">
        <v>0</v>
      </c>
      <c r="AG46" s="5">
        <v>-7.4131909999999995E-2</v>
      </c>
      <c r="AH46" s="5">
        <v>-0.04</v>
      </c>
      <c r="AI46" s="5">
        <v>-2.664043E-2</v>
      </c>
      <c r="AJ46" s="5">
        <v>0.1</v>
      </c>
      <c r="AK46" s="5">
        <v>-5.2376180000000001E-2</v>
      </c>
    </row>
    <row r="47" spans="1:37" x14ac:dyDescent="0.25">
      <c r="A47" s="4">
        <v>1</v>
      </c>
      <c r="B47" s="4">
        <v>9</v>
      </c>
      <c r="C47" s="4">
        <v>2057</v>
      </c>
      <c r="D47" s="4">
        <f t="shared" si="5"/>
        <v>6.5</v>
      </c>
      <c r="E47" s="4">
        <f t="shared" si="0"/>
        <v>6.5</v>
      </c>
      <c r="F47" s="8">
        <f t="shared" si="2"/>
        <v>28407397.859101303</v>
      </c>
      <c r="G47" s="8">
        <f t="shared" si="1"/>
        <v>2.3392293619940543</v>
      </c>
      <c r="H47" s="4">
        <f t="shared" si="3"/>
        <v>1.8058406341259894</v>
      </c>
      <c r="I47" s="4">
        <v>2.75</v>
      </c>
      <c r="J47" s="4">
        <v>0</v>
      </c>
      <c r="K47" s="8">
        <f t="shared" si="6"/>
        <v>102294500</v>
      </c>
      <c r="L47" s="5">
        <f t="shared" si="4"/>
        <v>4.2152723344801191E-2</v>
      </c>
      <c r="M47" s="5">
        <v>0.1</v>
      </c>
      <c r="N47" s="5">
        <v>-2.5000000000000001E-2</v>
      </c>
      <c r="O47" s="5">
        <v>-1.8184369999999998E-2</v>
      </c>
      <c r="P47" s="5">
        <v>-2.5000000000000001E-2</v>
      </c>
      <c r="Q47" s="5">
        <v>0</v>
      </c>
      <c r="R47" s="5">
        <v>-6.8390609999999996E-3</v>
      </c>
      <c r="S47" s="5">
        <v>0.15</v>
      </c>
      <c r="T47" s="5">
        <v>2.5000000000000001E-2</v>
      </c>
      <c r="U47" s="5">
        <v>-2.1128399999999999E-2</v>
      </c>
      <c r="V47" s="5">
        <v>0.05</v>
      </c>
      <c r="W47" s="5">
        <v>0</v>
      </c>
      <c r="X47" s="5">
        <v>0</v>
      </c>
      <c r="Y47" s="5">
        <v>7.4999999999999997E-2</v>
      </c>
      <c r="Z47" s="5">
        <v>0.06</v>
      </c>
      <c r="AA47" s="5">
        <v>0</v>
      </c>
      <c r="AB47" s="5">
        <v>5.1665790000000001E-3</v>
      </c>
      <c r="AC47" s="5">
        <v>3.6636040000000002E-2</v>
      </c>
      <c r="AD47" s="5">
        <v>-3.2500000000000001E-2</v>
      </c>
      <c r="AE47" s="5">
        <v>-0.03</v>
      </c>
      <c r="AF47" s="5">
        <v>0</v>
      </c>
      <c r="AG47" s="5">
        <v>-7.4131909999999995E-2</v>
      </c>
      <c r="AH47" s="5">
        <v>-0.04</v>
      </c>
      <c r="AI47" s="5">
        <v>-2.664043E-2</v>
      </c>
      <c r="AJ47" s="5">
        <v>0.1</v>
      </c>
      <c r="AK47" s="5">
        <v>-5.2376180000000001E-2</v>
      </c>
    </row>
    <row r="48" spans="1:37" x14ac:dyDescent="0.25">
      <c r="A48" s="4">
        <v>1</v>
      </c>
      <c r="B48" s="4">
        <v>9</v>
      </c>
      <c r="C48" s="4">
        <v>2058</v>
      </c>
      <c r="D48" s="4">
        <f t="shared" si="5"/>
        <v>6.5</v>
      </c>
      <c r="E48" s="4">
        <f t="shared" si="0"/>
        <v>6.5</v>
      </c>
      <c r="F48" s="8">
        <f t="shared" si="2"/>
        <v>28792987.230253827</v>
      </c>
      <c r="G48" s="8">
        <f t="shared" si="1"/>
        <v>2.3709810198948089</v>
      </c>
      <c r="H48" s="4">
        <f t="shared" si="3"/>
        <v>1.822987067167291</v>
      </c>
      <c r="I48" s="4">
        <v>2.75</v>
      </c>
      <c r="J48" s="4">
        <v>0</v>
      </c>
      <c r="K48" s="8">
        <f t="shared" si="6"/>
        <v>103683000</v>
      </c>
      <c r="L48" s="5">
        <f t="shared" si="4"/>
        <v>4.2404647852842779E-2</v>
      </c>
      <c r="M48" s="5">
        <v>0.1</v>
      </c>
      <c r="N48" s="5">
        <v>-2.5000000000000001E-2</v>
      </c>
      <c r="O48" s="5">
        <v>-1.8184369999999998E-2</v>
      </c>
      <c r="P48" s="5">
        <v>-2.5000000000000001E-2</v>
      </c>
      <c r="Q48" s="5">
        <v>0</v>
      </c>
      <c r="R48" s="5">
        <v>-6.8390609999999996E-3</v>
      </c>
      <c r="S48" s="5">
        <v>0.15</v>
      </c>
      <c r="T48" s="5">
        <v>2.5000000000000001E-2</v>
      </c>
      <c r="U48" s="5">
        <v>-2.1128399999999999E-2</v>
      </c>
      <c r="V48" s="5">
        <v>0.05</v>
      </c>
      <c r="W48" s="5">
        <v>0</v>
      </c>
      <c r="X48" s="5">
        <v>0</v>
      </c>
      <c r="Y48" s="5">
        <v>7.4999999999999997E-2</v>
      </c>
      <c r="Z48" s="5">
        <v>0.06</v>
      </c>
      <c r="AA48" s="5">
        <v>0</v>
      </c>
      <c r="AB48" s="5">
        <v>5.1665790000000001E-3</v>
      </c>
      <c r="AC48" s="5">
        <v>3.6636040000000002E-2</v>
      </c>
      <c r="AD48" s="5">
        <v>-3.2500000000000001E-2</v>
      </c>
      <c r="AE48" s="5">
        <v>-0.03</v>
      </c>
      <c r="AF48" s="5">
        <v>0</v>
      </c>
      <c r="AG48" s="5">
        <v>-7.4131909999999995E-2</v>
      </c>
      <c r="AH48" s="5">
        <v>-0.04</v>
      </c>
      <c r="AI48" s="5">
        <v>-2.664043E-2</v>
      </c>
      <c r="AJ48" s="5">
        <v>0.1</v>
      </c>
      <c r="AK48" s="5">
        <v>-5.2376180000000001E-2</v>
      </c>
    </row>
    <row r="49" spans="1:37" x14ac:dyDescent="0.25">
      <c r="A49" s="4">
        <v>1</v>
      </c>
      <c r="B49" s="4">
        <v>9</v>
      </c>
      <c r="C49" s="4">
        <v>2059</v>
      </c>
      <c r="D49" s="4">
        <f t="shared" si="5"/>
        <v>6.5</v>
      </c>
      <c r="E49" s="4">
        <f t="shared" si="0"/>
        <v>6.5</v>
      </c>
      <c r="F49" s="8">
        <f t="shared" si="2"/>
        <v>29178576.601406354</v>
      </c>
      <c r="G49" s="8">
        <f t="shared" si="1"/>
        <v>2.4027326777955635</v>
      </c>
      <c r="H49" s="4">
        <f t="shared" si="3"/>
        <v>1.8401335002085926</v>
      </c>
      <c r="I49" s="4">
        <v>2.75</v>
      </c>
      <c r="J49" s="4">
        <v>0</v>
      </c>
      <c r="K49" s="8">
        <f t="shared" si="6"/>
        <v>105071500</v>
      </c>
      <c r="L49" s="5">
        <f t="shared" si="4"/>
        <v>4.265137931113544E-2</v>
      </c>
      <c r="M49" s="5">
        <v>0.1</v>
      </c>
      <c r="N49" s="5">
        <v>-2.5000000000000001E-2</v>
      </c>
      <c r="O49" s="5">
        <v>-1.8184369999999998E-2</v>
      </c>
      <c r="P49" s="5">
        <v>-2.5000000000000001E-2</v>
      </c>
      <c r="Q49" s="5">
        <v>0</v>
      </c>
      <c r="R49" s="5">
        <v>-6.8390609999999996E-3</v>
      </c>
      <c r="S49" s="5">
        <v>0.15</v>
      </c>
      <c r="T49" s="5">
        <v>2.5000000000000001E-2</v>
      </c>
      <c r="U49" s="5">
        <v>-2.1128399999999999E-2</v>
      </c>
      <c r="V49" s="5">
        <v>0.05</v>
      </c>
      <c r="W49" s="5">
        <v>0</v>
      </c>
      <c r="X49" s="5">
        <v>0</v>
      </c>
      <c r="Y49" s="5">
        <v>7.4999999999999997E-2</v>
      </c>
      <c r="Z49" s="5">
        <v>0.06</v>
      </c>
      <c r="AA49" s="5">
        <v>0</v>
      </c>
      <c r="AB49" s="5">
        <v>5.1665790000000001E-3</v>
      </c>
      <c r="AC49" s="5">
        <v>3.6636040000000002E-2</v>
      </c>
      <c r="AD49" s="5">
        <v>-3.2500000000000001E-2</v>
      </c>
      <c r="AE49" s="5">
        <v>-0.03</v>
      </c>
      <c r="AF49" s="5">
        <v>0</v>
      </c>
      <c r="AG49" s="5">
        <v>-7.4131909999999995E-2</v>
      </c>
      <c r="AH49" s="5">
        <v>-0.04</v>
      </c>
      <c r="AI49" s="5">
        <v>-2.664043E-2</v>
      </c>
      <c r="AJ49" s="5">
        <v>0.1</v>
      </c>
      <c r="AK49" s="5">
        <v>-5.2376180000000001E-2</v>
      </c>
    </row>
    <row r="50" spans="1:37" x14ac:dyDescent="0.25">
      <c r="A50" s="4">
        <v>1</v>
      </c>
      <c r="B50" s="4">
        <v>9</v>
      </c>
      <c r="C50" s="4">
        <v>2060</v>
      </c>
      <c r="D50" s="4">
        <f t="shared" si="5"/>
        <v>6.5</v>
      </c>
      <c r="E50" s="4">
        <f t="shared" si="0"/>
        <v>6.5</v>
      </c>
      <c r="F50" s="8">
        <f t="shared" si="2"/>
        <v>29564165.972558882</v>
      </c>
      <c r="G50" s="8">
        <f t="shared" si="1"/>
        <v>2.4344843356963182</v>
      </c>
      <c r="H50" s="4">
        <f t="shared" si="3"/>
        <v>1.8572799332498942</v>
      </c>
      <c r="I50" s="4">
        <v>2.75</v>
      </c>
      <c r="J50" s="4">
        <v>0</v>
      </c>
      <c r="K50" s="8">
        <f t="shared" si="6"/>
        <v>106460000</v>
      </c>
      <c r="L50" s="5">
        <f t="shared" si="4"/>
        <v>4.2893035458329141E-2</v>
      </c>
      <c r="M50" s="5">
        <v>0.1</v>
      </c>
      <c r="N50" s="5">
        <v>-2.5000000000000001E-2</v>
      </c>
      <c r="O50" s="5">
        <v>-1.8184369999999998E-2</v>
      </c>
      <c r="P50" s="5">
        <v>-2.5000000000000001E-2</v>
      </c>
      <c r="Q50" s="5">
        <v>0</v>
      </c>
      <c r="R50" s="5">
        <v>-6.8390609999999996E-3</v>
      </c>
      <c r="S50" s="5">
        <v>0.15</v>
      </c>
      <c r="T50" s="5">
        <v>2.5000000000000001E-2</v>
      </c>
      <c r="U50" s="5">
        <v>-2.1128399999999999E-2</v>
      </c>
      <c r="V50" s="5">
        <v>0.05</v>
      </c>
      <c r="W50" s="5">
        <v>0</v>
      </c>
      <c r="X50" s="5">
        <v>0</v>
      </c>
      <c r="Y50" s="5">
        <v>7.4999999999999997E-2</v>
      </c>
      <c r="Z50" s="5">
        <v>0.06</v>
      </c>
      <c r="AA50" s="5">
        <v>0</v>
      </c>
      <c r="AB50" s="5">
        <v>5.1665790000000001E-3</v>
      </c>
      <c r="AC50" s="5">
        <v>3.6636040000000002E-2</v>
      </c>
      <c r="AD50" s="5">
        <v>-3.2500000000000001E-2</v>
      </c>
      <c r="AE50" s="5">
        <v>-0.03</v>
      </c>
      <c r="AF50" s="5">
        <v>0</v>
      </c>
      <c r="AG50" s="5">
        <v>-7.4131909999999995E-2</v>
      </c>
      <c r="AH50" s="5">
        <v>-0.04</v>
      </c>
      <c r="AI50" s="5">
        <v>-2.664043E-2</v>
      </c>
      <c r="AJ50" s="5">
        <v>0.1</v>
      </c>
      <c r="AK50" s="5">
        <v>-5.2376180000000001E-2</v>
      </c>
    </row>
    <row r="51" spans="1:37" x14ac:dyDescent="0.25">
      <c r="A51" s="4">
        <v>1</v>
      </c>
      <c r="B51" s="4">
        <v>9</v>
      </c>
      <c r="C51" s="4">
        <v>2061</v>
      </c>
      <c r="D51" s="4">
        <f t="shared" si="5"/>
        <v>6.5</v>
      </c>
      <c r="E51" s="4">
        <f t="shared" si="0"/>
        <v>6.5</v>
      </c>
      <c r="F51" s="8">
        <f t="shared" si="2"/>
        <v>29949755.34371141</v>
      </c>
      <c r="G51" s="8">
        <f t="shared" si="1"/>
        <v>2.4662359935970728</v>
      </c>
      <c r="H51" s="4">
        <f t="shared" si="3"/>
        <v>1.8744263662911957</v>
      </c>
      <c r="I51" s="4">
        <v>2.75</v>
      </c>
      <c r="J51" s="4">
        <v>0</v>
      </c>
      <c r="K51" s="8">
        <f t="shared" si="6"/>
        <v>107848500</v>
      </c>
      <c r="L51" s="5">
        <f t="shared" si="4"/>
        <v>4.3129725137216475E-2</v>
      </c>
      <c r="M51" s="5">
        <v>0.1</v>
      </c>
      <c r="N51" s="5">
        <v>-2.5000000000000001E-2</v>
      </c>
      <c r="O51" s="5">
        <v>-1.8184369999999998E-2</v>
      </c>
      <c r="P51" s="5">
        <v>-2.5000000000000001E-2</v>
      </c>
      <c r="Q51" s="5">
        <v>0</v>
      </c>
      <c r="R51" s="5">
        <v>-6.8390609999999996E-3</v>
      </c>
      <c r="S51" s="5">
        <v>0.15</v>
      </c>
      <c r="T51" s="5">
        <v>2.5000000000000001E-2</v>
      </c>
      <c r="U51" s="5">
        <v>-2.1128399999999999E-2</v>
      </c>
      <c r="V51" s="5">
        <v>0.05</v>
      </c>
      <c r="W51" s="5">
        <v>0</v>
      </c>
      <c r="X51" s="5">
        <v>0</v>
      </c>
      <c r="Y51" s="5">
        <v>7.4999999999999997E-2</v>
      </c>
      <c r="Z51" s="5">
        <v>0.06</v>
      </c>
      <c r="AA51" s="5">
        <v>0</v>
      </c>
      <c r="AB51" s="5">
        <v>5.1665790000000001E-3</v>
      </c>
      <c r="AC51" s="5">
        <v>3.6636040000000002E-2</v>
      </c>
      <c r="AD51" s="5">
        <v>-3.2500000000000001E-2</v>
      </c>
      <c r="AE51" s="5">
        <v>-0.03</v>
      </c>
      <c r="AF51" s="5">
        <v>0</v>
      </c>
      <c r="AG51" s="5">
        <v>-7.4131909999999995E-2</v>
      </c>
      <c r="AH51" s="5">
        <v>-0.04</v>
      </c>
      <c r="AI51" s="5">
        <v>-2.664043E-2</v>
      </c>
      <c r="AJ51" s="5">
        <v>0.1</v>
      </c>
      <c r="AK51" s="5">
        <v>-5.2376180000000001E-2</v>
      </c>
    </row>
    <row r="52" spans="1:37" x14ac:dyDescent="0.25">
      <c r="A52" s="4">
        <v>1</v>
      </c>
      <c r="B52" s="4">
        <v>9</v>
      </c>
      <c r="C52" s="4">
        <v>2062</v>
      </c>
      <c r="D52" s="4">
        <f t="shared" si="5"/>
        <v>6.5</v>
      </c>
      <c r="E52" s="4">
        <f t="shared" si="0"/>
        <v>6.5</v>
      </c>
      <c r="F52" s="8">
        <f t="shared" si="2"/>
        <v>30335344.714863937</v>
      </c>
      <c r="G52" s="8">
        <f t="shared" si="1"/>
        <v>2.4979876514978274</v>
      </c>
      <c r="H52" s="4">
        <f t="shared" si="3"/>
        <v>1.8915727993324973</v>
      </c>
      <c r="I52" s="4">
        <v>2.75</v>
      </c>
      <c r="J52" s="4">
        <v>0</v>
      </c>
      <c r="K52" s="8">
        <f t="shared" si="6"/>
        <v>109237000</v>
      </c>
      <c r="L52" s="5">
        <f t="shared" si="4"/>
        <v>4.3361550707420884E-2</v>
      </c>
      <c r="M52" s="5">
        <v>0.1</v>
      </c>
      <c r="N52" s="5">
        <v>-2.5000000000000001E-2</v>
      </c>
      <c r="O52" s="5">
        <v>-1.8184369999999998E-2</v>
      </c>
      <c r="P52" s="5">
        <v>-2.5000000000000001E-2</v>
      </c>
      <c r="Q52" s="5">
        <v>0</v>
      </c>
      <c r="R52" s="5">
        <v>-6.8390609999999996E-3</v>
      </c>
      <c r="S52" s="5">
        <v>0.15</v>
      </c>
      <c r="T52" s="5">
        <v>2.5000000000000001E-2</v>
      </c>
      <c r="U52" s="5">
        <v>-2.1128399999999999E-2</v>
      </c>
      <c r="V52" s="5">
        <v>0.05</v>
      </c>
      <c r="W52" s="5">
        <v>0</v>
      </c>
      <c r="X52" s="5">
        <v>0</v>
      </c>
      <c r="Y52" s="5">
        <v>7.4999999999999997E-2</v>
      </c>
      <c r="Z52" s="5">
        <v>0.06</v>
      </c>
      <c r="AA52" s="5">
        <v>0</v>
      </c>
      <c r="AB52" s="5">
        <v>5.1665790000000001E-3</v>
      </c>
      <c r="AC52" s="5">
        <v>3.6636040000000002E-2</v>
      </c>
      <c r="AD52" s="5">
        <v>-3.2500000000000001E-2</v>
      </c>
      <c r="AE52" s="5">
        <v>-0.03</v>
      </c>
      <c r="AF52" s="5">
        <v>0</v>
      </c>
      <c r="AG52" s="5">
        <v>-7.4131909999999995E-2</v>
      </c>
      <c r="AH52" s="5">
        <v>-0.04</v>
      </c>
      <c r="AI52" s="5">
        <v>-2.664043E-2</v>
      </c>
      <c r="AJ52" s="5">
        <v>0.1</v>
      </c>
      <c r="AK52" s="5">
        <v>-5.2376180000000001E-2</v>
      </c>
    </row>
    <row r="53" spans="1:37" x14ac:dyDescent="0.25">
      <c r="A53" s="4">
        <v>1</v>
      </c>
      <c r="B53" s="4">
        <v>9</v>
      </c>
      <c r="C53" s="4">
        <v>2063</v>
      </c>
      <c r="D53" s="4">
        <f t="shared" si="5"/>
        <v>6.5</v>
      </c>
      <c r="E53" s="4">
        <f t="shared" si="0"/>
        <v>6.5</v>
      </c>
      <c r="F53" s="8">
        <f t="shared" si="2"/>
        <v>30720934.086016461</v>
      </c>
      <c r="G53" s="8">
        <f t="shared" si="1"/>
        <v>2.529739309398582</v>
      </c>
      <c r="H53" s="4">
        <f t="shared" si="3"/>
        <v>1.9087192323737989</v>
      </c>
      <c r="I53" s="4">
        <v>2.75</v>
      </c>
      <c r="J53" s="4">
        <v>0</v>
      </c>
      <c r="K53" s="8">
        <f t="shared" si="6"/>
        <v>110625500</v>
      </c>
      <c r="L53" s="5">
        <f t="shared" si="4"/>
        <v>4.3588610847171236E-2</v>
      </c>
      <c r="M53" s="5">
        <v>0.1</v>
      </c>
      <c r="N53" s="5">
        <v>-2.5000000000000001E-2</v>
      </c>
      <c r="O53" s="5">
        <v>-1.8184369999999998E-2</v>
      </c>
      <c r="P53" s="5">
        <v>-2.5000000000000001E-2</v>
      </c>
      <c r="Q53" s="5">
        <v>0</v>
      </c>
      <c r="R53" s="5">
        <v>-6.8390609999999996E-3</v>
      </c>
      <c r="S53" s="5">
        <v>0.15</v>
      </c>
      <c r="T53" s="5">
        <v>2.5000000000000001E-2</v>
      </c>
      <c r="U53" s="5">
        <v>-2.1128399999999999E-2</v>
      </c>
      <c r="V53" s="5">
        <v>0.05</v>
      </c>
      <c r="W53" s="5">
        <v>0</v>
      </c>
      <c r="X53" s="5">
        <v>0</v>
      </c>
      <c r="Y53" s="5">
        <v>7.4999999999999997E-2</v>
      </c>
      <c r="Z53" s="5">
        <v>0.06</v>
      </c>
      <c r="AA53" s="5">
        <v>0</v>
      </c>
      <c r="AB53" s="5">
        <v>5.1665790000000001E-3</v>
      </c>
      <c r="AC53" s="5">
        <v>3.6636040000000002E-2</v>
      </c>
      <c r="AD53" s="5">
        <v>-3.2500000000000001E-2</v>
      </c>
      <c r="AE53" s="5">
        <v>-0.03</v>
      </c>
      <c r="AF53" s="5">
        <v>0</v>
      </c>
      <c r="AG53" s="5">
        <v>-7.4131909999999995E-2</v>
      </c>
      <c r="AH53" s="5">
        <v>-0.04</v>
      </c>
      <c r="AI53" s="5">
        <v>-2.664043E-2</v>
      </c>
      <c r="AJ53" s="5">
        <v>0.1</v>
      </c>
      <c r="AK53" s="5">
        <v>-5.2376180000000001E-2</v>
      </c>
    </row>
    <row r="54" spans="1:37" x14ac:dyDescent="0.25">
      <c r="A54" s="4">
        <v>1</v>
      </c>
      <c r="B54" s="4">
        <v>9</v>
      </c>
      <c r="C54" s="4">
        <v>2064</v>
      </c>
      <c r="D54" s="4">
        <f t="shared" si="5"/>
        <v>6.5</v>
      </c>
      <c r="E54" s="4">
        <f t="shared" si="0"/>
        <v>6.5</v>
      </c>
      <c r="F54" s="8">
        <f t="shared" si="2"/>
        <v>31106523.457168989</v>
      </c>
      <c r="G54" s="8">
        <f t="shared" si="1"/>
        <v>2.5614909672993367</v>
      </c>
      <c r="H54" s="4">
        <f t="shared" si="3"/>
        <v>1.9258656654151005</v>
      </c>
      <c r="I54" s="4">
        <v>2.75</v>
      </c>
      <c r="J54" s="4">
        <v>0</v>
      </c>
      <c r="K54" s="8">
        <f t="shared" si="6"/>
        <v>112014000</v>
      </c>
      <c r="L54" s="5">
        <f t="shared" si="4"/>
        <v>4.381100149767863E-2</v>
      </c>
      <c r="M54" s="5">
        <v>0.1</v>
      </c>
      <c r="N54" s="5">
        <v>-2.5000000000000001E-2</v>
      </c>
      <c r="O54" s="5">
        <v>-1.8184369999999998E-2</v>
      </c>
      <c r="P54" s="5">
        <v>-2.5000000000000001E-2</v>
      </c>
      <c r="Q54" s="5">
        <v>0</v>
      </c>
      <c r="R54" s="5">
        <v>-6.8390609999999996E-3</v>
      </c>
      <c r="S54" s="5">
        <v>0.15</v>
      </c>
      <c r="T54" s="5">
        <v>2.5000000000000001E-2</v>
      </c>
      <c r="U54" s="5">
        <v>-2.1128399999999999E-2</v>
      </c>
      <c r="V54" s="5">
        <v>0.05</v>
      </c>
      <c r="W54" s="5">
        <v>0</v>
      </c>
      <c r="X54" s="5">
        <v>0</v>
      </c>
      <c r="Y54" s="5">
        <v>7.4999999999999997E-2</v>
      </c>
      <c r="Z54" s="5">
        <v>0.06</v>
      </c>
      <c r="AA54" s="5">
        <v>0</v>
      </c>
      <c r="AB54" s="5">
        <v>5.1665790000000001E-3</v>
      </c>
      <c r="AC54" s="5">
        <v>3.6636040000000002E-2</v>
      </c>
      <c r="AD54" s="5">
        <v>-3.2500000000000001E-2</v>
      </c>
      <c r="AE54" s="5">
        <v>-0.03</v>
      </c>
      <c r="AF54" s="5">
        <v>0</v>
      </c>
      <c r="AG54" s="5">
        <v>-7.4131909999999995E-2</v>
      </c>
      <c r="AH54" s="5">
        <v>-0.04</v>
      </c>
      <c r="AI54" s="5">
        <v>-2.664043E-2</v>
      </c>
      <c r="AJ54" s="5">
        <v>0.1</v>
      </c>
      <c r="AK54" s="5">
        <v>-5.2376180000000001E-2</v>
      </c>
    </row>
    <row r="55" spans="1:37" x14ac:dyDescent="0.25">
      <c r="A55" s="4">
        <v>1</v>
      </c>
      <c r="B55" s="4">
        <v>9</v>
      </c>
      <c r="C55" s="4">
        <v>2065</v>
      </c>
      <c r="D55" s="4">
        <f t="shared" si="5"/>
        <v>6.5</v>
      </c>
      <c r="E55" s="4">
        <f t="shared" si="0"/>
        <v>6.5</v>
      </c>
      <c r="F55" s="8">
        <f t="shared" si="2"/>
        <v>31492112.828321517</v>
      </c>
      <c r="G55" s="8">
        <f t="shared" si="1"/>
        <v>2.5932426252000913</v>
      </c>
      <c r="H55" s="4">
        <f t="shared" si="3"/>
        <v>1.9430120984564021</v>
      </c>
      <c r="I55" s="4">
        <v>2.75</v>
      </c>
      <c r="J55" s="4">
        <v>0</v>
      </c>
      <c r="K55" s="8">
        <f t="shared" si="6"/>
        <v>113402500</v>
      </c>
      <c r="L55" s="5">
        <f t="shared" si="4"/>
        <v>4.4028816571232948E-2</v>
      </c>
      <c r="M55" s="5">
        <v>0.1</v>
      </c>
      <c r="N55" s="5">
        <v>-2.5000000000000001E-2</v>
      </c>
      <c r="O55" s="5">
        <v>-1.8184369999999998E-2</v>
      </c>
      <c r="P55" s="5">
        <v>-2.5000000000000001E-2</v>
      </c>
      <c r="Q55" s="5">
        <v>0</v>
      </c>
      <c r="R55" s="5">
        <v>-6.8390609999999996E-3</v>
      </c>
      <c r="S55" s="5">
        <v>0.15</v>
      </c>
      <c r="T55" s="5">
        <v>2.5000000000000001E-2</v>
      </c>
      <c r="U55" s="5">
        <v>-2.1128399999999999E-2</v>
      </c>
      <c r="V55" s="5">
        <v>0.05</v>
      </c>
      <c r="W55" s="5">
        <v>0</v>
      </c>
      <c r="X55" s="5">
        <v>0</v>
      </c>
      <c r="Y55" s="5">
        <v>7.4999999999999997E-2</v>
      </c>
      <c r="Z55" s="5">
        <v>0.06</v>
      </c>
      <c r="AA55" s="5">
        <v>0</v>
      </c>
      <c r="AB55" s="5">
        <v>5.1665790000000001E-3</v>
      </c>
      <c r="AC55" s="5">
        <v>3.6636040000000002E-2</v>
      </c>
      <c r="AD55" s="5">
        <v>-3.2500000000000001E-2</v>
      </c>
      <c r="AE55" s="5">
        <v>-0.03</v>
      </c>
      <c r="AF55" s="5">
        <v>0</v>
      </c>
      <c r="AG55" s="5">
        <v>-7.4131909999999995E-2</v>
      </c>
      <c r="AH55" s="5">
        <v>-0.04</v>
      </c>
      <c r="AI55" s="5">
        <v>-2.664043E-2</v>
      </c>
      <c r="AJ55" s="5">
        <v>0.1</v>
      </c>
      <c r="AK55" s="5">
        <v>-5.2376180000000001E-2</v>
      </c>
    </row>
    <row r="56" spans="1:37" x14ac:dyDescent="0.25">
      <c r="A56" s="4">
        <v>1</v>
      </c>
      <c r="B56" s="4">
        <v>9</v>
      </c>
      <c r="C56" s="4">
        <v>2066</v>
      </c>
      <c r="D56" s="4">
        <f t="shared" si="5"/>
        <v>6.5</v>
      </c>
      <c r="E56" s="4">
        <f t="shared" si="0"/>
        <v>6.5</v>
      </c>
      <c r="F56" s="8">
        <f t="shared" si="2"/>
        <v>31877702.199474044</v>
      </c>
      <c r="G56" s="8">
        <f t="shared" si="1"/>
        <v>2.6249942831008459</v>
      </c>
      <c r="H56" s="4">
        <f t="shared" si="3"/>
        <v>1.9601585314977037</v>
      </c>
      <c r="I56" s="4">
        <v>2.75</v>
      </c>
      <c r="J56" s="4">
        <v>0</v>
      </c>
      <c r="K56" s="8">
        <f t="shared" si="6"/>
        <v>114791000</v>
      </c>
      <c r="L56" s="5">
        <f t="shared" si="4"/>
        <v>4.4242149072782871E-2</v>
      </c>
      <c r="M56" s="5">
        <v>0.1</v>
      </c>
      <c r="N56" s="5">
        <v>-2.5000000000000001E-2</v>
      </c>
      <c r="O56" s="5">
        <v>-1.8184369999999998E-2</v>
      </c>
      <c r="P56" s="5">
        <v>-2.5000000000000001E-2</v>
      </c>
      <c r="Q56" s="5">
        <v>0</v>
      </c>
      <c r="R56" s="5">
        <v>-6.8390609999999996E-3</v>
      </c>
      <c r="S56" s="5">
        <v>0.15</v>
      </c>
      <c r="T56" s="5">
        <v>2.5000000000000001E-2</v>
      </c>
      <c r="U56" s="5">
        <v>-2.1128399999999999E-2</v>
      </c>
      <c r="V56" s="5">
        <v>0.05</v>
      </c>
      <c r="W56" s="5">
        <v>0</v>
      </c>
      <c r="X56" s="5">
        <v>0</v>
      </c>
      <c r="Y56" s="5">
        <v>7.4999999999999997E-2</v>
      </c>
      <c r="Z56" s="5">
        <v>0.06</v>
      </c>
      <c r="AA56" s="5">
        <v>0</v>
      </c>
      <c r="AB56" s="5">
        <v>5.1665790000000001E-3</v>
      </c>
      <c r="AC56" s="5">
        <v>3.6636040000000002E-2</v>
      </c>
      <c r="AD56" s="5">
        <v>-3.2500000000000001E-2</v>
      </c>
      <c r="AE56" s="5">
        <v>-0.03</v>
      </c>
      <c r="AF56" s="5">
        <v>0</v>
      </c>
      <c r="AG56" s="5">
        <v>-7.4131909999999995E-2</v>
      </c>
      <c r="AH56" s="5">
        <v>-0.04</v>
      </c>
      <c r="AI56" s="5">
        <v>-2.664043E-2</v>
      </c>
      <c r="AJ56" s="5">
        <v>0.1</v>
      </c>
      <c r="AK56" s="5">
        <v>-5.2376180000000001E-2</v>
      </c>
    </row>
    <row r="57" spans="1:37" x14ac:dyDescent="0.25">
      <c r="A57" s="4">
        <v>1</v>
      </c>
      <c r="B57" s="4">
        <v>9</v>
      </c>
      <c r="C57" s="4">
        <v>2067</v>
      </c>
      <c r="D57" s="4">
        <f t="shared" si="5"/>
        <v>6.5</v>
      </c>
      <c r="E57" s="4">
        <f t="shared" si="0"/>
        <v>6.5</v>
      </c>
      <c r="F57" s="8">
        <f t="shared" si="2"/>
        <v>32263291.570626572</v>
      </c>
      <c r="G57" s="8">
        <f t="shared" si="1"/>
        <v>2.6567459410016006</v>
      </c>
      <c r="H57" s="4">
        <f t="shared" si="3"/>
        <v>1.9773049645390053</v>
      </c>
      <c r="I57" s="4">
        <v>2.75</v>
      </c>
      <c r="J57" s="4">
        <v>0</v>
      </c>
      <c r="K57" s="8">
        <f t="shared" si="6"/>
        <v>116179500</v>
      </c>
      <c r="L57" s="5">
        <f t="shared" si="4"/>
        <v>4.4451091645581038E-2</v>
      </c>
      <c r="M57" s="5">
        <v>0.1</v>
      </c>
      <c r="N57" s="5">
        <v>-2.5000000000000001E-2</v>
      </c>
      <c r="O57" s="5">
        <v>-1.8184369999999998E-2</v>
      </c>
      <c r="P57" s="5">
        <v>-2.5000000000000001E-2</v>
      </c>
      <c r="Q57" s="5">
        <v>0</v>
      </c>
      <c r="R57" s="5">
        <v>-6.8390609999999996E-3</v>
      </c>
      <c r="S57" s="5">
        <v>0.15</v>
      </c>
      <c r="T57" s="5">
        <v>2.5000000000000001E-2</v>
      </c>
      <c r="U57" s="5">
        <v>-2.1128399999999999E-2</v>
      </c>
      <c r="V57" s="5">
        <v>0.05</v>
      </c>
      <c r="W57" s="5">
        <v>0</v>
      </c>
      <c r="X57" s="5">
        <v>0</v>
      </c>
      <c r="Y57" s="5">
        <v>7.4999999999999997E-2</v>
      </c>
      <c r="Z57" s="5">
        <v>0.06</v>
      </c>
      <c r="AA57" s="5">
        <v>0</v>
      </c>
      <c r="AB57" s="5">
        <v>5.1665790000000001E-3</v>
      </c>
      <c r="AC57" s="5">
        <v>3.6636040000000002E-2</v>
      </c>
      <c r="AD57" s="5">
        <v>-3.2500000000000001E-2</v>
      </c>
      <c r="AE57" s="5">
        <v>-0.03</v>
      </c>
      <c r="AF57" s="5">
        <v>0</v>
      </c>
      <c r="AG57" s="5">
        <v>-7.4131909999999995E-2</v>
      </c>
      <c r="AH57" s="5">
        <v>-0.04</v>
      </c>
      <c r="AI57" s="5">
        <v>-2.664043E-2</v>
      </c>
      <c r="AJ57" s="5">
        <v>0.1</v>
      </c>
      <c r="AK57" s="5">
        <v>-5.2376180000000001E-2</v>
      </c>
    </row>
    <row r="58" spans="1:37" x14ac:dyDescent="0.25">
      <c r="A58" s="4">
        <v>1</v>
      </c>
      <c r="B58" s="4">
        <v>9</v>
      </c>
      <c r="C58" s="4">
        <v>2068</v>
      </c>
      <c r="D58" s="4">
        <f t="shared" si="5"/>
        <v>6.5</v>
      </c>
      <c r="E58" s="4">
        <f t="shared" si="0"/>
        <v>6.5</v>
      </c>
      <c r="F58" s="8">
        <f t="shared" si="2"/>
        <v>32648880.941779096</v>
      </c>
      <c r="G58" s="8">
        <f t="shared" si="1"/>
        <v>2.6884975989023552</v>
      </c>
      <c r="H58" s="4">
        <f t="shared" si="3"/>
        <v>1.9944513975803069</v>
      </c>
      <c r="I58" s="4">
        <v>2.75</v>
      </c>
      <c r="J58" s="4">
        <v>0</v>
      </c>
      <c r="K58" s="8">
        <f t="shared" si="6"/>
        <v>117568000</v>
      </c>
      <c r="L58" s="5">
        <f t="shared" si="4"/>
        <v>4.4655736024854863E-2</v>
      </c>
      <c r="M58" s="5">
        <v>0.1</v>
      </c>
      <c r="N58" s="5">
        <v>-2.5000000000000001E-2</v>
      </c>
      <c r="O58" s="5">
        <v>-1.8184369999999998E-2</v>
      </c>
      <c r="P58" s="5">
        <v>-2.5000000000000001E-2</v>
      </c>
      <c r="Q58" s="5">
        <v>0</v>
      </c>
      <c r="R58" s="5">
        <v>-6.8390609999999996E-3</v>
      </c>
      <c r="S58" s="5">
        <v>0.15</v>
      </c>
      <c r="T58" s="5">
        <v>2.5000000000000001E-2</v>
      </c>
      <c r="U58" s="5">
        <v>-2.1128399999999999E-2</v>
      </c>
      <c r="V58" s="5">
        <v>0.05</v>
      </c>
      <c r="W58" s="5">
        <v>0</v>
      </c>
      <c r="X58" s="5">
        <v>0</v>
      </c>
      <c r="Y58" s="5">
        <v>7.4999999999999997E-2</v>
      </c>
      <c r="Z58" s="5">
        <v>0.06</v>
      </c>
      <c r="AA58" s="5">
        <v>0</v>
      </c>
      <c r="AB58" s="5">
        <v>5.1665790000000001E-3</v>
      </c>
      <c r="AC58" s="5">
        <v>3.6636040000000002E-2</v>
      </c>
      <c r="AD58" s="5">
        <v>-3.2500000000000001E-2</v>
      </c>
      <c r="AE58" s="5">
        <v>-0.03</v>
      </c>
      <c r="AF58" s="5">
        <v>0</v>
      </c>
      <c r="AG58" s="5">
        <v>-7.4131909999999995E-2</v>
      </c>
      <c r="AH58" s="5">
        <v>-0.04</v>
      </c>
      <c r="AI58" s="5">
        <v>-2.664043E-2</v>
      </c>
      <c r="AJ58" s="5">
        <v>0.1</v>
      </c>
      <c r="AK58" s="5">
        <v>-5.2376180000000001E-2</v>
      </c>
    </row>
    <row r="59" spans="1:37" x14ac:dyDescent="0.25">
      <c r="A59" s="4">
        <v>1</v>
      </c>
      <c r="B59" s="4">
        <v>9</v>
      </c>
      <c r="C59" s="4">
        <v>2069</v>
      </c>
      <c r="D59" s="4">
        <f t="shared" si="5"/>
        <v>6.5</v>
      </c>
      <c r="E59" s="4">
        <f t="shared" si="0"/>
        <v>6.5</v>
      </c>
      <c r="F59" s="8">
        <f t="shared" si="2"/>
        <v>33034470.312931623</v>
      </c>
      <c r="G59" s="8">
        <f t="shared" si="1"/>
        <v>2.7202492568031098</v>
      </c>
      <c r="H59" s="4">
        <f t="shared" si="3"/>
        <v>2.0115978306216085</v>
      </c>
      <c r="I59" s="4">
        <v>2.75</v>
      </c>
      <c r="J59" s="4">
        <v>0</v>
      </c>
      <c r="K59" s="8">
        <f t="shared" si="6"/>
        <v>118956500</v>
      </c>
      <c r="L59" s="5">
        <f t="shared" si="4"/>
        <v>4.4856171696226806E-2</v>
      </c>
      <c r="M59" s="5">
        <v>0.1</v>
      </c>
      <c r="N59" s="5">
        <v>-2.5000000000000001E-2</v>
      </c>
      <c r="O59" s="5">
        <v>-1.8184369999999998E-2</v>
      </c>
      <c r="P59" s="5">
        <v>-2.5000000000000001E-2</v>
      </c>
      <c r="Q59" s="5">
        <v>0</v>
      </c>
      <c r="R59" s="5">
        <v>-6.8390609999999996E-3</v>
      </c>
      <c r="S59" s="5">
        <v>0.15</v>
      </c>
      <c r="T59" s="5">
        <v>2.5000000000000001E-2</v>
      </c>
      <c r="U59" s="5">
        <v>-2.1128399999999999E-2</v>
      </c>
      <c r="V59" s="5">
        <v>0.05</v>
      </c>
      <c r="W59" s="5">
        <v>0</v>
      </c>
      <c r="X59" s="5">
        <v>0</v>
      </c>
      <c r="Y59" s="5">
        <v>7.4999999999999997E-2</v>
      </c>
      <c r="Z59" s="5">
        <v>0.06</v>
      </c>
      <c r="AA59" s="5">
        <v>0</v>
      </c>
      <c r="AB59" s="5">
        <v>5.1665790000000001E-3</v>
      </c>
      <c r="AC59" s="5">
        <v>3.6636040000000002E-2</v>
      </c>
      <c r="AD59" s="5">
        <v>-3.2500000000000001E-2</v>
      </c>
      <c r="AE59" s="5">
        <v>-0.03</v>
      </c>
      <c r="AF59" s="5">
        <v>0</v>
      </c>
      <c r="AG59" s="5">
        <v>-7.4131909999999995E-2</v>
      </c>
      <c r="AH59" s="5">
        <v>-0.04</v>
      </c>
      <c r="AI59" s="5">
        <v>-2.664043E-2</v>
      </c>
      <c r="AJ59" s="5">
        <v>0.1</v>
      </c>
      <c r="AK59" s="5">
        <v>-5.2376180000000001E-2</v>
      </c>
    </row>
    <row r="60" spans="1:37" x14ac:dyDescent="0.25">
      <c r="A60" s="4">
        <v>1</v>
      </c>
      <c r="B60" s="4">
        <v>9</v>
      </c>
      <c r="C60" s="4">
        <v>2070</v>
      </c>
      <c r="D60" s="4">
        <f t="shared" si="5"/>
        <v>6.5</v>
      </c>
      <c r="E60" s="4">
        <f t="shared" si="0"/>
        <v>6.5</v>
      </c>
      <c r="F60" s="8">
        <f t="shared" si="2"/>
        <v>33420059.684084151</v>
      </c>
      <c r="G60" s="8">
        <f t="shared" si="1"/>
        <v>2.7520009147038644</v>
      </c>
      <c r="H60" s="4">
        <f t="shared" si="3"/>
        <v>2.0287442636629103</v>
      </c>
      <c r="I60" s="4">
        <v>2.75</v>
      </c>
      <c r="J60" s="4">
        <v>0</v>
      </c>
      <c r="K60" s="8">
        <f t="shared" si="6"/>
        <v>120345000</v>
      </c>
      <c r="L60" s="5">
        <f t="shared" si="4"/>
        <v>4.5052485320016572E-2</v>
      </c>
      <c r="M60" s="5">
        <v>0.1</v>
      </c>
      <c r="N60" s="5">
        <v>-2.5000000000000001E-2</v>
      </c>
      <c r="O60" s="5">
        <v>-1.8184369999999998E-2</v>
      </c>
      <c r="P60" s="5">
        <v>-2.5000000000000001E-2</v>
      </c>
      <c r="Q60" s="5">
        <v>0</v>
      </c>
      <c r="R60" s="5">
        <v>-6.8390609999999996E-3</v>
      </c>
      <c r="S60" s="5">
        <v>0.15</v>
      </c>
      <c r="T60" s="5">
        <v>2.5000000000000001E-2</v>
      </c>
      <c r="U60" s="5">
        <v>-2.1128399999999999E-2</v>
      </c>
      <c r="V60" s="5">
        <v>0.05</v>
      </c>
      <c r="W60" s="5">
        <v>0</v>
      </c>
      <c r="X60" s="5">
        <v>0</v>
      </c>
      <c r="Y60" s="5">
        <v>7.4999999999999997E-2</v>
      </c>
      <c r="Z60" s="5">
        <v>0.06</v>
      </c>
      <c r="AA60" s="5">
        <v>0</v>
      </c>
      <c r="AB60" s="5">
        <v>5.1665790000000001E-3</v>
      </c>
      <c r="AC60" s="5">
        <v>3.6636040000000002E-2</v>
      </c>
      <c r="AD60" s="5">
        <v>-3.2500000000000001E-2</v>
      </c>
      <c r="AE60" s="5">
        <v>-0.03</v>
      </c>
      <c r="AF60" s="5">
        <v>0</v>
      </c>
      <c r="AG60" s="5">
        <v>-7.4131909999999995E-2</v>
      </c>
      <c r="AH60" s="5">
        <v>-0.04</v>
      </c>
      <c r="AI60" s="5">
        <v>-2.664043E-2</v>
      </c>
      <c r="AJ60" s="5">
        <v>0.1</v>
      </c>
      <c r="AK60" s="5">
        <v>-5.2376180000000001E-2</v>
      </c>
    </row>
    <row r="61" spans="1:37" x14ac:dyDescent="0.25">
      <c r="A61" s="4">
        <v>1</v>
      </c>
      <c r="B61" s="4">
        <v>9</v>
      </c>
      <c r="C61" s="4">
        <v>2071</v>
      </c>
      <c r="D61" s="4">
        <f t="shared" si="5"/>
        <v>6.5</v>
      </c>
      <c r="E61" s="4">
        <f t="shared" si="0"/>
        <v>6.5</v>
      </c>
      <c r="F61" s="8">
        <f t="shared" si="2"/>
        <v>33805649.055236675</v>
      </c>
      <c r="G61" s="8">
        <f t="shared" si="1"/>
        <v>2.7837525726046191</v>
      </c>
      <c r="H61" s="4">
        <f t="shared" si="3"/>
        <v>2.0458906967042121</v>
      </c>
      <c r="I61" s="4">
        <v>2.75</v>
      </c>
      <c r="J61" s="4">
        <v>0</v>
      </c>
      <c r="K61" s="8">
        <f t="shared" si="6"/>
        <v>121733500</v>
      </c>
      <c r="L61" s="5">
        <f t="shared" si="4"/>
        <v>4.524476133829658E-2</v>
      </c>
      <c r="M61" s="5">
        <v>0.1</v>
      </c>
      <c r="N61" s="5">
        <v>-2.5000000000000001E-2</v>
      </c>
      <c r="O61" s="5">
        <v>-1.8184369999999998E-2</v>
      </c>
      <c r="P61" s="5">
        <v>-2.5000000000000001E-2</v>
      </c>
      <c r="Q61" s="5">
        <v>0</v>
      </c>
      <c r="R61" s="5">
        <v>-6.8390609999999996E-3</v>
      </c>
      <c r="S61" s="5">
        <v>0.15</v>
      </c>
      <c r="T61" s="5">
        <v>2.5000000000000001E-2</v>
      </c>
      <c r="U61" s="5">
        <v>-2.1128399999999999E-2</v>
      </c>
      <c r="V61" s="5">
        <v>0.05</v>
      </c>
      <c r="W61" s="5">
        <v>0</v>
      </c>
      <c r="X61" s="5">
        <v>0</v>
      </c>
      <c r="Y61" s="5">
        <v>7.4999999999999997E-2</v>
      </c>
      <c r="Z61" s="5">
        <v>0.06</v>
      </c>
      <c r="AA61" s="5">
        <v>0</v>
      </c>
      <c r="AB61" s="5">
        <v>5.1665790000000001E-3</v>
      </c>
      <c r="AC61" s="5">
        <v>3.6636040000000002E-2</v>
      </c>
      <c r="AD61" s="5">
        <v>-3.2500000000000001E-2</v>
      </c>
      <c r="AE61" s="5">
        <v>-0.03</v>
      </c>
      <c r="AF61" s="5">
        <v>0</v>
      </c>
      <c r="AG61" s="5">
        <v>-7.4131909999999995E-2</v>
      </c>
      <c r="AH61" s="5">
        <v>-0.04</v>
      </c>
      <c r="AI61" s="5">
        <v>-2.664043E-2</v>
      </c>
      <c r="AJ61" s="5">
        <v>0.1</v>
      </c>
      <c r="AK61" s="5">
        <v>-5.2376180000000001E-2</v>
      </c>
    </row>
    <row r="62" spans="1:37" x14ac:dyDescent="0.25">
      <c r="A62" s="4">
        <v>1</v>
      </c>
      <c r="B62" s="4">
        <v>9</v>
      </c>
      <c r="C62" s="4">
        <v>2072</v>
      </c>
      <c r="D62" s="4">
        <f t="shared" si="5"/>
        <v>6.5</v>
      </c>
      <c r="E62" s="4">
        <f t="shared" si="0"/>
        <v>6.5</v>
      </c>
      <c r="F62" s="8">
        <f t="shared" si="2"/>
        <v>34191238.426389202</v>
      </c>
      <c r="G62" s="8">
        <f t="shared" si="1"/>
        <v>2.8155042305053737</v>
      </c>
      <c r="H62" s="4">
        <f t="shared" si="3"/>
        <v>2.0630371297455139</v>
      </c>
      <c r="I62" s="4">
        <v>2.75</v>
      </c>
      <c r="J62" s="4">
        <v>0</v>
      </c>
      <c r="K62" s="8">
        <f t="shared" si="6"/>
        <v>123122000</v>
      </c>
      <c r="L62" s="5">
        <f t="shared" si="4"/>
        <v>4.5433082401384148E-2</v>
      </c>
      <c r="M62" s="5">
        <v>0.1</v>
      </c>
      <c r="N62" s="5">
        <v>-2.5000000000000001E-2</v>
      </c>
      <c r="O62" s="5">
        <v>-1.8184369999999998E-2</v>
      </c>
      <c r="P62" s="5">
        <v>-2.5000000000000001E-2</v>
      </c>
      <c r="Q62" s="5">
        <v>0</v>
      </c>
      <c r="R62" s="5">
        <v>-6.8390609999999996E-3</v>
      </c>
      <c r="S62" s="5">
        <v>0.15</v>
      </c>
      <c r="T62" s="5">
        <v>2.5000000000000001E-2</v>
      </c>
      <c r="U62" s="5">
        <v>-2.1128399999999999E-2</v>
      </c>
      <c r="V62" s="5">
        <v>0.05</v>
      </c>
      <c r="W62" s="5">
        <v>0</v>
      </c>
      <c r="X62" s="5">
        <v>0</v>
      </c>
      <c r="Y62" s="5">
        <v>7.4999999999999997E-2</v>
      </c>
      <c r="Z62" s="5">
        <v>0.06</v>
      </c>
      <c r="AA62" s="5">
        <v>0</v>
      </c>
      <c r="AB62" s="5">
        <v>5.1665790000000001E-3</v>
      </c>
      <c r="AC62" s="5">
        <v>3.6636040000000002E-2</v>
      </c>
      <c r="AD62" s="5">
        <v>-3.2500000000000001E-2</v>
      </c>
      <c r="AE62" s="5">
        <v>-0.03</v>
      </c>
      <c r="AF62" s="5">
        <v>0</v>
      </c>
      <c r="AG62" s="5">
        <v>-7.4131909999999995E-2</v>
      </c>
      <c r="AH62" s="5">
        <v>-0.04</v>
      </c>
      <c r="AI62" s="5">
        <v>-2.664043E-2</v>
      </c>
      <c r="AJ62" s="5">
        <v>0.1</v>
      </c>
      <c r="AK62" s="5">
        <v>-5.2376180000000001E-2</v>
      </c>
    </row>
    <row r="63" spans="1:37" x14ac:dyDescent="0.25">
      <c r="A63" s="4">
        <v>1</v>
      </c>
      <c r="B63" s="4">
        <v>9</v>
      </c>
      <c r="C63" s="4">
        <v>2073</v>
      </c>
      <c r="D63" s="4">
        <f t="shared" si="5"/>
        <v>6.5</v>
      </c>
      <c r="E63" s="4">
        <f t="shared" si="0"/>
        <v>6.5</v>
      </c>
      <c r="F63" s="8">
        <f t="shared" si="2"/>
        <v>34576827.79754173</v>
      </c>
      <c r="G63" s="8">
        <f t="shared" si="1"/>
        <v>2.8472558884061283</v>
      </c>
      <c r="H63" s="4">
        <f t="shared" si="3"/>
        <v>2.0801835627868157</v>
      </c>
      <c r="I63" s="4">
        <v>2.75</v>
      </c>
      <c r="J63" s="4">
        <v>0</v>
      </c>
      <c r="K63" s="8">
        <f t="shared" si="6"/>
        <v>124510500</v>
      </c>
      <c r="L63" s="5">
        <f t="shared" si="4"/>
        <v>4.5617529556805439E-2</v>
      </c>
      <c r="M63" s="5">
        <v>0.1</v>
      </c>
      <c r="N63" s="5">
        <v>-2.5000000000000001E-2</v>
      </c>
      <c r="O63" s="5">
        <v>-1.8184369999999998E-2</v>
      </c>
      <c r="P63" s="5">
        <v>-2.5000000000000001E-2</v>
      </c>
      <c r="Q63" s="5">
        <v>0</v>
      </c>
      <c r="R63" s="5">
        <v>-6.8390609999999996E-3</v>
      </c>
      <c r="S63" s="5">
        <v>0.15</v>
      </c>
      <c r="T63" s="5">
        <v>2.5000000000000001E-2</v>
      </c>
      <c r="U63" s="5">
        <v>-2.1128399999999999E-2</v>
      </c>
      <c r="V63" s="5">
        <v>0.05</v>
      </c>
      <c r="W63" s="5">
        <v>0</v>
      </c>
      <c r="X63" s="5">
        <v>0</v>
      </c>
      <c r="Y63" s="5">
        <v>7.4999999999999997E-2</v>
      </c>
      <c r="Z63" s="5">
        <v>0.06</v>
      </c>
      <c r="AA63" s="5">
        <v>0</v>
      </c>
      <c r="AB63" s="5">
        <v>5.1665790000000001E-3</v>
      </c>
      <c r="AC63" s="5">
        <v>3.6636040000000002E-2</v>
      </c>
      <c r="AD63" s="5">
        <v>-3.2500000000000001E-2</v>
      </c>
      <c r="AE63" s="5">
        <v>-0.03</v>
      </c>
      <c r="AF63" s="5">
        <v>0</v>
      </c>
      <c r="AG63" s="5">
        <v>-7.4131909999999995E-2</v>
      </c>
      <c r="AH63" s="5">
        <v>-0.04</v>
      </c>
      <c r="AI63" s="5">
        <v>-2.664043E-2</v>
      </c>
      <c r="AJ63" s="5">
        <v>0.1</v>
      </c>
      <c r="AK63" s="5">
        <v>-5.2376180000000001E-2</v>
      </c>
    </row>
    <row r="64" spans="1:37" x14ac:dyDescent="0.25">
      <c r="A64" s="4">
        <v>1</v>
      </c>
      <c r="B64" s="4">
        <v>9</v>
      </c>
      <c r="C64" s="4">
        <v>2074</v>
      </c>
      <c r="D64" s="4">
        <f t="shared" si="5"/>
        <v>6.5</v>
      </c>
      <c r="E64" s="4">
        <f t="shared" si="0"/>
        <v>6.5</v>
      </c>
      <c r="F64" s="8">
        <f t="shared" si="2"/>
        <v>34962417.168694258</v>
      </c>
      <c r="G64" s="8">
        <f t="shared" si="1"/>
        <v>2.8790075463068829</v>
      </c>
      <c r="H64" s="4">
        <f t="shared" si="3"/>
        <v>2.0973299958281175</v>
      </c>
      <c r="I64" s="4">
        <v>2.75</v>
      </c>
      <c r="J64" s="4">
        <v>0</v>
      </c>
      <c r="K64" s="8">
        <f t="shared" si="6"/>
        <v>125899000</v>
      </c>
      <c r="L64" s="5">
        <f t="shared" si="4"/>
        <v>4.5798182362718119E-2</v>
      </c>
      <c r="M64" s="5">
        <v>0.1</v>
      </c>
      <c r="N64" s="5">
        <v>-2.5000000000000001E-2</v>
      </c>
      <c r="O64" s="5">
        <v>-1.8184369999999998E-2</v>
      </c>
      <c r="P64" s="5">
        <v>-2.5000000000000001E-2</v>
      </c>
      <c r="Q64" s="5">
        <v>0</v>
      </c>
      <c r="R64" s="5">
        <v>-6.8390609999999996E-3</v>
      </c>
      <c r="S64" s="5">
        <v>0.15</v>
      </c>
      <c r="T64" s="5">
        <v>2.5000000000000001E-2</v>
      </c>
      <c r="U64" s="5">
        <v>-2.1128399999999999E-2</v>
      </c>
      <c r="V64" s="5">
        <v>0.05</v>
      </c>
      <c r="W64" s="5">
        <v>0</v>
      </c>
      <c r="X64" s="5">
        <v>0</v>
      </c>
      <c r="Y64" s="5">
        <v>7.4999999999999997E-2</v>
      </c>
      <c r="Z64" s="5">
        <v>0.06</v>
      </c>
      <c r="AA64" s="5">
        <v>0</v>
      </c>
      <c r="AB64" s="5">
        <v>5.1665790000000001E-3</v>
      </c>
      <c r="AC64" s="5">
        <v>3.6636040000000002E-2</v>
      </c>
      <c r="AD64" s="5">
        <v>-3.2500000000000001E-2</v>
      </c>
      <c r="AE64" s="5">
        <v>-0.03</v>
      </c>
      <c r="AF64" s="5">
        <v>0</v>
      </c>
      <c r="AG64" s="5">
        <v>-7.4131909999999995E-2</v>
      </c>
      <c r="AH64" s="5">
        <v>-0.04</v>
      </c>
      <c r="AI64" s="5">
        <v>-2.664043E-2</v>
      </c>
      <c r="AJ64" s="5">
        <v>0.1</v>
      </c>
      <c r="AK64" s="5">
        <v>-5.2376180000000001E-2</v>
      </c>
    </row>
    <row r="65" spans="1:37" x14ac:dyDescent="0.25">
      <c r="A65" s="4">
        <v>1</v>
      </c>
      <c r="B65" s="4">
        <v>9</v>
      </c>
      <c r="C65" s="4">
        <v>2075</v>
      </c>
      <c r="D65" s="4">
        <f t="shared" si="5"/>
        <v>6.5</v>
      </c>
      <c r="E65" s="4">
        <f t="shared" si="0"/>
        <v>6.5</v>
      </c>
      <c r="F65" s="8">
        <f t="shared" si="2"/>
        <v>35348006.539846785</v>
      </c>
      <c r="G65" s="8">
        <f t="shared" si="1"/>
        <v>2.9107592042076376</v>
      </c>
      <c r="H65" s="4">
        <f t="shared" si="3"/>
        <v>2.1144764288694193</v>
      </c>
      <c r="I65" s="4">
        <v>2.75</v>
      </c>
      <c r="J65" s="4">
        <v>0</v>
      </c>
      <c r="K65" s="8">
        <f t="shared" si="6"/>
        <v>127287500</v>
      </c>
      <c r="L65" s="5">
        <f t="shared" si="4"/>
        <v>4.5975118941866636E-2</v>
      </c>
      <c r="M65" s="5">
        <v>0.1</v>
      </c>
      <c r="N65" s="5">
        <v>-2.5000000000000001E-2</v>
      </c>
      <c r="O65" s="5">
        <v>-1.8184369999999998E-2</v>
      </c>
      <c r="P65" s="5">
        <v>-2.5000000000000001E-2</v>
      </c>
      <c r="Q65" s="5">
        <v>0</v>
      </c>
      <c r="R65" s="5">
        <v>-6.8390609999999996E-3</v>
      </c>
      <c r="S65" s="5">
        <v>0.15</v>
      </c>
      <c r="T65" s="5">
        <v>2.5000000000000001E-2</v>
      </c>
      <c r="U65" s="5">
        <v>-2.1128399999999999E-2</v>
      </c>
      <c r="V65" s="5">
        <v>0.05</v>
      </c>
      <c r="W65" s="5">
        <v>0</v>
      </c>
      <c r="X65" s="5">
        <v>0</v>
      </c>
      <c r="Y65" s="5">
        <v>7.4999999999999997E-2</v>
      </c>
      <c r="Z65" s="5">
        <v>0.06</v>
      </c>
      <c r="AA65" s="5">
        <v>0</v>
      </c>
      <c r="AB65" s="5">
        <v>5.1665790000000001E-3</v>
      </c>
      <c r="AC65" s="5">
        <v>3.6636040000000002E-2</v>
      </c>
      <c r="AD65" s="5">
        <v>-3.2500000000000001E-2</v>
      </c>
      <c r="AE65" s="5">
        <v>-0.03</v>
      </c>
      <c r="AF65" s="5">
        <v>0</v>
      </c>
      <c r="AG65" s="5">
        <v>-7.4131909999999995E-2</v>
      </c>
      <c r="AH65" s="5">
        <v>-0.04</v>
      </c>
      <c r="AI65" s="5">
        <v>-2.664043E-2</v>
      </c>
      <c r="AJ65" s="5">
        <v>0.1</v>
      </c>
      <c r="AK65" s="5">
        <v>-5.2376180000000001E-2</v>
      </c>
    </row>
    <row r="66" spans="1:37" x14ac:dyDescent="0.25">
      <c r="A66" s="4">
        <v>1</v>
      </c>
      <c r="B66" s="4">
        <v>9</v>
      </c>
      <c r="C66" s="4">
        <v>2076</v>
      </c>
      <c r="D66" s="4">
        <f t="shared" si="5"/>
        <v>6.5</v>
      </c>
      <c r="E66" s="4">
        <f t="shared" si="0"/>
        <v>6.5</v>
      </c>
      <c r="F66" s="8">
        <f t="shared" si="2"/>
        <v>35733595.910999313</v>
      </c>
      <c r="G66" s="8">
        <f t="shared" si="1"/>
        <v>2.9425108621083922</v>
      </c>
      <c r="H66" s="4">
        <f t="shared" si="3"/>
        <v>2.1316228619107211</v>
      </c>
      <c r="I66" s="4">
        <v>2.75</v>
      </c>
      <c r="J66" s="4">
        <v>0</v>
      </c>
      <c r="K66" s="8">
        <f t="shared" si="6"/>
        <v>128676000</v>
      </c>
      <c r="L66" s="5">
        <f t="shared" si="4"/>
        <v>4.6148415928775013E-2</v>
      </c>
      <c r="M66" s="5">
        <v>0.1</v>
      </c>
      <c r="N66" s="5">
        <v>-2.5000000000000001E-2</v>
      </c>
      <c r="O66" s="5">
        <v>-1.8184369999999998E-2</v>
      </c>
      <c r="P66" s="5">
        <v>-2.5000000000000001E-2</v>
      </c>
      <c r="Q66" s="5">
        <v>0</v>
      </c>
      <c r="R66" s="5">
        <v>-6.8390609999999996E-3</v>
      </c>
      <c r="S66" s="5">
        <v>0.15</v>
      </c>
      <c r="T66" s="5">
        <v>2.5000000000000001E-2</v>
      </c>
      <c r="U66" s="5">
        <v>-2.1128399999999999E-2</v>
      </c>
      <c r="V66" s="5">
        <v>0.05</v>
      </c>
      <c r="W66" s="5">
        <v>0</v>
      </c>
      <c r="X66" s="5">
        <v>0</v>
      </c>
      <c r="Y66" s="5">
        <v>7.4999999999999997E-2</v>
      </c>
      <c r="Z66" s="5">
        <v>0.06</v>
      </c>
      <c r="AA66" s="5">
        <v>0</v>
      </c>
      <c r="AB66" s="5">
        <v>5.1665790000000001E-3</v>
      </c>
      <c r="AC66" s="5">
        <v>3.6636040000000002E-2</v>
      </c>
      <c r="AD66" s="5">
        <v>-3.2500000000000001E-2</v>
      </c>
      <c r="AE66" s="5">
        <v>-0.03</v>
      </c>
      <c r="AF66" s="5">
        <v>0</v>
      </c>
      <c r="AG66" s="5">
        <v>-7.4131909999999995E-2</v>
      </c>
      <c r="AH66" s="5">
        <v>-0.04</v>
      </c>
      <c r="AI66" s="5">
        <v>-2.664043E-2</v>
      </c>
      <c r="AJ66" s="5">
        <v>0.1</v>
      </c>
      <c r="AK66" s="5">
        <v>-5.2376180000000001E-2</v>
      </c>
    </row>
    <row r="67" spans="1:37" x14ac:dyDescent="0.25">
      <c r="A67" s="4">
        <v>1</v>
      </c>
      <c r="B67" s="4">
        <v>9</v>
      </c>
      <c r="C67" s="4">
        <v>2077</v>
      </c>
      <c r="D67" s="4">
        <f t="shared" si="5"/>
        <v>6.5</v>
      </c>
      <c r="E67" s="4">
        <f t="shared" ref="E67:E90" si="7">D67</f>
        <v>6.5</v>
      </c>
      <c r="F67" s="8">
        <f t="shared" si="2"/>
        <v>36119185.282151841</v>
      </c>
      <c r="G67" s="8">
        <f t="shared" ref="G67:G90" si="8">K67/K$2</f>
        <v>2.9742625200091473</v>
      </c>
      <c r="H67" s="4">
        <f t="shared" si="3"/>
        <v>2.148769294952023</v>
      </c>
      <c r="I67" s="4">
        <v>2.75</v>
      </c>
      <c r="J67" s="4">
        <v>0</v>
      </c>
      <c r="K67" s="8">
        <f t="shared" si="6"/>
        <v>130064500</v>
      </c>
      <c r="L67" s="5">
        <f t="shared" si="4"/>
        <v>4.6318148357094413E-2</v>
      </c>
      <c r="M67" s="5">
        <v>0.1</v>
      </c>
      <c r="N67" s="5">
        <v>-2.5000000000000001E-2</v>
      </c>
      <c r="O67" s="5">
        <v>-1.8184369999999998E-2</v>
      </c>
      <c r="P67" s="5">
        <v>-2.5000000000000001E-2</v>
      </c>
      <c r="Q67" s="5">
        <v>0</v>
      </c>
      <c r="R67" s="5">
        <v>-6.8390609999999996E-3</v>
      </c>
      <c r="S67" s="5">
        <v>0.15</v>
      </c>
      <c r="T67" s="5">
        <v>2.5000000000000001E-2</v>
      </c>
      <c r="U67" s="5">
        <v>-2.1128399999999999E-2</v>
      </c>
      <c r="V67" s="5">
        <v>0.05</v>
      </c>
      <c r="W67" s="5">
        <v>0</v>
      </c>
      <c r="X67" s="5">
        <v>0</v>
      </c>
      <c r="Y67" s="5">
        <v>7.4999999999999997E-2</v>
      </c>
      <c r="Z67" s="5">
        <v>0.06</v>
      </c>
      <c r="AA67" s="5">
        <v>0</v>
      </c>
      <c r="AB67" s="5">
        <v>5.1665790000000001E-3</v>
      </c>
      <c r="AC67" s="5">
        <v>3.6636040000000002E-2</v>
      </c>
      <c r="AD67" s="5">
        <v>-3.2500000000000001E-2</v>
      </c>
      <c r="AE67" s="5">
        <v>-0.03</v>
      </c>
      <c r="AF67" s="5">
        <v>0</v>
      </c>
      <c r="AG67" s="5">
        <v>-7.4131909999999995E-2</v>
      </c>
      <c r="AH67" s="5">
        <v>-0.04</v>
      </c>
      <c r="AI67" s="5">
        <v>-2.664043E-2</v>
      </c>
      <c r="AJ67" s="5">
        <v>0.1</v>
      </c>
      <c r="AK67" s="5">
        <v>-5.2376180000000001E-2</v>
      </c>
    </row>
    <row r="68" spans="1:37" x14ac:dyDescent="0.25">
      <c r="A68" s="4">
        <v>1</v>
      </c>
      <c r="B68" s="4">
        <v>9</v>
      </c>
      <c r="C68" s="4">
        <v>2078</v>
      </c>
      <c r="D68" s="4">
        <f t="shared" si="5"/>
        <v>6.5</v>
      </c>
      <c r="E68" s="4">
        <f t="shared" si="7"/>
        <v>6.5</v>
      </c>
      <c r="F68" s="8">
        <f t="shared" ref="F68:F90" si="9">F$2*G68</f>
        <v>36504774.653304368</v>
      </c>
      <c r="G68" s="8">
        <f t="shared" si="8"/>
        <v>3.0060141779099019</v>
      </c>
      <c r="H68" s="4">
        <f t="shared" si="3"/>
        <v>2.1659157279933248</v>
      </c>
      <c r="I68" s="4">
        <v>2.75</v>
      </c>
      <c r="J68" s="4">
        <v>0</v>
      </c>
      <c r="K68" s="8">
        <f t="shared" si="6"/>
        <v>131453000</v>
      </c>
      <c r="L68" s="5">
        <f t="shared" si="4"/>
        <v>4.6484389590318365E-2</v>
      </c>
      <c r="M68" s="5">
        <v>0.1</v>
      </c>
      <c r="N68" s="5">
        <v>-2.5000000000000001E-2</v>
      </c>
      <c r="O68" s="5">
        <v>-1.8184369999999998E-2</v>
      </c>
      <c r="P68" s="5">
        <v>-2.5000000000000001E-2</v>
      </c>
      <c r="Q68" s="5">
        <v>0</v>
      </c>
      <c r="R68" s="5">
        <v>-6.8390609999999996E-3</v>
      </c>
      <c r="S68" s="5">
        <v>0.15</v>
      </c>
      <c r="T68" s="5">
        <v>2.5000000000000001E-2</v>
      </c>
      <c r="U68" s="5">
        <v>-2.1128399999999999E-2</v>
      </c>
      <c r="V68" s="5">
        <v>0.05</v>
      </c>
      <c r="W68" s="5">
        <v>0</v>
      </c>
      <c r="X68" s="5">
        <v>0</v>
      </c>
      <c r="Y68" s="5">
        <v>7.4999999999999997E-2</v>
      </c>
      <c r="Z68" s="5">
        <v>0.06</v>
      </c>
      <c r="AA68" s="5">
        <v>0</v>
      </c>
      <c r="AB68" s="5">
        <v>5.1665790000000001E-3</v>
      </c>
      <c r="AC68" s="5">
        <v>3.6636040000000002E-2</v>
      </c>
      <c r="AD68" s="5">
        <v>-3.2500000000000001E-2</v>
      </c>
      <c r="AE68" s="5">
        <v>-0.03</v>
      </c>
      <c r="AF68" s="5">
        <v>0</v>
      </c>
      <c r="AG68" s="5">
        <v>-7.4131909999999995E-2</v>
      </c>
      <c r="AH68" s="5">
        <v>-0.04</v>
      </c>
      <c r="AI68" s="5">
        <v>-2.664043E-2</v>
      </c>
      <c r="AJ68" s="5">
        <v>0.1</v>
      </c>
      <c r="AK68" s="5">
        <v>-5.2376180000000001E-2</v>
      </c>
    </row>
    <row r="69" spans="1:37" x14ac:dyDescent="0.25">
      <c r="A69" s="4">
        <v>1</v>
      </c>
      <c r="B69" s="4">
        <v>9</v>
      </c>
      <c r="C69" s="4">
        <v>2079</v>
      </c>
      <c r="D69" s="4">
        <f t="shared" si="5"/>
        <v>6.5</v>
      </c>
      <c r="E69" s="4">
        <f t="shared" si="7"/>
        <v>6.5</v>
      </c>
      <c r="F69" s="8">
        <f t="shared" si="9"/>
        <v>36890364.024456896</v>
      </c>
      <c r="G69" s="8">
        <f t="shared" si="8"/>
        <v>3.0377658358106565</v>
      </c>
      <c r="H69" s="4">
        <f t="shared" si="3"/>
        <v>2.1830621610346266</v>
      </c>
      <c r="I69" s="4">
        <v>2.75</v>
      </c>
      <c r="J69" s="4">
        <v>0</v>
      </c>
      <c r="K69" s="8">
        <f t="shared" si="6"/>
        <v>132841500</v>
      </c>
      <c r="L69" s="5">
        <f t="shared" si="4"/>
        <v>4.6647211379727521E-2</v>
      </c>
      <c r="M69" s="5">
        <v>0.1</v>
      </c>
      <c r="N69" s="5">
        <v>-2.5000000000000001E-2</v>
      </c>
      <c r="O69" s="5">
        <v>-1.8184369999999998E-2</v>
      </c>
      <c r="P69" s="5">
        <v>-2.5000000000000001E-2</v>
      </c>
      <c r="Q69" s="5">
        <v>0</v>
      </c>
      <c r="R69" s="5">
        <v>-6.8390609999999996E-3</v>
      </c>
      <c r="S69" s="5">
        <v>0.15</v>
      </c>
      <c r="T69" s="5">
        <v>2.5000000000000001E-2</v>
      </c>
      <c r="U69" s="5">
        <v>-2.1128399999999999E-2</v>
      </c>
      <c r="V69" s="5">
        <v>0.05</v>
      </c>
      <c r="W69" s="5">
        <v>0</v>
      </c>
      <c r="X69" s="5">
        <v>0</v>
      </c>
      <c r="Y69" s="5">
        <v>7.4999999999999997E-2</v>
      </c>
      <c r="Z69" s="5">
        <v>0.06</v>
      </c>
      <c r="AA69" s="5">
        <v>0</v>
      </c>
      <c r="AB69" s="5">
        <v>5.1665790000000001E-3</v>
      </c>
      <c r="AC69" s="5">
        <v>3.6636040000000002E-2</v>
      </c>
      <c r="AD69" s="5">
        <v>-3.2500000000000001E-2</v>
      </c>
      <c r="AE69" s="5">
        <v>-0.03</v>
      </c>
      <c r="AF69" s="5">
        <v>0</v>
      </c>
      <c r="AG69" s="5">
        <v>-7.4131909999999995E-2</v>
      </c>
      <c r="AH69" s="5">
        <v>-0.04</v>
      </c>
      <c r="AI69" s="5">
        <v>-2.664043E-2</v>
      </c>
      <c r="AJ69" s="5">
        <v>0.1</v>
      </c>
      <c r="AK69" s="5">
        <v>-5.2376180000000001E-2</v>
      </c>
    </row>
    <row r="70" spans="1:37" x14ac:dyDescent="0.25">
      <c r="A70" s="4">
        <v>1</v>
      </c>
      <c r="B70" s="4">
        <v>9</v>
      </c>
      <c r="C70" s="4">
        <v>2080</v>
      </c>
      <c r="D70" s="4">
        <f t="shared" si="5"/>
        <v>6.5</v>
      </c>
      <c r="E70" s="4">
        <f t="shared" si="7"/>
        <v>6.5</v>
      </c>
      <c r="F70" s="8">
        <f t="shared" si="9"/>
        <v>37275953.395609424</v>
      </c>
      <c r="G70" s="8">
        <f t="shared" si="8"/>
        <v>3.0695174937114111</v>
      </c>
      <c r="H70" s="4">
        <f t="shared" si="3"/>
        <v>2.2002085940759284</v>
      </c>
      <c r="I70" s="4">
        <v>2.75</v>
      </c>
      <c r="J70" s="4">
        <v>0</v>
      </c>
      <c r="K70" s="8">
        <f t="shared" si="6"/>
        <v>134230000</v>
      </c>
      <c r="L70" s="5">
        <f t="shared" si="4"/>
        <v>4.6806683985698615E-2</v>
      </c>
      <c r="M70" s="5">
        <v>0.1</v>
      </c>
      <c r="N70" s="5">
        <v>-2.5000000000000001E-2</v>
      </c>
      <c r="O70" s="5">
        <v>-1.8184369999999998E-2</v>
      </c>
      <c r="P70" s="5">
        <v>-2.5000000000000001E-2</v>
      </c>
      <c r="Q70" s="5">
        <v>0</v>
      </c>
      <c r="R70" s="5">
        <v>-6.8390609999999996E-3</v>
      </c>
      <c r="S70" s="5">
        <v>0.15</v>
      </c>
      <c r="T70" s="5">
        <v>2.5000000000000001E-2</v>
      </c>
      <c r="U70" s="5">
        <v>-2.1128399999999999E-2</v>
      </c>
      <c r="V70" s="5">
        <v>0.05</v>
      </c>
      <c r="W70" s="5">
        <v>0</v>
      </c>
      <c r="X70" s="5">
        <v>0</v>
      </c>
      <c r="Y70" s="5">
        <v>7.4999999999999997E-2</v>
      </c>
      <c r="Z70" s="5">
        <v>0.06</v>
      </c>
      <c r="AA70" s="5">
        <v>0</v>
      </c>
      <c r="AB70" s="5">
        <v>5.1665790000000001E-3</v>
      </c>
      <c r="AC70" s="5">
        <v>3.6636040000000002E-2</v>
      </c>
      <c r="AD70" s="5">
        <v>-3.2500000000000001E-2</v>
      </c>
      <c r="AE70" s="5">
        <v>-0.03</v>
      </c>
      <c r="AF70" s="5">
        <v>0</v>
      </c>
      <c r="AG70" s="5">
        <v>-7.4131909999999995E-2</v>
      </c>
      <c r="AH70" s="5">
        <v>-0.04</v>
      </c>
      <c r="AI70" s="5">
        <v>-2.664043E-2</v>
      </c>
      <c r="AJ70" s="5">
        <v>0.1</v>
      </c>
      <c r="AK70" s="5">
        <v>-5.2376180000000001E-2</v>
      </c>
    </row>
    <row r="71" spans="1:37" x14ac:dyDescent="0.25">
      <c r="A71" s="4">
        <v>1</v>
      </c>
      <c r="B71" s="4">
        <v>9</v>
      </c>
      <c r="C71" s="4">
        <v>2081</v>
      </c>
      <c r="D71" s="4">
        <f t="shared" si="5"/>
        <v>6.5</v>
      </c>
      <c r="E71" s="4">
        <f t="shared" si="7"/>
        <v>6.5</v>
      </c>
      <c r="F71" s="8">
        <f t="shared" si="9"/>
        <v>37661542.766761951</v>
      </c>
      <c r="G71" s="8">
        <f t="shared" si="8"/>
        <v>3.1012691516121658</v>
      </c>
      <c r="H71" s="4">
        <f t="shared" si="3"/>
        <v>2.2173550271172302</v>
      </c>
      <c r="I71" s="4">
        <v>2.75</v>
      </c>
      <c r="J71" s="4">
        <v>0</v>
      </c>
      <c r="K71" s="8">
        <f t="shared" si="6"/>
        <v>135618500</v>
      </c>
      <c r="L71" s="5">
        <f t="shared" si="4"/>
        <v>4.6962876250438816E-2</v>
      </c>
      <c r="M71" s="5">
        <v>0.1</v>
      </c>
      <c r="N71" s="5">
        <v>-2.5000000000000001E-2</v>
      </c>
      <c r="O71" s="5">
        <v>-1.8184369999999998E-2</v>
      </c>
      <c r="P71" s="5">
        <v>-2.5000000000000001E-2</v>
      </c>
      <c r="Q71" s="5">
        <v>0</v>
      </c>
      <c r="R71" s="5">
        <v>-6.8390609999999996E-3</v>
      </c>
      <c r="S71" s="5">
        <v>0.15</v>
      </c>
      <c r="T71" s="5">
        <v>2.5000000000000001E-2</v>
      </c>
      <c r="U71" s="5">
        <v>-2.1128399999999999E-2</v>
      </c>
      <c r="V71" s="5">
        <v>0.05</v>
      </c>
      <c r="W71" s="5">
        <v>0</v>
      </c>
      <c r="X71" s="5">
        <v>0</v>
      </c>
      <c r="Y71" s="5">
        <v>7.4999999999999997E-2</v>
      </c>
      <c r="Z71" s="5">
        <v>0.06</v>
      </c>
      <c r="AA71" s="5">
        <v>0</v>
      </c>
      <c r="AB71" s="5">
        <v>5.1665790000000001E-3</v>
      </c>
      <c r="AC71" s="5">
        <v>3.6636040000000002E-2</v>
      </c>
      <c r="AD71" s="5">
        <v>-3.2500000000000001E-2</v>
      </c>
      <c r="AE71" s="5">
        <v>-0.03</v>
      </c>
      <c r="AF71" s="5">
        <v>0</v>
      </c>
      <c r="AG71" s="5">
        <v>-7.4131909999999995E-2</v>
      </c>
      <c r="AH71" s="5">
        <v>-0.04</v>
      </c>
      <c r="AI71" s="5">
        <v>-2.664043E-2</v>
      </c>
      <c r="AJ71" s="5">
        <v>0.1</v>
      </c>
      <c r="AK71" s="5">
        <v>-5.2376180000000001E-2</v>
      </c>
    </row>
    <row r="72" spans="1:37" x14ac:dyDescent="0.25">
      <c r="A72" s="4">
        <v>1</v>
      </c>
      <c r="B72" s="4">
        <v>9</v>
      </c>
      <c r="C72" s="4">
        <v>2082</v>
      </c>
      <c r="D72" s="4">
        <f t="shared" si="5"/>
        <v>6.5</v>
      </c>
      <c r="E72" s="4">
        <f t="shared" si="7"/>
        <v>6.5</v>
      </c>
      <c r="F72" s="8">
        <f t="shared" si="9"/>
        <v>38047132.137914479</v>
      </c>
      <c r="G72" s="8">
        <f t="shared" si="8"/>
        <v>3.1330208095129204</v>
      </c>
      <c r="H72" s="4">
        <f t="shared" si="3"/>
        <v>2.234501460158532</v>
      </c>
      <c r="I72" s="4">
        <v>2.75</v>
      </c>
      <c r="J72" s="4">
        <v>0</v>
      </c>
      <c r="K72" s="8">
        <f t="shared" si="6"/>
        <v>137007000</v>
      </c>
      <c r="L72" s="5">
        <f t="shared" si="4"/>
        <v>4.7115855635344282E-2</v>
      </c>
      <c r="M72" s="5">
        <v>0.1</v>
      </c>
      <c r="N72" s="5">
        <v>-2.5000000000000001E-2</v>
      </c>
      <c r="O72" s="5">
        <v>-1.8184369999999998E-2</v>
      </c>
      <c r="P72" s="5">
        <v>-2.5000000000000001E-2</v>
      </c>
      <c r="Q72" s="5">
        <v>0</v>
      </c>
      <c r="R72" s="5">
        <v>-6.8390609999999996E-3</v>
      </c>
      <c r="S72" s="5">
        <v>0.15</v>
      </c>
      <c r="T72" s="5">
        <v>2.5000000000000001E-2</v>
      </c>
      <c r="U72" s="5">
        <v>-2.1128399999999999E-2</v>
      </c>
      <c r="V72" s="5">
        <v>0.05</v>
      </c>
      <c r="W72" s="5">
        <v>0</v>
      </c>
      <c r="X72" s="5">
        <v>0</v>
      </c>
      <c r="Y72" s="5">
        <v>7.4999999999999997E-2</v>
      </c>
      <c r="Z72" s="5">
        <v>0.06</v>
      </c>
      <c r="AA72" s="5">
        <v>0</v>
      </c>
      <c r="AB72" s="5">
        <v>5.1665790000000001E-3</v>
      </c>
      <c r="AC72" s="5">
        <v>3.6636040000000002E-2</v>
      </c>
      <c r="AD72" s="5">
        <v>-3.2500000000000001E-2</v>
      </c>
      <c r="AE72" s="5">
        <v>-0.03</v>
      </c>
      <c r="AF72" s="5">
        <v>0</v>
      </c>
      <c r="AG72" s="5">
        <v>-7.4131909999999995E-2</v>
      </c>
      <c r="AH72" s="5">
        <v>-0.04</v>
      </c>
      <c r="AI72" s="5">
        <v>-2.664043E-2</v>
      </c>
      <c r="AJ72" s="5">
        <v>0.1</v>
      </c>
      <c r="AK72" s="5">
        <v>-5.2376180000000001E-2</v>
      </c>
    </row>
    <row r="73" spans="1:37" x14ac:dyDescent="0.25">
      <c r="A73" s="4">
        <v>1</v>
      </c>
      <c r="B73" s="4">
        <v>9</v>
      </c>
      <c r="C73" s="4">
        <v>2083</v>
      </c>
      <c r="D73" s="4">
        <f t="shared" si="5"/>
        <v>6.5</v>
      </c>
      <c r="E73" s="4">
        <f t="shared" si="7"/>
        <v>6.5</v>
      </c>
      <c r="F73" s="8">
        <f t="shared" si="9"/>
        <v>38432721.509067006</v>
      </c>
      <c r="G73" s="8">
        <f t="shared" si="8"/>
        <v>3.164772467413675</v>
      </c>
      <c r="H73" s="4">
        <f t="shared" si="3"/>
        <v>2.2516478931998338</v>
      </c>
      <c r="I73" s="4">
        <v>2.75</v>
      </c>
      <c r="J73" s="4">
        <v>0</v>
      </c>
      <c r="K73" s="8">
        <f t="shared" si="6"/>
        <v>138395500</v>
      </c>
      <c r="L73" s="5">
        <f t="shared" si="4"/>
        <v>4.726568824319817E-2</v>
      </c>
      <c r="M73" s="5">
        <v>0.1</v>
      </c>
      <c r="N73" s="5">
        <v>-2.5000000000000001E-2</v>
      </c>
      <c r="O73" s="5">
        <v>-1.8184369999999998E-2</v>
      </c>
      <c r="P73" s="5">
        <v>-2.5000000000000001E-2</v>
      </c>
      <c r="Q73" s="5">
        <v>0</v>
      </c>
      <c r="R73" s="5">
        <v>-6.8390609999999996E-3</v>
      </c>
      <c r="S73" s="5">
        <v>0.15</v>
      </c>
      <c r="T73" s="5">
        <v>2.5000000000000001E-2</v>
      </c>
      <c r="U73" s="5">
        <v>-2.1128399999999999E-2</v>
      </c>
      <c r="V73" s="5">
        <v>0.05</v>
      </c>
      <c r="W73" s="5">
        <v>0</v>
      </c>
      <c r="X73" s="5">
        <v>0</v>
      </c>
      <c r="Y73" s="5">
        <v>7.4999999999999997E-2</v>
      </c>
      <c r="Z73" s="5">
        <v>0.06</v>
      </c>
      <c r="AA73" s="5">
        <v>0</v>
      </c>
      <c r="AB73" s="5">
        <v>5.1665790000000001E-3</v>
      </c>
      <c r="AC73" s="5">
        <v>3.6636040000000002E-2</v>
      </c>
      <c r="AD73" s="5">
        <v>-3.2500000000000001E-2</v>
      </c>
      <c r="AE73" s="5">
        <v>-0.03</v>
      </c>
      <c r="AF73" s="5">
        <v>0</v>
      </c>
      <c r="AG73" s="5">
        <v>-7.4131909999999995E-2</v>
      </c>
      <c r="AH73" s="5">
        <v>-0.04</v>
      </c>
      <c r="AI73" s="5">
        <v>-2.664043E-2</v>
      </c>
      <c r="AJ73" s="5">
        <v>0.1</v>
      </c>
      <c r="AK73" s="5">
        <v>-5.2376180000000001E-2</v>
      </c>
    </row>
    <row r="74" spans="1:37" x14ac:dyDescent="0.25">
      <c r="A74" s="4">
        <v>1</v>
      </c>
      <c r="B74" s="4">
        <v>9</v>
      </c>
      <c r="C74" s="4">
        <v>2084</v>
      </c>
      <c r="D74" s="4">
        <f t="shared" si="5"/>
        <v>6.5</v>
      </c>
      <c r="E74" s="4">
        <f t="shared" si="7"/>
        <v>6.5</v>
      </c>
      <c r="F74" s="8">
        <f t="shared" si="9"/>
        <v>38818310.880219534</v>
      </c>
      <c r="G74" s="8">
        <f t="shared" si="8"/>
        <v>3.1965241253144296</v>
      </c>
      <c r="H74" s="4">
        <f t="shared" si="3"/>
        <v>2.2687943262411356</v>
      </c>
      <c r="I74" s="4">
        <v>2.75</v>
      </c>
      <c r="J74" s="4">
        <v>0</v>
      </c>
      <c r="K74" s="8">
        <f t="shared" si="6"/>
        <v>139784000</v>
      </c>
      <c r="L74" s="5">
        <f t="shared" si="4"/>
        <v>4.7412438831246177E-2</v>
      </c>
      <c r="M74" s="5">
        <v>0.1</v>
      </c>
      <c r="N74" s="5">
        <v>-2.5000000000000001E-2</v>
      </c>
      <c r="O74" s="5">
        <v>-1.8184369999999998E-2</v>
      </c>
      <c r="P74" s="5">
        <v>-2.5000000000000001E-2</v>
      </c>
      <c r="Q74" s="5">
        <v>0</v>
      </c>
      <c r="R74" s="5">
        <v>-6.8390609999999996E-3</v>
      </c>
      <c r="S74" s="5">
        <v>0.15</v>
      </c>
      <c r="T74" s="5">
        <v>2.5000000000000001E-2</v>
      </c>
      <c r="U74" s="5">
        <v>-2.1128399999999999E-2</v>
      </c>
      <c r="V74" s="5">
        <v>0.05</v>
      </c>
      <c r="W74" s="5">
        <v>0</v>
      </c>
      <c r="X74" s="5">
        <v>0</v>
      </c>
      <c r="Y74" s="5">
        <v>7.4999999999999997E-2</v>
      </c>
      <c r="Z74" s="5">
        <v>0.06</v>
      </c>
      <c r="AA74" s="5">
        <v>0</v>
      </c>
      <c r="AB74" s="5">
        <v>5.1665790000000001E-3</v>
      </c>
      <c r="AC74" s="5">
        <v>3.6636040000000002E-2</v>
      </c>
      <c r="AD74" s="5">
        <v>-3.2500000000000001E-2</v>
      </c>
      <c r="AE74" s="5">
        <v>-0.03</v>
      </c>
      <c r="AF74" s="5">
        <v>0</v>
      </c>
      <c r="AG74" s="5">
        <v>-7.4131909999999995E-2</v>
      </c>
      <c r="AH74" s="5">
        <v>-0.04</v>
      </c>
      <c r="AI74" s="5">
        <v>-2.664043E-2</v>
      </c>
      <c r="AJ74" s="5">
        <v>0.1</v>
      </c>
      <c r="AK74" s="5">
        <v>-5.2376180000000001E-2</v>
      </c>
    </row>
    <row r="75" spans="1:37" x14ac:dyDescent="0.25">
      <c r="A75" s="4">
        <v>1</v>
      </c>
      <c r="B75" s="4">
        <v>9</v>
      </c>
      <c r="C75" s="4">
        <v>2085</v>
      </c>
      <c r="D75" s="4">
        <f t="shared" si="5"/>
        <v>6.5</v>
      </c>
      <c r="E75" s="4">
        <f t="shared" si="7"/>
        <v>6.5</v>
      </c>
      <c r="F75" s="8">
        <f t="shared" si="9"/>
        <v>39203900.251372062</v>
      </c>
      <c r="G75" s="8">
        <f t="shared" si="8"/>
        <v>3.2282757832151843</v>
      </c>
      <c r="H75" s="4">
        <f t="shared" si="3"/>
        <v>2.2859407592824375</v>
      </c>
      <c r="I75" s="4">
        <v>2.75</v>
      </c>
      <c r="J75" s="4">
        <v>0</v>
      </c>
      <c r="K75" s="8">
        <f t="shared" si="6"/>
        <v>141172500</v>
      </c>
      <c r="L75" s="5">
        <f t="shared" si="4"/>
        <v>4.7556170820184131E-2</v>
      </c>
      <c r="M75" s="5">
        <v>0.1</v>
      </c>
      <c r="N75" s="5">
        <v>-2.5000000000000001E-2</v>
      </c>
      <c r="O75" s="5">
        <v>-1.8184369999999998E-2</v>
      </c>
      <c r="P75" s="5">
        <v>-2.5000000000000001E-2</v>
      </c>
      <c r="Q75" s="5">
        <v>0</v>
      </c>
      <c r="R75" s="5">
        <v>-6.8390609999999996E-3</v>
      </c>
      <c r="S75" s="5">
        <v>0.15</v>
      </c>
      <c r="T75" s="5">
        <v>2.5000000000000001E-2</v>
      </c>
      <c r="U75" s="5">
        <v>-2.1128399999999999E-2</v>
      </c>
      <c r="V75" s="5">
        <v>0.05</v>
      </c>
      <c r="W75" s="5">
        <v>0</v>
      </c>
      <c r="X75" s="5">
        <v>0</v>
      </c>
      <c r="Y75" s="5">
        <v>7.4999999999999997E-2</v>
      </c>
      <c r="Z75" s="5">
        <v>0.06</v>
      </c>
      <c r="AA75" s="5">
        <v>0</v>
      </c>
      <c r="AB75" s="5">
        <v>5.1665790000000001E-3</v>
      </c>
      <c r="AC75" s="5">
        <v>3.6636040000000002E-2</v>
      </c>
      <c r="AD75" s="5">
        <v>-3.2500000000000001E-2</v>
      </c>
      <c r="AE75" s="5">
        <v>-0.03</v>
      </c>
      <c r="AF75" s="5">
        <v>0</v>
      </c>
      <c r="AG75" s="5">
        <v>-7.4131909999999995E-2</v>
      </c>
      <c r="AH75" s="5">
        <v>-0.04</v>
      </c>
      <c r="AI75" s="5">
        <v>-2.664043E-2</v>
      </c>
      <c r="AJ75" s="5">
        <v>0.1</v>
      </c>
      <c r="AK75" s="5">
        <v>-5.2376180000000001E-2</v>
      </c>
    </row>
    <row r="76" spans="1:37" x14ac:dyDescent="0.25">
      <c r="A76" s="4">
        <v>1</v>
      </c>
      <c r="B76" s="4">
        <v>9</v>
      </c>
      <c r="C76" s="4">
        <v>2086</v>
      </c>
      <c r="D76" s="4">
        <f t="shared" si="5"/>
        <v>6.5</v>
      </c>
      <c r="E76" s="4">
        <f t="shared" si="7"/>
        <v>6.5</v>
      </c>
      <c r="F76" s="8">
        <f t="shared" si="9"/>
        <v>39589489.622524582</v>
      </c>
      <c r="G76" s="8">
        <f t="shared" si="8"/>
        <v>3.2600274411159389</v>
      </c>
      <c r="H76" s="4">
        <f t="shared" si="3"/>
        <v>2.3030871923237393</v>
      </c>
      <c r="I76" s="4">
        <v>2.75</v>
      </c>
      <c r="J76" s="4">
        <v>0</v>
      </c>
      <c r="K76" s="8">
        <f t="shared" si="6"/>
        <v>142561000</v>
      </c>
      <c r="L76" s="5">
        <f t="shared" si="4"/>
        <v>4.7696946309325042E-2</v>
      </c>
      <c r="M76" s="5">
        <v>0.1</v>
      </c>
      <c r="N76" s="5">
        <v>-2.5000000000000001E-2</v>
      </c>
      <c r="O76" s="5">
        <v>-1.8184369999999998E-2</v>
      </c>
      <c r="P76" s="5">
        <v>-2.5000000000000001E-2</v>
      </c>
      <c r="Q76" s="5">
        <v>0</v>
      </c>
      <c r="R76" s="5">
        <v>-6.8390609999999996E-3</v>
      </c>
      <c r="S76" s="5">
        <v>0.15</v>
      </c>
      <c r="T76" s="5">
        <v>2.5000000000000001E-2</v>
      </c>
      <c r="U76" s="5">
        <v>-2.1128399999999999E-2</v>
      </c>
      <c r="V76" s="5">
        <v>0.05</v>
      </c>
      <c r="W76" s="5">
        <v>0</v>
      </c>
      <c r="X76" s="5">
        <v>0</v>
      </c>
      <c r="Y76" s="5">
        <v>7.4999999999999997E-2</v>
      </c>
      <c r="Z76" s="5">
        <v>0.06</v>
      </c>
      <c r="AA76" s="5">
        <v>0</v>
      </c>
      <c r="AB76" s="5">
        <v>5.1665790000000001E-3</v>
      </c>
      <c r="AC76" s="5">
        <v>3.6636040000000002E-2</v>
      </c>
      <c r="AD76" s="5">
        <v>-3.2500000000000001E-2</v>
      </c>
      <c r="AE76" s="5">
        <v>-0.03</v>
      </c>
      <c r="AF76" s="5">
        <v>0</v>
      </c>
      <c r="AG76" s="5">
        <v>-7.4131909999999995E-2</v>
      </c>
      <c r="AH76" s="5">
        <v>-0.04</v>
      </c>
      <c r="AI76" s="5">
        <v>-2.664043E-2</v>
      </c>
      <c r="AJ76" s="5">
        <v>0.1</v>
      </c>
      <c r="AK76" s="5">
        <v>-5.2376180000000001E-2</v>
      </c>
    </row>
    <row r="77" spans="1:37" x14ac:dyDescent="0.25">
      <c r="A77" s="4">
        <v>1</v>
      </c>
      <c r="B77" s="4">
        <v>9</v>
      </c>
      <c r="C77" s="4">
        <v>2087</v>
      </c>
      <c r="D77" s="4">
        <f t="shared" si="5"/>
        <v>6.5</v>
      </c>
      <c r="E77" s="4">
        <f t="shared" si="7"/>
        <v>6.5</v>
      </c>
      <c r="F77" s="8">
        <f t="shared" si="9"/>
        <v>39975078.993677109</v>
      </c>
      <c r="G77" s="8">
        <f t="shared" si="8"/>
        <v>3.2917790990166935</v>
      </c>
      <c r="H77" s="4">
        <f t="shared" ref="H77:H90" si="10">H76+(H$11-H$2)/ROWS(H$2:H$11)</f>
        <v>2.3202336253650411</v>
      </c>
      <c r="I77" s="4">
        <v>2.75</v>
      </c>
      <c r="J77" s="4">
        <v>0</v>
      </c>
      <c r="K77" s="8">
        <f t="shared" si="6"/>
        <v>143949500</v>
      </c>
      <c r="L77" s="5">
        <f t="shared" ref="L77:L90" si="11">L76+(L76-L67)/ROWS(L67:L76)</f>
        <v>4.7834826104548103E-2</v>
      </c>
      <c r="M77" s="5">
        <v>0.1</v>
      </c>
      <c r="N77" s="5">
        <v>-2.5000000000000001E-2</v>
      </c>
      <c r="O77" s="5">
        <v>-1.8184369999999998E-2</v>
      </c>
      <c r="P77" s="5">
        <v>-2.5000000000000001E-2</v>
      </c>
      <c r="Q77" s="5">
        <v>0</v>
      </c>
      <c r="R77" s="5">
        <v>-6.8390609999999996E-3</v>
      </c>
      <c r="S77" s="5">
        <v>0.15</v>
      </c>
      <c r="T77" s="5">
        <v>2.5000000000000001E-2</v>
      </c>
      <c r="U77" s="5">
        <v>-2.1128399999999999E-2</v>
      </c>
      <c r="V77" s="5">
        <v>0.05</v>
      </c>
      <c r="W77" s="5">
        <v>0</v>
      </c>
      <c r="X77" s="5">
        <v>0</v>
      </c>
      <c r="Y77" s="5">
        <v>7.4999999999999997E-2</v>
      </c>
      <c r="Z77" s="5">
        <v>0.06</v>
      </c>
      <c r="AA77" s="5">
        <v>0</v>
      </c>
      <c r="AB77" s="5">
        <v>5.1665790000000001E-3</v>
      </c>
      <c r="AC77" s="5">
        <v>3.6636040000000002E-2</v>
      </c>
      <c r="AD77" s="5">
        <v>-3.2500000000000001E-2</v>
      </c>
      <c r="AE77" s="5">
        <v>-0.03</v>
      </c>
      <c r="AF77" s="5">
        <v>0</v>
      </c>
      <c r="AG77" s="5">
        <v>-7.4131909999999995E-2</v>
      </c>
      <c r="AH77" s="5">
        <v>-0.04</v>
      </c>
      <c r="AI77" s="5">
        <v>-2.664043E-2</v>
      </c>
      <c r="AJ77" s="5">
        <v>0.1</v>
      </c>
      <c r="AK77" s="5">
        <v>-5.2376180000000001E-2</v>
      </c>
    </row>
    <row r="78" spans="1:37" x14ac:dyDescent="0.25">
      <c r="A78" s="4">
        <v>1</v>
      </c>
      <c r="B78" s="4">
        <v>9</v>
      </c>
      <c r="C78" s="4">
        <v>2088</v>
      </c>
      <c r="D78" s="4">
        <f t="shared" si="5"/>
        <v>6.5</v>
      </c>
      <c r="E78" s="4">
        <f t="shared" si="7"/>
        <v>6.5</v>
      </c>
      <c r="F78" s="8">
        <f t="shared" si="9"/>
        <v>40360668.364829637</v>
      </c>
      <c r="G78" s="8">
        <f t="shared" si="8"/>
        <v>3.3235307569174481</v>
      </c>
      <c r="H78" s="4">
        <f t="shared" si="10"/>
        <v>2.3373800584063429</v>
      </c>
      <c r="I78" s="4">
        <v>2.75</v>
      </c>
      <c r="J78" s="4">
        <v>0</v>
      </c>
      <c r="K78" s="8">
        <f t="shared" si="6"/>
        <v>145338000</v>
      </c>
      <c r="L78" s="5">
        <f t="shared" si="11"/>
        <v>4.7969869755971076E-2</v>
      </c>
      <c r="M78" s="5">
        <v>0.1</v>
      </c>
      <c r="N78" s="5">
        <v>-2.5000000000000001E-2</v>
      </c>
      <c r="O78" s="5">
        <v>-1.8184369999999998E-2</v>
      </c>
      <c r="P78" s="5">
        <v>-2.5000000000000001E-2</v>
      </c>
      <c r="Q78" s="5">
        <v>0</v>
      </c>
      <c r="R78" s="5">
        <v>-6.8390609999999996E-3</v>
      </c>
      <c r="S78" s="5">
        <v>0.15</v>
      </c>
      <c r="T78" s="5">
        <v>2.5000000000000001E-2</v>
      </c>
      <c r="U78" s="5">
        <v>-2.1128399999999999E-2</v>
      </c>
      <c r="V78" s="5">
        <v>0.05</v>
      </c>
      <c r="W78" s="5">
        <v>0</v>
      </c>
      <c r="X78" s="5">
        <v>0</v>
      </c>
      <c r="Y78" s="5">
        <v>7.4999999999999997E-2</v>
      </c>
      <c r="Z78" s="5">
        <v>0.06</v>
      </c>
      <c r="AA78" s="5">
        <v>0</v>
      </c>
      <c r="AB78" s="5">
        <v>5.1665790000000001E-3</v>
      </c>
      <c r="AC78" s="5">
        <v>3.6636040000000002E-2</v>
      </c>
      <c r="AD78" s="5">
        <v>-3.2500000000000001E-2</v>
      </c>
      <c r="AE78" s="5">
        <v>-0.03</v>
      </c>
      <c r="AF78" s="5">
        <v>0</v>
      </c>
      <c r="AG78" s="5">
        <v>-7.4131909999999995E-2</v>
      </c>
      <c r="AH78" s="5">
        <v>-0.04</v>
      </c>
      <c r="AI78" s="5">
        <v>-2.664043E-2</v>
      </c>
      <c r="AJ78" s="5">
        <v>0.1</v>
      </c>
      <c r="AK78" s="5">
        <v>-5.2376180000000001E-2</v>
      </c>
    </row>
    <row r="79" spans="1:37" x14ac:dyDescent="0.25">
      <c r="A79" s="4">
        <v>1</v>
      </c>
      <c r="B79" s="4">
        <v>9</v>
      </c>
      <c r="C79" s="4">
        <v>2089</v>
      </c>
      <c r="D79" s="4">
        <f t="shared" si="5"/>
        <v>6.5</v>
      </c>
      <c r="E79" s="4">
        <f t="shared" si="7"/>
        <v>6.5</v>
      </c>
      <c r="F79" s="8">
        <f t="shared" si="9"/>
        <v>40746257.735982165</v>
      </c>
      <c r="G79" s="8">
        <f t="shared" si="8"/>
        <v>3.3552824148182028</v>
      </c>
      <c r="H79" s="4">
        <f t="shared" si="10"/>
        <v>2.3545264914476447</v>
      </c>
      <c r="I79" s="4">
        <v>2.75</v>
      </c>
      <c r="J79" s="4">
        <v>0</v>
      </c>
      <c r="K79" s="8">
        <f t="shared" si="6"/>
        <v>146726500</v>
      </c>
      <c r="L79" s="5">
        <f t="shared" si="11"/>
        <v>4.8102135593595434E-2</v>
      </c>
      <c r="M79" s="5">
        <v>0.1</v>
      </c>
      <c r="N79" s="5">
        <v>-2.5000000000000001E-2</v>
      </c>
      <c r="O79" s="5">
        <v>-1.8184369999999998E-2</v>
      </c>
      <c r="P79" s="5">
        <v>-2.5000000000000001E-2</v>
      </c>
      <c r="Q79" s="5">
        <v>0</v>
      </c>
      <c r="R79" s="5">
        <v>-6.8390609999999996E-3</v>
      </c>
      <c r="S79" s="5">
        <v>0.15</v>
      </c>
      <c r="T79" s="5">
        <v>2.5000000000000001E-2</v>
      </c>
      <c r="U79" s="5">
        <v>-2.1128399999999999E-2</v>
      </c>
      <c r="V79" s="5">
        <v>0.05</v>
      </c>
      <c r="W79" s="5">
        <v>0</v>
      </c>
      <c r="X79" s="5">
        <v>0</v>
      </c>
      <c r="Y79" s="5">
        <v>7.4999999999999997E-2</v>
      </c>
      <c r="Z79" s="5">
        <v>0.06</v>
      </c>
      <c r="AA79" s="5">
        <v>0</v>
      </c>
      <c r="AB79" s="5">
        <v>5.1665790000000001E-3</v>
      </c>
      <c r="AC79" s="5">
        <v>3.6636040000000002E-2</v>
      </c>
      <c r="AD79" s="5">
        <v>-3.2500000000000001E-2</v>
      </c>
      <c r="AE79" s="5">
        <v>-0.03</v>
      </c>
      <c r="AF79" s="5">
        <v>0</v>
      </c>
      <c r="AG79" s="5">
        <v>-7.4131909999999995E-2</v>
      </c>
      <c r="AH79" s="5">
        <v>-0.04</v>
      </c>
      <c r="AI79" s="5">
        <v>-2.664043E-2</v>
      </c>
      <c r="AJ79" s="5">
        <v>0.1</v>
      </c>
      <c r="AK79" s="5">
        <v>-5.2376180000000001E-2</v>
      </c>
    </row>
    <row r="80" spans="1:37" x14ac:dyDescent="0.25">
      <c r="A80" s="4">
        <v>1</v>
      </c>
      <c r="B80" s="4">
        <v>9</v>
      </c>
      <c r="C80" s="4">
        <v>2090</v>
      </c>
      <c r="D80" s="4">
        <f t="shared" si="5"/>
        <v>6.5</v>
      </c>
      <c r="E80" s="4">
        <f t="shared" si="7"/>
        <v>6.5</v>
      </c>
      <c r="F80" s="8">
        <f t="shared" si="9"/>
        <v>41131847.107134692</v>
      </c>
      <c r="G80" s="8">
        <f t="shared" si="8"/>
        <v>3.3870340727189574</v>
      </c>
      <c r="H80" s="4">
        <f t="shared" si="10"/>
        <v>2.3716729244889465</v>
      </c>
      <c r="I80" s="4">
        <v>2.75</v>
      </c>
      <c r="J80" s="4">
        <v>0</v>
      </c>
      <c r="K80" s="8">
        <f t="shared" si="6"/>
        <v>148115000</v>
      </c>
      <c r="L80" s="5">
        <f t="shared" si="11"/>
        <v>4.8231680754385116E-2</v>
      </c>
      <c r="M80" s="5">
        <v>0.1</v>
      </c>
      <c r="N80" s="5">
        <v>-2.5000000000000001E-2</v>
      </c>
      <c r="O80" s="5">
        <v>-1.8184369999999998E-2</v>
      </c>
      <c r="P80" s="5">
        <v>-2.5000000000000001E-2</v>
      </c>
      <c r="Q80" s="5">
        <v>0</v>
      </c>
      <c r="R80" s="5">
        <v>-6.8390609999999996E-3</v>
      </c>
      <c r="S80" s="5">
        <v>0.15</v>
      </c>
      <c r="T80" s="5">
        <v>2.5000000000000001E-2</v>
      </c>
      <c r="U80" s="5">
        <v>-2.1128399999999999E-2</v>
      </c>
      <c r="V80" s="5">
        <v>0.05</v>
      </c>
      <c r="W80" s="5">
        <v>0</v>
      </c>
      <c r="X80" s="5">
        <v>0</v>
      </c>
      <c r="Y80" s="5">
        <v>7.4999999999999997E-2</v>
      </c>
      <c r="Z80" s="5">
        <v>0.06</v>
      </c>
      <c r="AA80" s="5">
        <v>0</v>
      </c>
      <c r="AB80" s="5">
        <v>5.1665790000000001E-3</v>
      </c>
      <c r="AC80" s="5">
        <v>3.6636040000000002E-2</v>
      </c>
      <c r="AD80" s="5">
        <v>-3.2500000000000001E-2</v>
      </c>
      <c r="AE80" s="5">
        <v>-0.03</v>
      </c>
      <c r="AF80" s="5">
        <v>0</v>
      </c>
      <c r="AG80" s="5">
        <v>-7.4131909999999995E-2</v>
      </c>
      <c r="AH80" s="5">
        <v>-0.04</v>
      </c>
      <c r="AI80" s="5">
        <v>-2.664043E-2</v>
      </c>
      <c r="AJ80" s="5">
        <v>0.1</v>
      </c>
      <c r="AK80" s="5">
        <v>-5.2376180000000001E-2</v>
      </c>
    </row>
    <row r="81" spans="1:37" x14ac:dyDescent="0.25">
      <c r="A81" s="4">
        <v>1</v>
      </c>
      <c r="B81" s="4">
        <v>9</v>
      </c>
      <c r="C81" s="4">
        <v>2091</v>
      </c>
      <c r="D81" s="4">
        <f t="shared" ref="D81:D90" si="12">D80</f>
        <v>6.5</v>
      </c>
      <c r="E81" s="4">
        <f t="shared" si="7"/>
        <v>6.5</v>
      </c>
      <c r="F81" s="8">
        <f t="shared" si="9"/>
        <v>41517436.47828722</v>
      </c>
      <c r="G81" s="8">
        <f t="shared" si="8"/>
        <v>3.418785730619712</v>
      </c>
      <c r="H81" s="4">
        <f t="shared" si="10"/>
        <v>2.3888193575302483</v>
      </c>
      <c r="I81" s="4">
        <v>2.75</v>
      </c>
      <c r="J81" s="4">
        <v>0</v>
      </c>
      <c r="K81" s="8">
        <f t="shared" si="6"/>
        <v>149503500</v>
      </c>
      <c r="L81" s="5">
        <f t="shared" si="11"/>
        <v>4.8358561204779743E-2</v>
      </c>
      <c r="M81" s="5">
        <v>0.1</v>
      </c>
      <c r="N81" s="5">
        <v>-2.5000000000000001E-2</v>
      </c>
      <c r="O81" s="5">
        <v>-1.8184369999999998E-2</v>
      </c>
      <c r="P81" s="5">
        <v>-2.5000000000000001E-2</v>
      </c>
      <c r="Q81" s="5">
        <v>0</v>
      </c>
      <c r="R81" s="5">
        <v>-6.8390609999999996E-3</v>
      </c>
      <c r="S81" s="5">
        <v>0.15</v>
      </c>
      <c r="T81" s="5">
        <v>2.5000000000000001E-2</v>
      </c>
      <c r="U81" s="5">
        <v>-2.1128399999999999E-2</v>
      </c>
      <c r="V81" s="5">
        <v>0.05</v>
      </c>
      <c r="W81" s="5">
        <v>0</v>
      </c>
      <c r="X81" s="5">
        <v>0</v>
      </c>
      <c r="Y81" s="5">
        <v>7.4999999999999997E-2</v>
      </c>
      <c r="Z81" s="5">
        <v>0.06</v>
      </c>
      <c r="AA81" s="5">
        <v>0</v>
      </c>
      <c r="AB81" s="5">
        <v>5.1665790000000001E-3</v>
      </c>
      <c r="AC81" s="5">
        <v>3.6636040000000002E-2</v>
      </c>
      <c r="AD81" s="5">
        <v>-3.2500000000000001E-2</v>
      </c>
      <c r="AE81" s="5">
        <v>-0.03</v>
      </c>
      <c r="AF81" s="5">
        <v>0</v>
      </c>
      <c r="AG81" s="5">
        <v>-7.4131909999999995E-2</v>
      </c>
      <c r="AH81" s="5">
        <v>-0.04</v>
      </c>
      <c r="AI81" s="5">
        <v>-2.664043E-2</v>
      </c>
      <c r="AJ81" s="5">
        <v>0.1</v>
      </c>
      <c r="AK81" s="5">
        <v>-5.2376180000000001E-2</v>
      </c>
    </row>
    <row r="82" spans="1:37" x14ac:dyDescent="0.25">
      <c r="A82" s="4">
        <v>1</v>
      </c>
      <c r="B82" s="4">
        <v>9</v>
      </c>
      <c r="C82" s="4">
        <v>2092</v>
      </c>
      <c r="D82" s="4">
        <f t="shared" si="12"/>
        <v>6.5</v>
      </c>
      <c r="E82" s="4">
        <f t="shared" si="7"/>
        <v>6.5</v>
      </c>
      <c r="F82" s="8">
        <f t="shared" si="9"/>
        <v>41903025.849439748</v>
      </c>
      <c r="G82" s="8">
        <f t="shared" si="8"/>
        <v>3.4505373885204667</v>
      </c>
      <c r="H82" s="4">
        <f t="shared" si="10"/>
        <v>2.4059657905715501</v>
      </c>
      <c r="I82" s="4">
        <v>2.75</v>
      </c>
      <c r="J82" s="4">
        <v>0</v>
      </c>
      <c r="K82" s="8">
        <f t="shared" si="6"/>
        <v>150892000</v>
      </c>
      <c r="L82" s="5">
        <f t="shared" si="11"/>
        <v>4.8482831761723286E-2</v>
      </c>
      <c r="M82" s="5">
        <v>0.1</v>
      </c>
      <c r="N82" s="5">
        <v>-2.5000000000000001E-2</v>
      </c>
      <c r="O82" s="5">
        <v>-1.8184369999999998E-2</v>
      </c>
      <c r="P82" s="5">
        <v>-2.5000000000000001E-2</v>
      </c>
      <c r="Q82" s="5">
        <v>0</v>
      </c>
      <c r="R82" s="5">
        <v>-6.8390609999999996E-3</v>
      </c>
      <c r="S82" s="5">
        <v>0.15</v>
      </c>
      <c r="T82" s="5">
        <v>2.5000000000000001E-2</v>
      </c>
      <c r="U82" s="5">
        <v>-2.1128399999999999E-2</v>
      </c>
      <c r="V82" s="5">
        <v>0.05</v>
      </c>
      <c r="W82" s="5">
        <v>0</v>
      </c>
      <c r="X82" s="5">
        <v>0</v>
      </c>
      <c r="Y82" s="5">
        <v>7.4999999999999997E-2</v>
      </c>
      <c r="Z82" s="5">
        <v>0.06</v>
      </c>
      <c r="AA82" s="5">
        <v>0</v>
      </c>
      <c r="AB82" s="5">
        <v>5.1665790000000001E-3</v>
      </c>
      <c r="AC82" s="5">
        <v>3.6636040000000002E-2</v>
      </c>
      <c r="AD82" s="5">
        <v>-3.2500000000000001E-2</v>
      </c>
      <c r="AE82" s="5">
        <v>-0.03</v>
      </c>
      <c r="AF82" s="5">
        <v>0</v>
      </c>
      <c r="AG82" s="5">
        <v>-7.4131909999999995E-2</v>
      </c>
      <c r="AH82" s="5">
        <v>-0.04</v>
      </c>
      <c r="AI82" s="5">
        <v>-2.664043E-2</v>
      </c>
      <c r="AJ82" s="5">
        <v>0.1</v>
      </c>
      <c r="AK82" s="5">
        <v>-5.2376180000000001E-2</v>
      </c>
    </row>
    <row r="83" spans="1:37" x14ac:dyDescent="0.25">
      <c r="A83" s="4">
        <v>1</v>
      </c>
      <c r="B83" s="4">
        <v>9</v>
      </c>
      <c r="C83" s="4">
        <v>2093</v>
      </c>
      <c r="D83" s="4">
        <f t="shared" si="12"/>
        <v>6.5</v>
      </c>
      <c r="E83" s="4">
        <f t="shared" si="7"/>
        <v>6.5</v>
      </c>
      <c r="F83" s="8">
        <f t="shared" si="9"/>
        <v>42288615.220592275</v>
      </c>
      <c r="G83" s="8">
        <f t="shared" si="8"/>
        <v>3.4822890464212213</v>
      </c>
      <c r="H83" s="4">
        <f t="shared" si="10"/>
        <v>2.4231122236128519</v>
      </c>
      <c r="I83" s="4">
        <v>2.75</v>
      </c>
      <c r="J83" s="4">
        <v>0</v>
      </c>
      <c r="K83" s="8">
        <f t="shared" si="6"/>
        <v>152280500</v>
      </c>
      <c r="L83" s="5">
        <f t="shared" si="11"/>
        <v>4.86045461135758E-2</v>
      </c>
      <c r="M83" s="5">
        <v>0.1</v>
      </c>
      <c r="N83" s="5">
        <v>-2.5000000000000001E-2</v>
      </c>
      <c r="O83" s="5">
        <v>-1.8184369999999998E-2</v>
      </c>
      <c r="P83" s="5">
        <v>-2.5000000000000001E-2</v>
      </c>
      <c r="Q83" s="5">
        <v>0</v>
      </c>
      <c r="R83" s="5">
        <v>-6.8390609999999996E-3</v>
      </c>
      <c r="S83" s="5">
        <v>0.15</v>
      </c>
      <c r="T83" s="5">
        <v>2.5000000000000001E-2</v>
      </c>
      <c r="U83" s="5">
        <v>-2.1128399999999999E-2</v>
      </c>
      <c r="V83" s="5">
        <v>0.05</v>
      </c>
      <c r="W83" s="5">
        <v>0</v>
      </c>
      <c r="X83" s="5">
        <v>0</v>
      </c>
      <c r="Y83" s="5">
        <v>7.4999999999999997E-2</v>
      </c>
      <c r="Z83" s="5">
        <v>0.06</v>
      </c>
      <c r="AA83" s="5">
        <v>0</v>
      </c>
      <c r="AB83" s="5">
        <v>5.1665790000000001E-3</v>
      </c>
      <c r="AC83" s="5">
        <v>3.6636040000000002E-2</v>
      </c>
      <c r="AD83" s="5">
        <v>-3.2500000000000001E-2</v>
      </c>
      <c r="AE83" s="5">
        <v>-0.03</v>
      </c>
      <c r="AF83" s="5">
        <v>0</v>
      </c>
      <c r="AG83" s="5">
        <v>-7.4131909999999995E-2</v>
      </c>
      <c r="AH83" s="5">
        <v>-0.04</v>
      </c>
      <c r="AI83" s="5">
        <v>-2.664043E-2</v>
      </c>
      <c r="AJ83" s="5">
        <v>0.1</v>
      </c>
      <c r="AK83" s="5">
        <v>-5.2376180000000001E-2</v>
      </c>
    </row>
    <row r="84" spans="1:37" x14ac:dyDescent="0.25">
      <c r="A84" s="4">
        <v>1</v>
      </c>
      <c r="B84" s="4">
        <v>9</v>
      </c>
      <c r="C84" s="4">
        <v>2094</v>
      </c>
      <c r="D84" s="4">
        <f t="shared" si="12"/>
        <v>6.5</v>
      </c>
      <c r="E84" s="4">
        <f t="shared" si="7"/>
        <v>6.5</v>
      </c>
      <c r="F84" s="8">
        <f t="shared" si="9"/>
        <v>42674204.591744803</v>
      </c>
      <c r="G84" s="8">
        <f t="shared" si="8"/>
        <v>3.5140407043219759</v>
      </c>
      <c r="H84" s="4">
        <f t="shared" si="10"/>
        <v>2.4402586566541538</v>
      </c>
      <c r="I84" s="4">
        <v>2.75</v>
      </c>
      <c r="J84" s="4">
        <v>0</v>
      </c>
      <c r="K84" s="8">
        <f t="shared" si="6"/>
        <v>153669000</v>
      </c>
      <c r="L84" s="5">
        <f t="shared" si="11"/>
        <v>4.8723756841808762E-2</v>
      </c>
      <c r="M84" s="5">
        <v>0.1</v>
      </c>
      <c r="N84" s="5">
        <v>-2.5000000000000001E-2</v>
      </c>
      <c r="O84" s="5">
        <v>-1.8184369999999998E-2</v>
      </c>
      <c r="P84" s="5">
        <v>-2.5000000000000001E-2</v>
      </c>
      <c r="Q84" s="5">
        <v>0</v>
      </c>
      <c r="R84" s="5">
        <v>-6.8390609999999996E-3</v>
      </c>
      <c r="S84" s="5">
        <v>0.15</v>
      </c>
      <c r="T84" s="5">
        <v>2.5000000000000001E-2</v>
      </c>
      <c r="U84" s="5">
        <v>-2.1128399999999999E-2</v>
      </c>
      <c r="V84" s="5">
        <v>0.05</v>
      </c>
      <c r="W84" s="5">
        <v>0</v>
      </c>
      <c r="X84" s="5">
        <v>0</v>
      </c>
      <c r="Y84" s="5">
        <v>7.4999999999999997E-2</v>
      </c>
      <c r="Z84" s="5">
        <v>0.06</v>
      </c>
      <c r="AA84" s="5">
        <v>0</v>
      </c>
      <c r="AB84" s="5">
        <v>5.1665790000000001E-3</v>
      </c>
      <c r="AC84" s="5">
        <v>3.6636040000000002E-2</v>
      </c>
      <c r="AD84" s="5">
        <v>-3.2500000000000001E-2</v>
      </c>
      <c r="AE84" s="5">
        <v>-0.03</v>
      </c>
      <c r="AF84" s="5">
        <v>0</v>
      </c>
      <c r="AG84" s="5">
        <v>-7.4131909999999995E-2</v>
      </c>
      <c r="AH84" s="5">
        <v>-0.04</v>
      </c>
      <c r="AI84" s="5">
        <v>-2.664043E-2</v>
      </c>
      <c r="AJ84" s="5">
        <v>0.1</v>
      </c>
      <c r="AK84" s="5">
        <v>-5.2376180000000001E-2</v>
      </c>
    </row>
    <row r="85" spans="1:37" x14ac:dyDescent="0.25">
      <c r="A85" s="4">
        <v>1</v>
      </c>
      <c r="B85" s="4">
        <v>9</v>
      </c>
      <c r="C85" s="4">
        <v>2095</v>
      </c>
      <c r="D85" s="4">
        <f t="shared" si="12"/>
        <v>6.5</v>
      </c>
      <c r="E85" s="4">
        <f t="shared" si="7"/>
        <v>6.5</v>
      </c>
      <c r="F85" s="8">
        <f t="shared" si="9"/>
        <v>43059793.962897323</v>
      </c>
      <c r="G85" s="8">
        <f t="shared" si="8"/>
        <v>3.5457923622227305</v>
      </c>
      <c r="H85" s="4">
        <f t="shared" si="10"/>
        <v>2.4574050896954556</v>
      </c>
      <c r="I85" s="4">
        <v>2.75</v>
      </c>
      <c r="J85" s="4">
        <v>0</v>
      </c>
      <c r="K85" s="8">
        <f t="shared" si="6"/>
        <v>155057500</v>
      </c>
      <c r="L85" s="5">
        <f t="shared" si="11"/>
        <v>4.8840515443971222E-2</v>
      </c>
      <c r="M85" s="5">
        <v>0.1</v>
      </c>
      <c r="N85" s="5">
        <v>-2.5000000000000001E-2</v>
      </c>
      <c r="O85" s="5">
        <v>-1.8184369999999998E-2</v>
      </c>
      <c r="P85" s="5">
        <v>-2.5000000000000001E-2</v>
      </c>
      <c r="Q85" s="5">
        <v>0</v>
      </c>
      <c r="R85" s="5">
        <v>-6.8390609999999996E-3</v>
      </c>
      <c r="S85" s="5">
        <v>0.15</v>
      </c>
      <c r="T85" s="5">
        <v>2.5000000000000001E-2</v>
      </c>
      <c r="U85" s="5">
        <v>-2.1128399999999999E-2</v>
      </c>
      <c r="V85" s="5">
        <v>0.05</v>
      </c>
      <c r="W85" s="5">
        <v>0</v>
      </c>
      <c r="X85" s="5">
        <v>0</v>
      </c>
      <c r="Y85" s="5">
        <v>7.4999999999999997E-2</v>
      </c>
      <c r="Z85" s="5">
        <v>0.06</v>
      </c>
      <c r="AA85" s="5">
        <v>0</v>
      </c>
      <c r="AB85" s="5">
        <v>5.1665790000000001E-3</v>
      </c>
      <c r="AC85" s="5">
        <v>3.6636040000000002E-2</v>
      </c>
      <c r="AD85" s="5">
        <v>-3.2500000000000001E-2</v>
      </c>
      <c r="AE85" s="5">
        <v>-0.03</v>
      </c>
      <c r="AF85" s="5">
        <v>0</v>
      </c>
      <c r="AG85" s="5">
        <v>-7.4131909999999995E-2</v>
      </c>
      <c r="AH85" s="5">
        <v>-0.04</v>
      </c>
      <c r="AI85" s="5">
        <v>-2.664043E-2</v>
      </c>
      <c r="AJ85" s="5">
        <v>0.1</v>
      </c>
      <c r="AK85" s="5">
        <v>-5.2376180000000001E-2</v>
      </c>
    </row>
    <row r="86" spans="1:37" x14ac:dyDescent="0.25">
      <c r="A86" s="4">
        <v>1</v>
      </c>
      <c r="B86" s="4">
        <v>9</v>
      </c>
      <c r="C86" s="4">
        <v>2096</v>
      </c>
      <c r="D86" s="4">
        <f t="shared" si="12"/>
        <v>6.5</v>
      </c>
      <c r="E86" s="4">
        <f t="shared" si="7"/>
        <v>6.5</v>
      </c>
      <c r="F86" s="8">
        <f t="shared" si="9"/>
        <v>43445383.334049851</v>
      </c>
      <c r="G86" s="8">
        <f t="shared" si="8"/>
        <v>3.5775440201234852</v>
      </c>
      <c r="H86" s="4">
        <f t="shared" si="10"/>
        <v>2.4745515227367574</v>
      </c>
      <c r="I86" s="4">
        <v>2.75</v>
      </c>
      <c r="J86" s="4">
        <v>0</v>
      </c>
      <c r="K86" s="8">
        <f t="shared" si="6"/>
        <v>156446000</v>
      </c>
      <c r="L86" s="5">
        <f t="shared" si="11"/>
        <v>4.8954872357435841E-2</v>
      </c>
      <c r="M86" s="5">
        <v>0.1</v>
      </c>
      <c r="N86" s="5">
        <v>-2.5000000000000001E-2</v>
      </c>
      <c r="O86" s="5">
        <v>-1.8184369999999998E-2</v>
      </c>
      <c r="P86" s="5">
        <v>-2.5000000000000001E-2</v>
      </c>
      <c r="Q86" s="5">
        <v>0</v>
      </c>
      <c r="R86" s="5">
        <v>-6.8390609999999996E-3</v>
      </c>
      <c r="S86" s="5">
        <v>0.15</v>
      </c>
      <c r="T86" s="5">
        <v>2.5000000000000001E-2</v>
      </c>
      <c r="U86" s="5">
        <v>-2.1128399999999999E-2</v>
      </c>
      <c r="V86" s="5">
        <v>0.05</v>
      </c>
      <c r="W86" s="5">
        <v>0</v>
      </c>
      <c r="X86" s="5">
        <v>0</v>
      </c>
      <c r="Y86" s="5">
        <v>7.4999999999999997E-2</v>
      </c>
      <c r="Z86" s="5">
        <v>0.06</v>
      </c>
      <c r="AA86" s="5">
        <v>0</v>
      </c>
      <c r="AB86" s="5">
        <v>5.1665790000000001E-3</v>
      </c>
      <c r="AC86" s="5">
        <v>3.6636040000000002E-2</v>
      </c>
      <c r="AD86" s="5">
        <v>-3.2500000000000001E-2</v>
      </c>
      <c r="AE86" s="5">
        <v>-0.03</v>
      </c>
      <c r="AF86" s="5">
        <v>0</v>
      </c>
      <c r="AG86" s="5">
        <v>-7.4131909999999995E-2</v>
      </c>
      <c r="AH86" s="5">
        <v>-0.04</v>
      </c>
      <c r="AI86" s="5">
        <v>-2.664043E-2</v>
      </c>
      <c r="AJ86" s="5">
        <v>0.1</v>
      </c>
      <c r="AK86" s="5">
        <v>-5.2376180000000001E-2</v>
      </c>
    </row>
    <row r="87" spans="1:37" x14ac:dyDescent="0.25">
      <c r="A87" s="4">
        <v>1</v>
      </c>
      <c r="B87" s="4">
        <v>9</v>
      </c>
      <c r="C87" s="4">
        <v>2097</v>
      </c>
      <c r="D87" s="4">
        <f t="shared" si="12"/>
        <v>6.5</v>
      </c>
      <c r="E87" s="4">
        <f t="shared" si="7"/>
        <v>6.5</v>
      </c>
      <c r="F87" s="8">
        <f t="shared" si="9"/>
        <v>43830972.705202378</v>
      </c>
      <c r="G87" s="8">
        <f t="shared" si="8"/>
        <v>3.6092956780242398</v>
      </c>
      <c r="H87" s="4">
        <f t="shared" si="10"/>
        <v>2.4916979557780592</v>
      </c>
      <c r="I87" s="4">
        <v>2.75</v>
      </c>
      <c r="J87" s="4">
        <v>0</v>
      </c>
      <c r="K87" s="8">
        <f t="shared" si="6"/>
        <v>157834500</v>
      </c>
      <c r="L87" s="5">
        <f t="shared" si="11"/>
        <v>4.9066876982724612E-2</v>
      </c>
      <c r="M87" s="5">
        <v>0.1</v>
      </c>
      <c r="N87" s="5">
        <v>-2.5000000000000001E-2</v>
      </c>
      <c r="O87" s="5">
        <v>-1.8184369999999998E-2</v>
      </c>
      <c r="P87" s="5">
        <v>-2.5000000000000001E-2</v>
      </c>
      <c r="Q87" s="5">
        <v>0</v>
      </c>
      <c r="R87" s="5">
        <v>-6.8390609999999996E-3</v>
      </c>
      <c r="S87" s="5">
        <v>0.15</v>
      </c>
      <c r="T87" s="5">
        <v>2.5000000000000001E-2</v>
      </c>
      <c r="U87" s="5">
        <v>-2.1128399999999999E-2</v>
      </c>
      <c r="V87" s="5">
        <v>0.05</v>
      </c>
      <c r="W87" s="5">
        <v>0</v>
      </c>
      <c r="X87" s="5">
        <v>0</v>
      </c>
      <c r="Y87" s="5">
        <v>7.4999999999999997E-2</v>
      </c>
      <c r="Z87" s="5">
        <v>0.06</v>
      </c>
      <c r="AA87" s="5">
        <v>0</v>
      </c>
      <c r="AB87" s="5">
        <v>5.1665790000000001E-3</v>
      </c>
      <c r="AC87" s="5">
        <v>3.6636040000000002E-2</v>
      </c>
      <c r="AD87" s="5">
        <v>-3.2500000000000001E-2</v>
      </c>
      <c r="AE87" s="5">
        <v>-0.03</v>
      </c>
      <c r="AF87" s="5">
        <v>0</v>
      </c>
      <c r="AG87" s="5">
        <v>-7.4131909999999995E-2</v>
      </c>
      <c r="AH87" s="5">
        <v>-0.04</v>
      </c>
      <c r="AI87" s="5">
        <v>-2.664043E-2</v>
      </c>
      <c r="AJ87" s="5">
        <v>0.1</v>
      </c>
      <c r="AK87" s="5">
        <v>-5.2376180000000001E-2</v>
      </c>
    </row>
    <row r="88" spans="1:37" x14ac:dyDescent="0.25">
      <c r="A88" s="4">
        <v>1</v>
      </c>
      <c r="B88" s="4">
        <v>9</v>
      </c>
      <c r="C88" s="4">
        <v>2098</v>
      </c>
      <c r="D88" s="4">
        <f t="shared" si="12"/>
        <v>6.5</v>
      </c>
      <c r="E88" s="4">
        <f t="shared" si="7"/>
        <v>6.5</v>
      </c>
      <c r="F88" s="8">
        <f t="shared" si="9"/>
        <v>44216562.076354906</v>
      </c>
      <c r="G88" s="8">
        <f t="shared" si="8"/>
        <v>3.6410473359249944</v>
      </c>
      <c r="H88" s="4">
        <f t="shared" si="10"/>
        <v>2.508844388819361</v>
      </c>
      <c r="I88" s="4">
        <v>2.75</v>
      </c>
      <c r="J88" s="4">
        <v>0</v>
      </c>
      <c r="K88" s="8">
        <f t="shared" si="6"/>
        <v>159223000</v>
      </c>
      <c r="L88" s="5">
        <f t="shared" si="11"/>
        <v>4.9176577705399967E-2</v>
      </c>
      <c r="M88" s="5">
        <v>0.1</v>
      </c>
      <c r="N88" s="5">
        <v>-2.5000000000000001E-2</v>
      </c>
      <c r="O88" s="5">
        <v>-1.8184369999999998E-2</v>
      </c>
      <c r="P88" s="5">
        <v>-2.5000000000000001E-2</v>
      </c>
      <c r="Q88" s="5">
        <v>0</v>
      </c>
      <c r="R88" s="5">
        <v>-6.8390609999999996E-3</v>
      </c>
      <c r="S88" s="5">
        <v>0.15</v>
      </c>
      <c r="T88" s="5">
        <v>2.5000000000000001E-2</v>
      </c>
      <c r="U88" s="5">
        <v>-2.1128399999999999E-2</v>
      </c>
      <c r="V88" s="5">
        <v>0.05</v>
      </c>
      <c r="W88" s="5">
        <v>0</v>
      </c>
      <c r="X88" s="5">
        <v>0</v>
      </c>
      <c r="Y88" s="5">
        <v>7.4999999999999997E-2</v>
      </c>
      <c r="Z88" s="5">
        <v>0.06</v>
      </c>
      <c r="AA88" s="5">
        <v>0</v>
      </c>
      <c r="AB88" s="5">
        <v>5.1665790000000001E-3</v>
      </c>
      <c r="AC88" s="5">
        <v>3.6636040000000002E-2</v>
      </c>
      <c r="AD88" s="5">
        <v>-3.2500000000000001E-2</v>
      </c>
      <c r="AE88" s="5">
        <v>-0.03</v>
      </c>
      <c r="AF88" s="5">
        <v>0</v>
      </c>
      <c r="AG88" s="5">
        <v>-7.4131909999999995E-2</v>
      </c>
      <c r="AH88" s="5">
        <v>-0.04</v>
      </c>
      <c r="AI88" s="5">
        <v>-2.664043E-2</v>
      </c>
      <c r="AJ88" s="5">
        <v>0.1</v>
      </c>
      <c r="AK88" s="5">
        <v>-5.2376180000000001E-2</v>
      </c>
    </row>
    <row r="89" spans="1:37" x14ac:dyDescent="0.25">
      <c r="A89" s="4">
        <v>1</v>
      </c>
      <c r="B89" s="4">
        <v>9</v>
      </c>
      <c r="C89" s="4">
        <v>2099</v>
      </c>
      <c r="D89" s="4">
        <f t="shared" si="12"/>
        <v>6.5</v>
      </c>
      <c r="E89" s="4">
        <f t="shared" si="7"/>
        <v>6.5</v>
      </c>
      <c r="F89" s="8">
        <f t="shared" si="9"/>
        <v>44602151.447507434</v>
      </c>
      <c r="G89" s="8">
        <f t="shared" si="8"/>
        <v>3.672798993825749</v>
      </c>
      <c r="H89" s="4">
        <f t="shared" si="10"/>
        <v>2.5259908218606628</v>
      </c>
      <c r="I89" s="4">
        <v>2.75</v>
      </c>
      <c r="J89" s="4">
        <v>0</v>
      </c>
      <c r="K89" s="8">
        <f t="shared" si="6"/>
        <v>160611500</v>
      </c>
      <c r="L89" s="5">
        <f t="shared" si="11"/>
        <v>4.928402191658042E-2</v>
      </c>
      <c r="M89" s="5">
        <v>0.1</v>
      </c>
      <c r="N89" s="5">
        <v>-2.5000000000000001E-2</v>
      </c>
      <c r="O89" s="5">
        <v>-1.8184369999999998E-2</v>
      </c>
      <c r="P89" s="5">
        <v>-2.5000000000000001E-2</v>
      </c>
      <c r="Q89" s="5">
        <v>0</v>
      </c>
      <c r="R89" s="5">
        <v>-6.8390609999999996E-3</v>
      </c>
      <c r="S89" s="5">
        <v>0.15</v>
      </c>
      <c r="T89" s="5">
        <v>2.5000000000000001E-2</v>
      </c>
      <c r="U89" s="5">
        <v>-2.1128399999999999E-2</v>
      </c>
      <c r="V89" s="5">
        <v>0.05</v>
      </c>
      <c r="W89" s="5">
        <v>0</v>
      </c>
      <c r="X89" s="5">
        <v>0</v>
      </c>
      <c r="Y89" s="5">
        <v>7.4999999999999997E-2</v>
      </c>
      <c r="Z89" s="5">
        <v>0.06</v>
      </c>
      <c r="AA89" s="5">
        <v>0</v>
      </c>
      <c r="AB89" s="5">
        <v>5.1665790000000001E-3</v>
      </c>
      <c r="AC89" s="5">
        <v>3.6636040000000002E-2</v>
      </c>
      <c r="AD89" s="5">
        <v>-3.2500000000000001E-2</v>
      </c>
      <c r="AE89" s="5">
        <v>-0.03</v>
      </c>
      <c r="AF89" s="5">
        <v>0</v>
      </c>
      <c r="AG89" s="5">
        <v>-7.4131909999999995E-2</v>
      </c>
      <c r="AH89" s="5">
        <v>-0.04</v>
      </c>
      <c r="AI89" s="5">
        <v>-2.664043E-2</v>
      </c>
      <c r="AJ89" s="5">
        <v>0.1</v>
      </c>
      <c r="AK89" s="5">
        <v>-5.2376180000000001E-2</v>
      </c>
    </row>
    <row r="90" spans="1:37" x14ac:dyDescent="0.25">
      <c r="A90" s="4">
        <v>1</v>
      </c>
      <c r="B90" s="4">
        <v>9</v>
      </c>
      <c r="C90" s="4">
        <v>2100</v>
      </c>
      <c r="D90" s="4">
        <f t="shared" si="12"/>
        <v>6.5</v>
      </c>
      <c r="E90" s="4">
        <f t="shared" si="7"/>
        <v>6.5</v>
      </c>
      <c r="F90" s="8">
        <f t="shared" si="9"/>
        <v>44987740.818659961</v>
      </c>
      <c r="G90" s="8">
        <f t="shared" si="8"/>
        <v>3.7045506517265037</v>
      </c>
      <c r="H90" s="4">
        <f t="shared" si="10"/>
        <v>2.5431372549019646</v>
      </c>
      <c r="I90" s="4">
        <v>2.75</v>
      </c>
      <c r="J90" s="4">
        <v>0</v>
      </c>
      <c r="K90" s="8">
        <f t="shared" si="6"/>
        <v>162000000</v>
      </c>
      <c r="L90" s="5">
        <f t="shared" si="11"/>
        <v>4.938925603279995E-2</v>
      </c>
      <c r="M90" s="5">
        <v>0.1</v>
      </c>
      <c r="N90" s="5">
        <v>-2.5000000000000001E-2</v>
      </c>
      <c r="O90" s="5">
        <v>-1.8184369999999998E-2</v>
      </c>
      <c r="P90" s="5">
        <v>-2.5000000000000001E-2</v>
      </c>
      <c r="Q90" s="5">
        <v>0</v>
      </c>
      <c r="R90" s="5">
        <v>-6.8390609999999996E-3</v>
      </c>
      <c r="S90" s="5">
        <v>0.15</v>
      </c>
      <c r="T90" s="5">
        <v>2.5000000000000001E-2</v>
      </c>
      <c r="U90" s="5">
        <v>-2.1128399999999999E-2</v>
      </c>
      <c r="V90" s="5">
        <v>0.05</v>
      </c>
      <c r="W90" s="5">
        <v>0</v>
      </c>
      <c r="X90" s="5">
        <v>0</v>
      </c>
      <c r="Y90" s="5">
        <v>7.4999999999999997E-2</v>
      </c>
      <c r="Z90" s="5">
        <v>0.06</v>
      </c>
      <c r="AA90" s="5">
        <v>0</v>
      </c>
      <c r="AB90" s="5">
        <v>5.1665790000000001E-3</v>
      </c>
      <c r="AC90" s="5">
        <v>3.6636040000000002E-2</v>
      </c>
      <c r="AD90" s="5">
        <v>-3.2500000000000001E-2</v>
      </c>
      <c r="AE90" s="5">
        <v>-0.03</v>
      </c>
      <c r="AF90" s="5">
        <v>0</v>
      </c>
      <c r="AG90" s="5">
        <v>-7.4131909999999995E-2</v>
      </c>
      <c r="AH90" s="5">
        <v>-0.04</v>
      </c>
      <c r="AI90" s="5">
        <v>-2.664043E-2</v>
      </c>
      <c r="AJ90" s="5">
        <v>0.1</v>
      </c>
      <c r="AK90" s="5">
        <v>-5.2376180000000001E-2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4EE4-9E29-45DB-9053-1FB34AAEC349}">
  <dimension ref="A1:AK90"/>
  <sheetViews>
    <sheetView tabSelected="1" workbookViewId="0">
      <selection activeCell="K40" sqref="K1:K40"/>
    </sheetView>
  </sheetViews>
  <sheetFormatPr defaultRowHeight="15" x14ac:dyDescent="0.25"/>
  <cols>
    <col min="5" max="5" width="16.140625" bestFit="1" customWidth="1"/>
    <col min="8" max="8" width="11.42578125" bestFit="1" customWidth="1"/>
    <col min="11" max="11" width="11.42578125" bestFit="1" customWidth="1"/>
  </cols>
  <sheetData>
    <row r="1" spans="1:37" x14ac:dyDescent="0.25">
      <c r="A1" s="3" t="s">
        <v>18</v>
      </c>
      <c r="B1" s="3" t="s">
        <v>0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45</v>
      </c>
      <c r="AD1" s="3" t="s">
        <v>46</v>
      </c>
      <c r="AE1" s="3" t="s">
        <v>47</v>
      </c>
      <c r="AF1" s="3" t="s">
        <v>48</v>
      </c>
      <c r="AG1" s="3" t="s">
        <v>49</v>
      </c>
      <c r="AH1" s="3" t="s">
        <v>50</v>
      </c>
      <c r="AI1" s="3" t="s">
        <v>51</v>
      </c>
      <c r="AJ1" s="3" t="s">
        <v>52</v>
      </c>
      <c r="AK1" s="3" t="s">
        <v>53</v>
      </c>
    </row>
    <row r="2" spans="1:37" x14ac:dyDescent="0.25">
      <c r="A2" s="4">
        <v>1</v>
      </c>
      <c r="B2" s="4">
        <v>9</v>
      </c>
      <c r="C2" s="4">
        <v>2012</v>
      </c>
      <c r="D2" s="4">
        <v>4.5999999999999996</v>
      </c>
      <c r="E2" s="4">
        <f>D2</f>
        <v>4.5999999999999996</v>
      </c>
      <c r="F2" s="6">
        <v>12143913</v>
      </c>
      <c r="G2" s="8">
        <v>1</v>
      </c>
      <c r="H2" s="4">
        <v>1.017104714226116</v>
      </c>
      <c r="I2" s="4">
        <v>5</v>
      </c>
      <c r="J2" s="4">
        <v>2</v>
      </c>
      <c r="K2" s="8">
        <v>43730000</v>
      </c>
      <c r="L2" s="5">
        <v>2.2499999999999999E-2</v>
      </c>
      <c r="M2" s="5">
        <v>0.03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0.05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</row>
    <row r="3" spans="1:37" x14ac:dyDescent="0.25">
      <c r="A3" s="4">
        <v>1</v>
      </c>
      <c r="B3" s="4">
        <v>9</v>
      </c>
      <c r="C3" s="4">
        <v>2013</v>
      </c>
      <c r="D3" s="4">
        <v>3.8</v>
      </c>
      <c r="E3" s="4">
        <f t="shared" ref="E3:E66" si="0">D3</f>
        <v>3.8</v>
      </c>
      <c r="F3" s="8">
        <f>F$2*G3</f>
        <v>12358669.293619942</v>
      </c>
      <c r="G3" s="8">
        <f>K3/K$2</f>
        <v>1.0176842747160608</v>
      </c>
      <c r="H3" s="4">
        <v>1.0342094284522321</v>
      </c>
      <c r="I3" s="4">
        <v>5</v>
      </c>
      <c r="J3" s="4">
        <v>1.75</v>
      </c>
      <c r="K3" s="10">
        <f>K$2+(ROWS(K$3:K3)/ROWS(K$3:K$5))*(K$5-K$2)</f>
        <v>44503333.333333336</v>
      </c>
      <c r="L3" s="5">
        <v>2.3300000000000001E-2</v>
      </c>
      <c r="M3" s="5">
        <v>0.03</v>
      </c>
      <c r="N3" s="5">
        <v>0</v>
      </c>
      <c r="O3" s="5">
        <v>-8.1875909999999993E-3</v>
      </c>
      <c r="P3" s="5">
        <v>0</v>
      </c>
      <c r="Q3" s="5">
        <v>0</v>
      </c>
      <c r="R3" s="5">
        <v>-1.446598E-2</v>
      </c>
      <c r="S3" s="5">
        <v>0.05</v>
      </c>
      <c r="T3" s="5">
        <v>0</v>
      </c>
      <c r="U3" s="5">
        <v>-8.1452950000000003E-3</v>
      </c>
      <c r="V3" s="5">
        <v>7.6584109999999997E-2</v>
      </c>
      <c r="W3" s="5">
        <v>0</v>
      </c>
      <c r="X3" s="5">
        <v>-3.8843969999999998E-2</v>
      </c>
      <c r="Y3" s="5">
        <v>0.13389029999999999</v>
      </c>
      <c r="Z3" s="5">
        <v>-2.2383920000000002E-2</v>
      </c>
      <c r="AA3" s="5">
        <v>0</v>
      </c>
      <c r="AB3" s="5">
        <v>-2.5439449999999999E-2</v>
      </c>
      <c r="AC3" s="5">
        <v>-3.6657910000000002E-2</v>
      </c>
      <c r="AD3" s="5">
        <v>-2.9596310000000001E-2</v>
      </c>
      <c r="AE3" s="5">
        <v>-3.7635219999999997E-2</v>
      </c>
      <c r="AF3" s="5">
        <v>0</v>
      </c>
      <c r="AG3" s="5">
        <v>-2.1640400000000001E-2</v>
      </c>
      <c r="AH3" s="5">
        <v>-4.7823699999999997E-2</v>
      </c>
      <c r="AI3" s="5">
        <v>-2.5385310000000001E-2</v>
      </c>
      <c r="AJ3" s="5">
        <v>-2.447773E-2</v>
      </c>
      <c r="AK3" s="5">
        <v>2.658758E-2</v>
      </c>
    </row>
    <row r="4" spans="1:37" x14ac:dyDescent="0.25">
      <c r="A4" s="4">
        <v>1</v>
      </c>
      <c r="B4" s="4">
        <v>9</v>
      </c>
      <c r="C4" s="4">
        <v>2014</v>
      </c>
      <c r="D4" s="4">
        <v>5</v>
      </c>
      <c r="E4" s="4">
        <f t="shared" si="0"/>
        <v>5</v>
      </c>
      <c r="F4" s="8">
        <f t="shared" ref="F4:F67" si="1">F$2*G4</f>
        <v>12573425.58723988</v>
      </c>
      <c r="G4" s="8">
        <f t="shared" ref="G4:G67" si="2">K4/K$2</f>
        <v>1.0353685494321212</v>
      </c>
      <c r="H4" s="4">
        <v>1.0521485189820607</v>
      </c>
      <c r="I4" s="4">
        <v>5</v>
      </c>
      <c r="J4" s="4">
        <v>1.5</v>
      </c>
      <c r="K4" s="10">
        <f>K$2+(ROWS(K$3:K4)/ROWS(K$3:K$5))*(K$5-K$2)</f>
        <v>45276666.666666664</v>
      </c>
      <c r="L4" s="5">
        <v>2.4299999999999999E-2</v>
      </c>
      <c r="M4" s="5">
        <v>0.03</v>
      </c>
      <c r="N4" s="5">
        <v>0</v>
      </c>
      <c r="O4" s="5">
        <v>8.2287060000000006E-3</v>
      </c>
      <c r="P4" s="5">
        <v>0</v>
      </c>
      <c r="Q4" s="5">
        <v>0</v>
      </c>
      <c r="R4" s="5">
        <v>-2.2782110000000001E-2</v>
      </c>
      <c r="S4" s="5">
        <v>0.05</v>
      </c>
      <c r="T4" s="5">
        <v>0</v>
      </c>
      <c r="U4" s="5">
        <v>6.8737629999999994E-2</v>
      </c>
      <c r="V4" s="5">
        <v>3.7170069999999999E-2</v>
      </c>
      <c r="W4" s="5">
        <v>0</v>
      </c>
      <c r="X4" s="5">
        <v>-6.8034919999999999E-2</v>
      </c>
      <c r="Y4" s="5">
        <v>7.4007169999999997E-2</v>
      </c>
      <c r="Z4" s="5">
        <v>4.3989800000000003E-3</v>
      </c>
      <c r="AA4" s="5">
        <v>0</v>
      </c>
      <c r="AB4" s="5">
        <v>-2.4557839999999999E-3</v>
      </c>
      <c r="AC4" s="5">
        <v>-3.5802290000000001E-2</v>
      </c>
      <c r="AD4" s="5">
        <v>-2.7586599999999999E-2</v>
      </c>
      <c r="AE4" s="5">
        <v>-7.0832000000000006E-2</v>
      </c>
      <c r="AF4" s="5">
        <v>0</v>
      </c>
      <c r="AG4" s="5">
        <v>-4.2035299999999998E-2</v>
      </c>
      <c r="AH4" s="5">
        <v>-1.031733E-2</v>
      </c>
      <c r="AI4" s="5">
        <v>4.1337279999999997E-2</v>
      </c>
      <c r="AJ4" s="5">
        <v>-3.9789520000000002E-2</v>
      </c>
      <c r="AK4" s="5">
        <v>-5.8557989999999997E-2</v>
      </c>
    </row>
    <row r="5" spans="1:37" x14ac:dyDescent="0.25">
      <c r="A5" s="4">
        <v>1</v>
      </c>
      <c r="B5" s="4">
        <v>9</v>
      </c>
      <c r="C5" s="4">
        <v>2015</v>
      </c>
      <c r="D5" s="4">
        <v>5</v>
      </c>
      <c r="E5" s="4">
        <f t="shared" si="0"/>
        <v>5</v>
      </c>
      <c r="F5" s="8">
        <f t="shared" si="1"/>
        <v>12788181.880859822</v>
      </c>
      <c r="G5" s="8">
        <f t="shared" si="2"/>
        <v>1.053052824148182</v>
      </c>
      <c r="H5" s="4">
        <v>1.0705047976637463</v>
      </c>
      <c r="I5" s="4">
        <v>5.5</v>
      </c>
      <c r="J5" s="4">
        <v>1.25</v>
      </c>
      <c r="K5" s="10">
        <v>46050000</v>
      </c>
      <c r="L5" s="5">
        <v>2.5000000000000001E-2</v>
      </c>
      <c r="M5" s="5">
        <v>0.03</v>
      </c>
      <c r="N5" s="5">
        <v>0</v>
      </c>
      <c r="O5" s="5">
        <v>-2.4204130000000001E-2</v>
      </c>
      <c r="P5" s="5">
        <v>0</v>
      </c>
      <c r="Q5" s="5">
        <v>0</v>
      </c>
      <c r="R5" s="5">
        <v>2.433244E-2</v>
      </c>
      <c r="S5" s="5">
        <v>0.05</v>
      </c>
      <c r="T5" s="5">
        <v>0</v>
      </c>
      <c r="U5" s="5">
        <v>3.0924839999999999E-2</v>
      </c>
      <c r="V5" s="5">
        <v>3.9194199999999998E-2</v>
      </c>
      <c r="W5" s="5">
        <v>0</v>
      </c>
      <c r="X5" s="5">
        <v>-8.3418729999999996E-2</v>
      </c>
      <c r="Y5" s="5">
        <v>0.13830239999999999</v>
      </c>
      <c r="Z5" s="5">
        <v>4.7223639999999997E-3</v>
      </c>
      <c r="AA5" s="5">
        <v>0</v>
      </c>
      <c r="AB5" s="5">
        <v>8.6573059999999993E-2</v>
      </c>
      <c r="AC5" s="5">
        <v>-5.2897380000000001E-2</v>
      </c>
      <c r="AD5" s="5">
        <v>-3.1735770000000003E-2</v>
      </c>
      <c r="AE5" s="5">
        <v>-5.1321119999999998E-2</v>
      </c>
      <c r="AF5" s="5">
        <v>0</v>
      </c>
      <c r="AG5" s="5">
        <v>-3.1390609999999999E-2</v>
      </c>
      <c r="AH5" s="5">
        <v>-4.7082859999999997E-2</v>
      </c>
      <c r="AI5" s="5">
        <v>5.7034670000000003E-4</v>
      </c>
      <c r="AJ5" s="5">
        <v>-2.3402019999999999E-2</v>
      </c>
      <c r="AK5" s="5">
        <v>-2.4604040000000001E-2</v>
      </c>
    </row>
    <row r="6" spans="1:37" x14ac:dyDescent="0.25">
      <c r="A6" s="4">
        <v>1</v>
      </c>
      <c r="B6" s="4">
        <v>9</v>
      </c>
      <c r="C6" s="4">
        <v>2016</v>
      </c>
      <c r="D6" s="4">
        <v>4.2</v>
      </c>
      <c r="E6" s="4">
        <f t="shared" si="0"/>
        <v>4.2</v>
      </c>
      <c r="F6" s="8">
        <f t="shared" si="1"/>
        <v>13180574.953555912</v>
      </c>
      <c r="G6" s="8">
        <f t="shared" si="2"/>
        <v>1.0853647381660187</v>
      </c>
      <c r="H6" s="4">
        <v>1.0888610763454318</v>
      </c>
      <c r="I6" s="4">
        <v>5.5</v>
      </c>
      <c r="J6" s="4">
        <v>1</v>
      </c>
      <c r="K6" s="10">
        <f>K$5+(ROWS(K$6:K6)/ROWS(K$6:K$10))*(K$10-K$5)</f>
        <v>47463000</v>
      </c>
      <c r="L6" s="5">
        <v>2.5600000000000001E-2</v>
      </c>
      <c r="M6" s="5">
        <v>0.03</v>
      </c>
      <c r="N6" s="5">
        <v>0</v>
      </c>
      <c r="O6" s="5">
        <v>-1.8330389999999998E-2</v>
      </c>
      <c r="P6" s="5">
        <v>0</v>
      </c>
      <c r="Q6" s="5">
        <v>0</v>
      </c>
      <c r="R6" s="5">
        <v>8.0506269999999994E-3</v>
      </c>
      <c r="S6" s="5">
        <v>0.05</v>
      </c>
      <c r="T6" s="5">
        <v>0</v>
      </c>
      <c r="U6" s="5">
        <v>8.6510149999999994E-2</v>
      </c>
      <c r="V6" s="5">
        <v>1.3131760000000001E-3</v>
      </c>
      <c r="W6" s="5">
        <v>0</v>
      </c>
      <c r="X6" s="5">
        <v>-8.1475350000000002E-2</v>
      </c>
      <c r="Y6" s="5">
        <v>0.1152441</v>
      </c>
      <c r="Z6" s="5">
        <v>7.063084E-2</v>
      </c>
      <c r="AA6" s="5">
        <v>0</v>
      </c>
      <c r="AB6" s="5">
        <v>-1.439752E-2</v>
      </c>
      <c r="AC6" s="5">
        <v>-3.3528380000000003E-2</v>
      </c>
      <c r="AD6" s="5">
        <v>-5.5999359999999998E-2</v>
      </c>
      <c r="AE6" s="5">
        <v>-4.4236310000000001E-2</v>
      </c>
      <c r="AF6" s="5">
        <v>0</v>
      </c>
      <c r="AG6" s="5">
        <v>-5.9188089999999999E-2</v>
      </c>
      <c r="AH6" s="5">
        <v>-7.0866879999999993E-2</v>
      </c>
      <c r="AI6" s="5">
        <v>8.4610270000000001E-2</v>
      </c>
      <c r="AJ6" s="5">
        <v>4.1520639999999998E-2</v>
      </c>
      <c r="AK6" s="5">
        <v>-5.4738439999999999E-2</v>
      </c>
    </row>
    <row r="7" spans="1:37" x14ac:dyDescent="0.25">
      <c r="A7" s="4">
        <v>1</v>
      </c>
      <c r="B7" s="4">
        <v>9</v>
      </c>
      <c r="C7" s="4">
        <v>2017</v>
      </c>
      <c r="D7" s="4">
        <v>3.8</v>
      </c>
      <c r="E7" s="4">
        <f t="shared" si="0"/>
        <v>3.8</v>
      </c>
      <c r="F7" s="8">
        <f t="shared" si="1"/>
        <v>13572968.026252002</v>
      </c>
      <c r="G7" s="8">
        <f t="shared" si="2"/>
        <v>1.1176766521838555</v>
      </c>
      <c r="H7" s="4">
        <v>1.1080517313308302</v>
      </c>
      <c r="I7" s="4">
        <v>5.5</v>
      </c>
      <c r="J7" s="4">
        <v>0.75</v>
      </c>
      <c r="K7" s="10">
        <f>K$5+(ROWS(K$6:K7)/ROWS(K$6:K$10))*(K$10-K$5)</f>
        <v>48876000</v>
      </c>
      <c r="L7" s="5">
        <v>2.63E-2</v>
      </c>
      <c r="M7" s="5">
        <v>0.03</v>
      </c>
      <c r="N7" s="5">
        <v>0</v>
      </c>
      <c r="O7" s="5">
        <v>-1.9637040000000001E-2</v>
      </c>
      <c r="P7" s="5">
        <v>0</v>
      </c>
      <c r="Q7" s="5">
        <v>0</v>
      </c>
      <c r="R7" s="5">
        <v>1.9345390000000001E-2</v>
      </c>
      <c r="S7" s="5">
        <v>0.05</v>
      </c>
      <c r="T7" s="5">
        <v>0</v>
      </c>
      <c r="U7" s="5">
        <v>-9.9987220000000002E-2</v>
      </c>
      <c r="V7" s="5">
        <v>-2.4534460000000001E-2</v>
      </c>
      <c r="W7" s="5">
        <v>0</v>
      </c>
      <c r="X7" s="5">
        <v>-3.4548679999999998E-2</v>
      </c>
      <c r="Y7" s="5">
        <v>0.10073219999999999</v>
      </c>
      <c r="Z7" s="5">
        <v>4.2800070000000003E-2</v>
      </c>
      <c r="AA7" s="5">
        <v>0</v>
      </c>
      <c r="AB7" s="5">
        <v>-1.254744E-2</v>
      </c>
      <c r="AC7" s="5">
        <v>3.5854160000000002E-4</v>
      </c>
      <c r="AD7" s="5">
        <v>-2.1699489999999998E-2</v>
      </c>
      <c r="AE7" s="5">
        <v>-1.1902299999999999E-2</v>
      </c>
      <c r="AF7" s="5">
        <v>0</v>
      </c>
      <c r="AG7" s="5">
        <v>-8.6867239999999998E-2</v>
      </c>
      <c r="AH7" s="5">
        <v>-1.7253660000000001E-3</v>
      </c>
      <c r="AI7" s="5">
        <v>2.6661569999999999E-2</v>
      </c>
      <c r="AJ7" s="5">
        <v>8.5148630000000003E-2</v>
      </c>
      <c r="AK7" s="5">
        <v>-4.9173429999999997E-2</v>
      </c>
    </row>
    <row r="8" spans="1:37" x14ac:dyDescent="0.25">
      <c r="A8" s="4">
        <v>1</v>
      </c>
      <c r="B8" s="4">
        <v>9</v>
      </c>
      <c r="C8" s="4">
        <v>2018</v>
      </c>
      <c r="D8" s="4">
        <v>5.6</v>
      </c>
      <c r="E8" s="4">
        <f t="shared" si="0"/>
        <v>5.6</v>
      </c>
      <c r="F8" s="8">
        <f t="shared" si="1"/>
        <v>13965361.098948091</v>
      </c>
      <c r="G8" s="8">
        <f t="shared" si="2"/>
        <v>1.1499885662016922</v>
      </c>
      <c r="H8" s="4">
        <v>1.1276595744680851</v>
      </c>
      <c r="I8" s="4">
        <v>5.5</v>
      </c>
      <c r="J8" s="4">
        <v>0.5</v>
      </c>
      <c r="K8" s="10">
        <f>K$5+(ROWS(K$6:K8)/ROWS(K$6:K$10))*(K$10-K$5)</f>
        <v>50289000</v>
      </c>
      <c r="L8" s="5">
        <v>2.7E-2</v>
      </c>
      <c r="M8" s="5">
        <v>0.03</v>
      </c>
      <c r="N8" s="5">
        <v>0</v>
      </c>
      <c r="O8" s="5">
        <v>-1.8184369999999998E-2</v>
      </c>
      <c r="P8" s="5">
        <v>0</v>
      </c>
      <c r="Q8" s="5">
        <v>0</v>
      </c>
      <c r="R8" s="5">
        <v>-6.8390609999999996E-3</v>
      </c>
      <c r="S8" s="5">
        <v>0.05</v>
      </c>
      <c r="T8" s="5">
        <v>0</v>
      </c>
      <c r="U8" s="5">
        <v>-2.1128399999999999E-2</v>
      </c>
      <c r="V8" s="5">
        <v>-3.304057E-3</v>
      </c>
      <c r="W8" s="5">
        <v>0</v>
      </c>
      <c r="X8" s="5">
        <v>-7.7984819999999996E-2</v>
      </c>
      <c r="Y8" s="5">
        <v>2.5206269999999999E-2</v>
      </c>
      <c r="Z8" s="5">
        <v>0.1296002</v>
      </c>
      <c r="AA8" s="5">
        <v>0</v>
      </c>
      <c r="AB8" s="5">
        <v>5.1665790000000001E-3</v>
      </c>
      <c r="AC8" s="5">
        <v>3.6636040000000002E-2</v>
      </c>
      <c r="AD8" s="5">
        <v>-6.1390750000000001E-2</v>
      </c>
      <c r="AE8" s="5">
        <v>-1.8477509999999999E-2</v>
      </c>
      <c r="AF8" s="5">
        <v>0</v>
      </c>
      <c r="AG8" s="5">
        <v>-7.4131909999999995E-2</v>
      </c>
      <c r="AH8" s="5">
        <v>-3.8810730000000002E-2</v>
      </c>
      <c r="AI8" s="5">
        <v>-2.664043E-2</v>
      </c>
      <c r="AJ8" s="5">
        <v>0.1290866</v>
      </c>
      <c r="AK8" s="5">
        <v>-5.2376180000000001E-2</v>
      </c>
    </row>
    <row r="9" spans="1:37" x14ac:dyDescent="0.25">
      <c r="A9" s="4">
        <v>1</v>
      </c>
      <c r="B9" s="4">
        <v>9</v>
      </c>
      <c r="C9" s="4">
        <v>2019</v>
      </c>
      <c r="D9" s="4">
        <v>5.0999999999999996</v>
      </c>
      <c r="E9" s="4">
        <f t="shared" si="0"/>
        <v>5.0999999999999996</v>
      </c>
      <c r="F9" s="8">
        <f t="shared" si="1"/>
        <v>14357754.171644181</v>
      </c>
      <c r="G9" s="8">
        <f t="shared" si="2"/>
        <v>1.1823004802195289</v>
      </c>
      <c r="H9" s="4">
        <v>1.1476846057571966</v>
      </c>
      <c r="I9" s="4">
        <v>5.5</v>
      </c>
      <c r="J9" s="4">
        <v>0.25</v>
      </c>
      <c r="K9" s="10">
        <f>K$5+(ROWS(K$6:K9)/ROWS(K$6:K$10))*(K$10-K$5)</f>
        <v>51702000</v>
      </c>
      <c r="L9" s="5">
        <v>2.76E-2</v>
      </c>
      <c r="M9" s="5">
        <v>0.03</v>
      </c>
      <c r="N9" s="5">
        <v>0</v>
      </c>
      <c r="O9" s="5">
        <v>-1.8184369999999998E-2</v>
      </c>
      <c r="P9" s="5">
        <v>0</v>
      </c>
      <c r="Q9" s="5">
        <v>0</v>
      </c>
      <c r="R9" s="5">
        <v>-6.8390609999999996E-3</v>
      </c>
      <c r="S9" s="5">
        <v>0.05</v>
      </c>
      <c r="T9" s="5">
        <v>0</v>
      </c>
      <c r="U9" s="5">
        <v>-2.1128399999999999E-2</v>
      </c>
      <c r="V9" s="5">
        <v>-3.304057E-3</v>
      </c>
      <c r="W9" s="5">
        <v>0</v>
      </c>
      <c r="X9" s="5">
        <v>-7.7984819999999996E-2</v>
      </c>
      <c r="Y9" s="5">
        <v>2.5206269999999999E-2</v>
      </c>
      <c r="Z9" s="5">
        <v>0.1296002</v>
      </c>
      <c r="AA9" s="5">
        <v>0</v>
      </c>
      <c r="AB9" s="5">
        <v>5.1665790000000001E-3</v>
      </c>
      <c r="AC9" s="5">
        <v>3.6636040000000002E-2</v>
      </c>
      <c r="AD9" s="5">
        <v>-6.1390750000000001E-2</v>
      </c>
      <c r="AE9" s="5">
        <v>-1.8477509999999999E-2</v>
      </c>
      <c r="AF9" s="5">
        <v>0</v>
      </c>
      <c r="AG9" s="5">
        <v>-7.4131909999999995E-2</v>
      </c>
      <c r="AH9" s="5">
        <v>-3.8810730000000002E-2</v>
      </c>
      <c r="AI9" s="5">
        <v>-2.664043E-2</v>
      </c>
      <c r="AJ9" s="5">
        <v>0.1290866</v>
      </c>
      <c r="AK9" s="5">
        <v>-5.2376180000000001E-2</v>
      </c>
    </row>
    <row r="10" spans="1:37" x14ac:dyDescent="0.25">
      <c r="A10" s="4">
        <v>1</v>
      </c>
      <c r="B10" s="4">
        <v>9</v>
      </c>
      <c r="C10" s="4">
        <v>2020</v>
      </c>
      <c r="D10" s="4">
        <v>-0.3</v>
      </c>
      <c r="E10" s="4">
        <f t="shared" si="0"/>
        <v>-0.3</v>
      </c>
      <c r="F10" s="8">
        <f t="shared" si="1"/>
        <v>14750147.244340271</v>
      </c>
      <c r="G10" s="8">
        <f t="shared" si="2"/>
        <v>1.2146123942373657</v>
      </c>
      <c r="H10" s="4">
        <v>1.1681268251981645</v>
      </c>
      <c r="I10" s="4">
        <v>0</v>
      </c>
      <c r="J10" s="4">
        <v>0</v>
      </c>
      <c r="K10">
        <v>53115000</v>
      </c>
      <c r="L10" s="5">
        <v>2.8000000000000001E-2</v>
      </c>
      <c r="M10" s="5">
        <v>0.4</v>
      </c>
      <c r="N10" s="5">
        <v>0</v>
      </c>
      <c r="O10" s="5">
        <v>-1.8184369999999998E-2</v>
      </c>
      <c r="P10" s="5">
        <v>0</v>
      </c>
      <c r="Q10" s="5">
        <v>0</v>
      </c>
      <c r="R10" s="5">
        <v>-6.8390609999999996E-3</v>
      </c>
      <c r="S10" s="5">
        <v>0.4</v>
      </c>
      <c r="T10" s="5">
        <v>0</v>
      </c>
      <c r="U10" s="5">
        <v>-2.1128399999999999E-2</v>
      </c>
      <c r="V10" s="5">
        <v>0</v>
      </c>
      <c r="W10" s="5">
        <v>0</v>
      </c>
      <c r="X10" s="5">
        <v>-0.1</v>
      </c>
      <c r="Y10" s="5">
        <v>2.52E-2</v>
      </c>
      <c r="Z10" s="5">
        <v>0</v>
      </c>
      <c r="AA10" s="5">
        <v>0</v>
      </c>
      <c r="AB10" s="5">
        <v>5.1665790000000001E-3</v>
      </c>
      <c r="AC10" s="5">
        <v>3.6636040000000002E-2</v>
      </c>
      <c r="AD10" s="5">
        <v>-6.1390750000000001E-2</v>
      </c>
      <c r="AE10" s="5">
        <v>-0.3</v>
      </c>
      <c r="AF10" s="5">
        <v>0</v>
      </c>
      <c r="AG10" s="5">
        <v>-7.4131909999999995E-2</v>
      </c>
      <c r="AH10" s="5">
        <v>-0.12</v>
      </c>
      <c r="AI10" s="5">
        <v>-2.664043E-2</v>
      </c>
      <c r="AJ10" s="5">
        <v>0</v>
      </c>
      <c r="AK10" s="5">
        <v>-5.2376180000000001E-2</v>
      </c>
    </row>
    <row r="11" spans="1:37" x14ac:dyDescent="0.25">
      <c r="A11" s="4">
        <v>1</v>
      </c>
      <c r="B11" s="4">
        <v>9</v>
      </c>
      <c r="C11" s="4">
        <v>2021</v>
      </c>
      <c r="D11" s="4">
        <v>7.5</v>
      </c>
      <c r="E11" s="4">
        <f t="shared" si="0"/>
        <v>7.5</v>
      </c>
      <c r="F11" s="8">
        <f t="shared" si="1"/>
        <v>15142540.317036361</v>
      </c>
      <c r="G11" s="8">
        <f t="shared" si="2"/>
        <v>1.2469243082552024</v>
      </c>
      <c r="H11" s="4">
        <v>1.1885690446391322</v>
      </c>
      <c r="I11" s="4">
        <v>1</v>
      </c>
      <c r="J11" s="4">
        <v>0</v>
      </c>
      <c r="K11" s="10">
        <f>K$10+(ROWS(K$11:K11)/ROWS(K$11:K$15))*(K$15-K$10)</f>
        <v>54528000</v>
      </c>
      <c r="L11" s="5">
        <v>2.8400000000000002E-2</v>
      </c>
      <c r="M11" s="5">
        <v>0.2</v>
      </c>
      <c r="N11" s="5">
        <v>-2.5000000000000001E-3</v>
      </c>
      <c r="O11" s="5">
        <v>-1.8184369999999998E-2</v>
      </c>
      <c r="P11" s="5">
        <v>-2.5000000000000001E-3</v>
      </c>
      <c r="Q11" s="5">
        <v>0</v>
      </c>
      <c r="R11" s="5">
        <v>-6.8390609999999996E-3</v>
      </c>
      <c r="S11" s="5">
        <v>0.2</v>
      </c>
      <c r="T11" s="5">
        <v>2.5000000000000001E-3</v>
      </c>
      <c r="U11" s="5">
        <v>-2.1128399999999999E-2</v>
      </c>
      <c r="V11" s="5">
        <v>4.0000000000000001E-3</v>
      </c>
      <c r="W11" s="5">
        <v>0</v>
      </c>
      <c r="X11" s="5">
        <v>-7.4999999999999997E-2</v>
      </c>
      <c r="Y11" s="5">
        <v>0.03</v>
      </c>
      <c r="Z11" s="5">
        <v>0.03</v>
      </c>
      <c r="AA11" s="5">
        <v>0</v>
      </c>
      <c r="AB11" s="5">
        <v>5.1665790000000001E-3</v>
      </c>
      <c r="AC11" s="5">
        <v>3.6636040000000002E-2</v>
      </c>
      <c r="AD11" s="5">
        <v>-6.1390750000000001E-2</v>
      </c>
      <c r="AE11" s="5">
        <v>-0.15</v>
      </c>
      <c r="AF11" s="5">
        <v>0</v>
      </c>
      <c r="AG11" s="5">
        <v>-7.4131909999999995E-2</v>
      </c>
      <c r="AH11" s="5">
        <v>-7.0000000000000007E-2</v>
      </c>
      <c r="AI11" s="5">
        <v>-2.664043E-2</v>
      </c>
      <c r="AJ11" s="5">
        <v>0.05</v>
      </c>
      <c r="AK11" s="5">
        <v>-5.2376180000000001E-2</v>
      </c>
    </row>
    <row r="12" spans="1:37" x14ac:dyDescent="0.25">
      <c r="A12" s="4">
        <v>1</v>
      </c>
      <c r="B12" s="4">
        <v>9</v>
      </c>
      <c r="C12" s="4">
        <v>2022</v>
      </c>
      <c r="D12" s="4">
        <v>7.2</v>
      </c>
      <c r="E12" s="4">
        <f t="shared" si="0"/>
        <v>7.2</v>
      </c>
      <c r="F12" s="8">
        <f t="shared" si="1"/>
        <v>16221621.266950607</v>
      </c>
      <c r="G12" s="8">
        <f t="shared" si="2"/>
        <v>1.3357820718042535</v>
      </c>
      <c r="H12" s="4">
        <f>H11+(H$11-H$2)/ROWS(H$2:H$11)</f>
        <v>1.2057154776804337</v>
      </c>
      <c r="I12" s="4">
        <v>1</v>
      </c>
      <c r="J12" s="4">
        <v>0</v>
      </c>
      <c r="K12" s="10">
        <f>K$5+(ROWS(K$6:K12)/ROWS(K$6:K$9))*(K$10-K$5)</f>
        <v>58413750</v>
      </c>
      <c r="L12" s="5">
        <f>L11+(L11-L2)/ROWS(L2:L11)</f>
        <v>2.8990000000000002E-2</v>
      </c>
      <c r="M12" s="5">
        <v>0.1</v>
      </c>
      <c r="N12" s="5">
        <v>-5.0000000000000001E-3</v>
      </c>
      <c r="O12" s="5">
        <v>-1.8184369999999998E-2</v>
      </c>
      <c r="P12" s="5">
        <v>-5.0000000000000001E-3</v>
      </c>
      <c r="Q12" s="5">
        <v>0</v>
      </c>
      <c r="R12" s="5">
        <v>-6.8390609999999996E-3</v>
      </c>
      <c r="S12" s="5">
        <v>0.1</v>
      </c>
      <c r="T12" s="5">
        <v>5.0000000000000001E-3</v>
      </c>
      <c r="U12" s="5">
        <v>-2.1128399999999999E-2</v>
      </c>
      <c r="V12" s="5">
        <v>8.0000000000000002E-3</v>
      </c>
      <c r="W12" s="5">
        <v>0</v>
      </c>
      <c r="X12" s="5">
        <v>-7.4999999999999997E-2</v>
      </c>
      <c r="Y12" s="5">
        <v>3.5000000000000003E-2</v>
      </c>
      <c r="Z12" s="5">
        <v>0.06</v>
      </c>
      <c r="AA12" s="5">
        <v>0</v>
      </c>
      <c r="AB12" s="5">
        <v>5.1665790000000001E-3</v>
      </c>
      <c r="AC12" s="5">
        <v>3.6636040000000002E-2</v>
      </c>
      <c r="AD12" s="5">
        <v>-6.1390750000000001E-2</v>
      </c>
      <c r="AE12" s="5">
        <v>-0.1</v>
      </c>
      <c r="AF12" s="5">
        <v>0</v>
      </c>
      <c r="AG12" s="5">
        <v>-7.4131909999999995E-2</v>
      </c>
      <c r="AH12" s="5">
        <v>-0.04</v>
      </c>
      <c r="AI12" s="5">
        <v>-2.664043E-2</v>
      </c>
      <c r="AJ12" s="5">
        <v>7.4999999999999997E-2</v>
      </c>
      <c r="AK12" s="5">
        <v>-5.2376180000000001E-2</v>
      </c>
    </row>
    <row r="13" spans="1:37" x14ac:dyDescent="0.25">
      <c r="A13" s="4">
        <v>1</v>
      </c>
      <c r="B13" s="4">
        <v>9</v>
      </c>
      <c r="C13" s="4">
        <v>2023</v>
      </c>
      <c r="D13" s="4">
        <v>6.7</v>
      </c>
      <c r="E13" s="4">
        <f t="shared" si="0"/>
        <v>6.7</v>
      </c>
      <c r="F13" s="8">
        <f t="shared" si="1"/>
        <v>16712112.607820718</v>
      </c>
      <c r="G13" s="8">
        <f t="shared" si="2"/>
        <v>1.3761719643265493</v>
      </c>
      <c r="H13" s="4">
        <f t="shared" ref="H13:H76" si="3">H12+(H$11-H$2)/ROWS(H$2:H$11)</f>
        <v>1.2228619107217353</v>
      </c>
      <c r="I13" s="4">
        <v>2</v>
      </c>
      <c r="J13" s="4">
        <v>-0.1</v>
      </c>
      <c r="K13" s="10">
        <f>K$5+(ROWS(K$6:K13)/ROWS(K$6:K$9))*(K$10-K$5)</f>
        <v>60180000</v>
      </c>
      <c r="L13" s="5">
        <f t="shared" ref="L13:L76" si="4">L12+(L12-L3)/ROWS(L3:L12)</f>
        <v>2.9559000000000002E-2</v>
      </c>
      <c r="M13" s="5">
        <v>0.05</v>
      </c>
      <c r="N13" s="5">
        <v>-7.4999999999999997E-3</v>
      </c>
      <c r="O13" s="5">
        <v>-1.8184369999999998E-2</v>
      </c>
      <c r="P13" s="5">
        <v>-7.4999999999999997E-3</v>
      </c>
      <c r="Q13" s="5">
        <v>0</v>
      </c>
      <c r="R13" s="5">
        <v>-6.8390609999999996E-3</v>
      </c>
      <c r="S13" s="5">
        <v>0.105</v>
      </c>
      <c r="T13" s="5">
        <v>7.4999999999999997E-3</v>
      </c>
      <c r="U13" s="5">
        <v>-2.1128399999999999E-2</v>
      </c>
      <c r="V13" s="5">
        <v>1.2E-2</v>
      </c>
      <c r="W13" s="5">
        <v>0</v>
      </c>
      <c r="X13" s="5">
        <v>-7.0000000000000007E-2</v>
      </c>
      <c r="Y13" s="5">
        <v>0.04</v>
      </c>
      <c r="Z13" s="5">
        <v>0.06</v>
      </c>
      <c r="AA13" s="5">
        <v>0</v>
      </c>
      <c r="AB13" s="5">
        <v>5.1665790000000001E-3</v>
      </c>
      <c r="AC13" s="5">
        <v>3.6636040000000002E-2</v>
      </c>
      <c r="AD13" s="5">
        <v>-6.1390750000000001E-2</v>
      </c>
      <c r="AE13" s="5">
        <v>-0.05</v>
      </c>
      <c r="AF13" s="5">
        <v>0</v>
      </c>
      <c r="AG13" s="5">
        <v>-7.4131909999999995E-2</v>
      </c>
      <c r="AH13" s="5">
        <v>-0.04</v>
      </c>
      <c r="AI13" s="5">
        <v>-2.664043E-2</v>
      </c>
      <c r="AJ13" s="5">
        <v>0.1</v>
      </c>
      <c r="AK13" s="5">
        <v>-5.2376180000000001E-2</v>
      </c>
    </row>
    <row r="14" spans="1:37" x14ac:dyDescent="0.25">
      <c r="A14" s="4">
        <v>1</v>
      </c>
      <c r="B14" s="4">
        <v>9</v>
      </c>
      <c r="C14" s="4">
        <v>2024</v>
      </c>
      <c r="D14" s="4">
        <v>6.4</v>
      </c>
      <c r="E14" s="4">
        <f t="shared" si="0"/>
        <v>6.4</v>
      </c>
      <c r="F14" s="8">
        <f t="shared" si="1"/>
        <v>17202603.948690832</v>
      </c>
      <c r="G14" s="8">
        <f t="shared" si="2"/>
        <v>1.4165618568488452</v>
      </c>
      <c r="H14" s="4">
        <f t="shared" si="3"/>
        <v>1.2400083437630369</v>
      </c>
      <c r="I14" s="4">
        <v>2.5</v>
      </c>
      <c r="J14" s="4">
        <v>-0.1</v>
      </c>
      <c r="K14" s="10">
        <f>K$5+(ROWS(K$6:K14)/ROWS(K$6:K$9))*(K$10-K$5)</f>
        <v>61946250</v>
      </c>
      <c r="L14" s="5">
        <f t="shared" si="4"/>
        <v>3.0084900000000001E-2</v>
      </c>
      <c r="M14" s="5">
        <v>5.5E-2</v>
      </c>
      <c r="N14" s="5">
        <v>-0.01</v>
      </c>
      <c r="O14" s="5">
        <v>-1.8184369999999998E-2</v>
      </c>
      <c r="P14" s="5">
        <v>-0.01</v>
      </c>
      <c r="Q14" s="5">
        <v>0</v>
      </c>
      <c r="R14" s="5">
        <v>-6.8390609999999996E-3</v>
      </c>
      <c r="S14" s="5">
        <v>0.11</v>
      </c>
      <c r="T14" s="5">
        <v>0.01</v>
      </c>
      <c r="U14" s="5">
        <v>-2.1128399999999999E-2</v>
      </c>
      <c r="V14" s="5">
        <v>1.6E-2</v>
      </c>
      <c r="W14" s="5">
        <v>0</v>
      </c>
      <c r="X14" s="5">
        <v>-0.06</v>
      </c>
      <c r="Y14" s="5">
        <v>4.4999999999999998E-2</v>
      </c>
      <c r="Z14" s="5">
        <v>0.06</v>
      </c>
      <c r="AA14" s="5">
        <v>0</v>
      </c>
      <c r="AB14" s="5">
        <v>5.1665790000000001E-3</v>
      </c>
      <c r="AC14" s="5">
        <v>3.6636040000000002E-2</v>
      </c>
      <c r="AD14" s="5">
        <v>-0.06</v>
      </c>
      <c r="AE14" s="5">
        <v>-0.03</v>
      </c>
      <c r="AF14" s="5">
        <v>0</v>
      </c>
      <c r="AG14" s="5">
        <v>-7.4131909999999995E-2</v>
      </c>
      <c r="AH14" s="5">
        <v>-0.04</v>
      </c>
      <c r="AI14" s="5">
        <v>-2.664043E-2</v>
      </c>
      <c r="AJ14" s="5">
        <v>0.1</v>
      </c>
      <c r="AK14" s="5">
        <v>-5.2376180000000001E-2</v>
      </c>
    </row>
    <row r="15" spans="1:37" x14ac:dyDescent="0.25">
      <c r="A15" s="4">
        <v>1</v>
      </c>
      <c r="B15" s="4">
        <v>9</v>
      </c>
      <c r="C15" s="4">
        <v>2025</v>
      </c>
      <c r="D15" s="4">
        <v>6.5</v>
      </c>
      <c r="E15" s="4">
        <f t="shared" si="0"/>
        <v>6.5</v>
      </c>
      <c r="F15" s="8">
        <f t="shared" si="1"/>
        <v>16712112.607820718</v>
      </c>
      <c r="G15" s="8">
        <f t="shared" si="2"/>
        <v>1.3761719643265493</v>
      </c>
      <c r="H15" s="4">
        <f t="shared" si="3"/>
        <v>1.2571547768043385</v>
      </c>
      <c r="I15" s="4">
        <v>2.75</v>
      </c>
      <c r="J15" s="4">
        <v>-0.1</v>
      </c>
      <c r="K15">
        <v>60180000</v>
      </c>
      <c r="L15" s="5">
        <f t="shared" si="4"/>
        <v>3.0593390000000002E-2</v>
      </c>
      <c r="M15" s="5">
        <v>0.06</v>
      </c>
      <c r="N15" s="5">
        <v>-1.2500000000000001E-2</v>
      </c>
      <c r="O15" s="5">
        <v>-1.8184369999999998E-2</v>
      </c>
      <c r="P15" s="5">
        <v>-1.2500000000000001E-2</v>
      </c>
      <c r="Q15" s="5">
        <v>0</v>
      </c>
      <c r="R15" s="5">
        <v>-6.8390609999999996E-3</v>
      </c>
      <c r="S15" s="5">
        <v>0.115</v>
      </c>
      <c r="T15" s="5">
        <v>1.2500000000000001E-2</v>
      </c>
      <c r="U15" s="5">
        <v>-2.1128399999999999E-2</v>
      </c>
      <c r="V15" s="5">
        <v>0.02</v>
      </c>
      <c r="W15" s="5">
        <v>0</v>
      </c>
      <c r="X15" s="5">
        <v>-0.05</v>
      </c>
      <c r="Y15" s="5">
        <v>0.05</v>
      </c>
      <c r="Z15" s="5">
        <v>0.06</v>
      </c>
      <c r="AA15" s="5">
        <v>0</v>
      </c>
      <c r="AB15" s="5">
        <v>5.1665790000000001E-3</v>
      </c>
      <c r="AC15" s="5">
        <v>3.6636040000000002E-2</v>
      </c>
      <c r="AD15" s="5">
        <v>-5.7500000000000002E-2</v>
      </c>
      <c r="AE15" s="5">
        <v>-0.03</v>
      </c>
      <c r="AF15" s="5">
        <v>0</v>
      </c>
      <c r="AG15" s="5">
        <v>-7.4131909999999995E-2</v>
      </c>
      <c r="AH15" s="5">
        <v>-0.04</v>
      </c>
      <c r="AI15" s="5">
        <v>-2.664043E-2</v>
      </c>
      <c r="AJ15" s="5">
        <v>0.1</v>
      </c>
      <c r="AK15" s="5">
        <v>-5.2376180000000001E-2</v>
      </c>
    </row>
    <row r="16" spans="1:37" x14ac:dyDescent="0.25">
      <c r="A16" s="4">
        <v>1</v>
      </c>
      <c r="B16" s="4">
        <v>9</v>
      </c>
      <c r="C16" s="4">
        <v>2026</v>
      </c>
      <c r="D16" s="4">
        <f>D15</f>
        <v>6.5</v>
      </c>
      <c r="E16" s="4">
        <f t="shared" si="0"/>
        <v>6.5</v>
      </c>
      <c r="F16" s="8">
        <f t="shared" si="1"/>
        <v>17104505.680516809</v>
      </c>
      <c r="G16" s="8">
        <f t="shared" si="2"/>
        <v>1.408483878344386</v>
      </c>
      <c r="H16" s="4">
        <f t="shared" si="3"/>
        <v>1.2743012098456401</v>
      </c>
      <c r="I16" s="4">
        <v>2.75</v>
      </c>
      <c r="J16" s="4">
        <v>-0.1</v>
      </c>
      <c r="K16" s="10">
        <f>K$15+(ROWS(K$16:K16)/ROWS(K$16:K$20))*(K$20-K$15)</f>
        <v>61593000</v>
      </c>
      <c r="L16" s="5">
        <f t="shared" si="4"/>
        <v>3.1092729000000003E-2</v>
      </c>
      <c r="M16" s="5">
        <v>6.5000000000000002E-2</v>
      </c>
      <c r="N16" s="5">
        <v>-1.4999999999999999E-2</v>
      </c>
      <c r="O16" s="5">
        <v>-1.8184369999999998E-2</v>
      </c>
      <c r="P16" s="5">
        <v>-1.4999999999999999E-2</v>
      </c>
      <c r="Q16" s="5">
        <v>0</v>
      </c>
      <c r="R16" s="5">
        <v>-6.8390609999999996E-3</v>
      </c>
      <c r="S16" s="5">
        <v>0.12</v>
      </c>
      <c r="T16" s="5">
        <v>1.4999999999999999E-2</v>
      </c>
      <c r="U16" s="5">
        <v>-2.1128399999999999E-2</v>
      </c>
      <c r="V16" s="5">
        <v>2.4E-2</v>
      </c>
      <c r="W16" s="5">
        <v>0</v>
      </c>
      <c r="X16" s="5">
        <v>-0.04</v>
      </c>
      <c r="Y16" s="5">
        <v>5.2499999999999998E-2</v>
      </c>
      <c r="Z16" s="5">
        <v>0.06</v>
      </c>
      <c r="AA16" s="5">
        <v>0</v>
      </c>
      <c r="AB16" s="5">
        <v>5.1665790000000001E-3</v>
      </c>
      <c r="AC16" s="5">
        <v>3.6636040000000002E-2</v>
      </c>
      <c r="AD16" s="5">
        <v>-5.5E-2</v>
      </c>
      <c r="AE16" s="5">
        <v>-0.03</v>
      </c>
      <c r="AF16" s="5">
        <v>0</v>
      </c>
      <c r="AG16" s="5">
        <v>-7.4131909999999995E-2</v>
      </c>
      <c r="AH16" s="5">
        <v>-0.04</v>
      </c>
      <c r="AI16" s="5">
        <v>-2.664043E-2</v>
      </c>
      <c r="AJ16" s="5">
        <v>0.1</v>
      </c>
      <c r="AK16" s="5">
        <v>-5.2376180000000001E-2</v>
      </c>
    </row>
    <row r="17" spans="1:37" x14ac:dyDescent="0.25">
      <c r="A17" s="4">
        <v>1</v>
      </c>
      <c r="B17" s="4">
        <v>9</v>
      </c>
      <c r="C17" s="4">
        <v>2027</v>
      </c>
      <c r="D17" s="4">
        <f t="shared" ref="D17:D80" si="5">D16</f>
        <v>6.5</v>
      </c>
      <c r="E17" s="4">
        <f t="shared" si="0"/>
        <v>6.5</v>
      </c>
      <c r="F17" s="8">
        <f t="shared" si="1"/>
        <v>17496898.753212899</v>
      </c>
      <c r="G17" s="8">
        <f t="shared" si="2"/>
        <v>1.4407957923622228</v>
      </c>
      <c r="H17" s="4">
        <f t="shared" si="3"/>
        <v>1.2914476428869417</v>
      </c>
      <c r="I17" s="4">
        <v>2.75</v>
      </c>
      <c r="J17" s="4">
        <v>-0.1</v>
      </c>
      <c r="K17" s="10">
        <f>K$15+(ROWS(K$16:K17)/ROWS(K$16:K$20))*(K$20-K$15)</f>
        <v>63006000</v>
      </c>
      <c r="L17" s="5">
        <f t="shared" si="4"/>
        <v>3.15720019E-2</v>
      </c>
      <c r="M17" s="5">
        <v>7.0000000000000007E-2</v>
      </c>
      <c r="N17" s="5">
        <v>-1.7500000000000002E-2</v>
      </c>
      <c r="O17" s="5">
        <v>-1.8184369999999998E-2</v>
      </c>
      <c r="P17" s="5">
        <v>-1.7500000000000002E-2</v>
      </c>
      <c r="Q17" s="5">
        <v>0</v>
      </c>
      <c r="R17" s="5">
        <v>-6.8390609999999996E-3</v>
      </c>
      <c r="S17" s="5">
        <v>0.125</v>
      </c>
      <c r="T17" s="5">
        <v>1.7500000000000002E-2</v>
      </c>
      <c r="U17" s="5">
        <v>-2.1128399999999999E-2</v>
      </c>
      <c r="V17" s="5">
        <v>2.8000000000000001E-2</v>
      </c>
      <c r="W17" s="5">
        <v>0</v>
      </c>
      <c r="X17" s="5">
        <v>-0.03</v>
      </c>
      <c r="Y17" s="5">
        <v>5.5E-2</v>
      </c>
      <c r="Z17" s="5">
        <v>0.06</v>
      </c>
      <c r="AA17" s="5">
        <v>0</v>
      </c>
      <c r="AB17" s="5">
        <v>5.1665790000000001E-3</v>
      </c>
      <c r="AC17" s="5">
        <v>3.6636040000000002E-2</v>
      </c>
      <c r="AD17" s="5">
        <v>-5.2499999999999998E-2</v>
      </c>
      <c r="AE17" s="5">
        <v>-0.03</v>
      </c>
      <c r="AF17" s="5">
        <v>0</v>
      </c>
      <c r="AG17" s="5">
        <v>-7.4131909999999995E-2</v>
      </c>
      <c r="AH17" s="5">
        <v>-0.04</v>
      </c>
      <c r="AI17" s="5">
        <v>-2.664043E-2</v>
      </c>
      <c r="AJ17" s="5">
        <v>0.1</v>
      </c>
      <c r="AK17" s="5">
        <v>-5.2376180000000001E-2</v>
      </c>
    </row>
    <row r="18" spans="1:37" x14ac:dyDescent="0.25">
      <c r="A18" s="4">
        <v>1</v>
      </c>
      <c r="B18" s="4">
        <v>9</v>
      </c>
      <c r="C18" s="4">
        <v>2028</v>
      </c>
      <c r="D18" s="4">
        <f t="shared" si="5"/>
        <v>6.5</v>
      </c>
      <c r="E18" s="4">
        <f t="shared" si="0"/>
        <v>6.5</v>
      </c>
      <c r="F18" s="8">
        <f t="shared" si="1"/>
        <v>17889291.825908989</v>
      </c>
      <c r="G18" s="8">
        <f t="shared" si="2"/>
        <v>1.4731077063800595</v>
      </c>
      <c r="H18" s="4">
        <f t="shared" si="3"/>
        <v>1.3085940759282433</v>
      </c>
      <c r="I18" s="4">
        <v>2.75</v>
      </c>
      <c r="J18" s="4">
        <v>-0.1</v>
      </c>
      <c r="K18" s="10">
        <f>K$15+(ROWS(K$16:K18)/ROWS(K$16:K$20))*(K$20-K$15)</f>
        <v>64419000</v>
      </c>
      <c r="L18" s="5">
        <f t="shared" si="4"/>
        <v>3.202920209E-2</v>
      </c>
      <c r="M18" s="5">
        <v>7.4999999999999997E-2</v>
      </c>
      <c r="N18" s="5">
        <v>-0.02</v>
      </c>
      <c r="O18" s="5">
        <v>-1.8184369999999998E-2</v>
      </c>
      <c r="P18" s="5">
        <v>-0.02</v>
      </c>
      <c r="Q18" s="5">
        <v>0</v>
      </c>
      <c r="R18" s="5">
        <v>-6.8390609999999996E-3</v>
      </c>
      <c r="S18" s="5">
        <v>0.13</v>
      </c>
      <c r="T18" s="5">
        <v>0.02</v>
      </c>
      <c r="U18" s="5">
        <v>-2.1128399999999999E-2</v>
      </c>
      <c r="V18" s="5">
        <v>3.2000000000000001E-2</v>
      </c>
      <c r="W18" s="5">
        <v>0</v>
      </c>
      <c r="X18" s="5">
        <v>-0.02</v>
      </c>
      <c r="Y18" s="5">
        <v>5.7500000000000002E-2</v>
      </c>
      <c r="Z18" s="5">
        <v>0.06</v>
      </c>
      <c r="AA18" s="5">
        <v>0</v>
      </c>
      <c r="AB18" s="5">
        <v>5.1665790000000001E-3</v>
      </c>
      <c r="AC18" s="5">
        <v>3.6636040000000002E-2</v>
      </c>
      <c r="AD18" s="5">
        <v>-0.05</v>
      </c>
      <c r="AE18" s="5">
        <v>-0.03</v>
      </c>
      <c r="AF18" s="5">
        <v>0</v>
      </c>
      <c r="AG18" s="5">
        <v>-7.4131909999999995E-2</v>
      </c>
      <c r="AH18" s="5">
        <v>-0.04</v>
      </c>
      <c r="AI18" s="5">
        <v>-2.664043E-2</v>
      </c>
      <c r="AJ18" s="5">
        <v>0.1</v>
      </c>
      <c r="AK18" s="5">
        <v>-5.2376180000000001E-2</v>
      </c>
    </row>
    <row r="19" spans="1:37" x14ac:dyDescent="0.25">
      <c r="A19" s="4">
        <v>1</v>
      </c>
      <c r="B19" s="4">
        <v>9</v>
      </c>
      <c r="C19" s="4">
        <v>2029</v>
      </c>
      <c r="D19" s="4">
        <f t="shared" si="5"/>
        <v>6.5</v>
      </c>
      <c r="E19" s="4">
        <f t="shared" si="0"/>
        <v>6.5</v>
      </c>
      <c r="F19" s="8">
        <f t="shared" si="1"/>
        <v>18281684.898605078</v>
      </c>
      <c r="G19" s="8">
        <f t="shared" si="2"/>
        <v>1.5054196203978962</v>
      </c>
      <c r="H19" s="4">
        <f t="shared" si="3"/>
        <v>1.3257405089695449</v>
      </c>
      <c r="I19" s="4">
        <v>2.75</v>
      </c>
      <c r="J19" s="4">
        <v>-0.1</v>
      </c>
      <c r="K19" s="10">
        <f>K$15+(ROWS(K$16:K19)/ROWS(K$16:K$20))*(K$20-K$15)</f>
        <v>65832000</v>
      </c>
      <c r="L19" s="5">
        <f t="shared" si="4"/>
        <v>3.2472122298999997E-2</v>
      </c>
      <c r="M19" s="5">
        <v>0.08</v>
      </c>
      <c r="N19" s="5">
        <v>-2.2499999999999999E-2</v>
      </c>
      <c r="O19" s="5">
        <v>-1.8184369999999998E-2</v>
      </c>
      <c r="P19" s="5">
        <v>-2.2499999999999999E-2</v>
      </c>
      <c r="Q19" s="5">
        <v>0</v>
      </c>
      <c r="R19" s="5">
        <v>-6.8390609999999996E-3</v>
      </c>
      <c r="S19" s="5">
        <v>0.13500000000000001</v>
      </c>
      <c r="T19" s="5">
        <v>2.2499999999999999E-2</v>
      </c>
      <c r="U19" s="5">
        <v>-2.1128399999999999E-2</v>
      </c>
      <c r="V19" s="5">
        <v>3.5999999999999997E-2</v>
      </c>
      <c r="W19" s="5">
        <v>0</v>
      </c>
      <c r="X19" s="5">
        <v>-0.01</v>
      </c>
      <c r="Y19" s="5">
        <v>0.06</v>
      </c>
      <c r="Z19" s="5">
        <v>0.06</v>
      </c>
      <c r="AA19" s="5">
        <v>0</v>
      </c>
      <c r="AB19" s="5">
        <v>5.1665790000000001E-3</v>
      </c>
      <c r="AC19" s="5">
        <v>3.6636040000000002E-2</v>
      </c>
      <c r="AD19" s="5">
        <v>-4.7500000000000001E-2</v>
      </c>
      <c r="AE19" s="5">
        <v>-0.03</v>
      </c>
      <c r="AF19" s="5">
        <v>0</v>
      </c>
      <c r="AG19" s="5">
        <v>-7.4131909999999995E-2</v>
      </c>
      <c r="AH19" s="5">
        <v>-0.04</v>
      </c>
      <c r="AI19" s="5">
        <v>-2.664043E-2</v>
      </c>
      <c r="AJ19" s="5">
        <v>0.1</v>
      </c>
      <c r="AK19" s="5">
        <v>-5.2376180000000001E-2</v>
      </c>
    </row>
    <row r="20" spans="1:37" x14ac:dyDescent="0.25">
      <c r="A20" s="4">
        <v>1</v>
      </c>
      <c r="B20" s="4">
        <v>9</v>
      </c>
      <c r="C20" s="4">
        <v>2030</v>
      </c>
      <c r="D20" s="4">
        <f t="shared" si="5"/>
        <v>6.5</v>
      </c>
      <c r="E20" s="4">
        <f t="shared" si="0"/>
        <v>6.5</v>
      </c>
      <c r="F20" s="8">
        <f t="shared" si="1"/>
        <v>18674077.971301168</v>
      </c>
      <c r="G20" s="8">
        <f t="shared" si="2"/>
        <v>1.537731534415733</v>
      </c>
      <c r="H20" s="4">
        <f t="shared" si="3"/>
        <v>1.3428869420108465</v>
      </c>
      <c r="I20" s="4">
        <v>2.75</v>
      </c>
      <c r="J20" s="4">
        <v>-0.1</v>
      </c>
      <c r="K20">
        <v>67245000</v>
      </c>
      <c r="L20" s="5">
        <f t="shared" si="4"/>
        <v>3.2919334528899995E-2</v>
      </c>
      <c r="M20" s="5">
        <v>8.5000000000000006E-2</v>
      </c>
      <c r="N20" s="5">
        <v>-2.5000000000000001E-2</v>
      </c>
      <c r="O20" s="5">
        <v>-1.8184369999999998E-2</v>
      </c>
      <c r="P20" s="5">
        <v>-2.5000000000000001E-2</v>
      </c>
      <c r="Q20" s="5">
        <v>0</v>
      </c>
      <c r="R20" s="5">
        <v>-6.8390609999999996E-3</v>
      </c>
      <c r="S20" s="5">
        <v>0.14000000000000001</v>
      </c>
      <c r="T20" s="5">
        <v>2.5000000000000001E-2</v>
      </c>
      <c r="U20" s="5">
        <v>-2.1128399999999999E-2</v>
      </c>
      <c r="V20" s="5">
        <v>0.04</v>
      </c>
      <c r="W20" s="5">
        <v>0</v>
      </c>
      <c r="X20" s="5">
        <v>0</v>
      </c>
      <c r="Y20" s="5">
        <v>6.25E-2</v>
      </c>
      <c r="Z20" s="5">
        <v>0.06</v>
      </c>
      <c r="AA20" s="5">
        <v>0</v>
      </c>
      <c r="AB20" s="5">
        <v>5.1665790000000001E-3</v>
      </c>
      <c r="AC20" s="5">
        <v>3.6636040000000002E-2</v>
      </c>
      <c r="AD20" s="5">
        <v>-4.4999999999999998E-2</v>
      </c>
      <c r="AE20" s="5">
        <v>-0.03</v>
      </c>
      <c r="AF20" s="5">
        <v>0</v>
      </c>
      <c r="AG20" s="5">
        <v>-7.4131909999999995E-2</v>
      </c>
      <c r="AH20" s="5">
        <v>-0.04</v>
      </c>
      <c r="AI20" s="5">
        <v>-2.664043E-2</v>
      </c>
      <c r="AJ20" s="5">
        <v>0.1</v>
      </c>
      <c r="AK20" s="5">
        <v>-5.2376180000000001E-2</v>
      </c>
    </row>
    <row r="21" spans="1:37" x14ac:dyDescent="0.25">
      <c r="A21" s="4">
        <v>1</v>
      </c>
      <c r="B21" s="4">
        <v>9</v>
      </c>
      <c r="C21" s="4">
        <v>2031</v>
      </c>
      <c r="D21" s="4">
        <f t="shared" si="5"/>
        <v>6.5</v>
      </c>
      <c r="E21" s="4">
        <f t="shared" si="0"/>
        <v>6.5</v>
      </c>
      <c r="F21" s="8">
        <f t="shared" si="1"/>
        <v>19066471.043997258</v>
      </c>
      <c r="G21" s="8">
        <f t="shared" si="2"/>
        <v>1.5700434484335697</v>
      </c>
      <c r="H21" s="4">
        <f t="shared" si="3"/>
        <v>1.3600333750521481</v>
      </c>
      <c r="I21" s="4">
        <v>2.75</v>
      </c>
      <c r="J21" s="4">
        <v>-0.05</v>
      </c>
      <c r="K21" s="10">
        <f>K$20+(ROWS(K$21:K21)/ROWS(K$21:K$25))*(K$25-K$20)</f>
        <v>68658000</v>
      </c>
      <c r="L21" s="5">
        <f t="shared" si="4"/>
        <v>3.3371267981789993E-2</v>
      </c>
      <c r="M21" s="5">
        <v>0.09</v>
      </c>
      <c r="N21" s="5">
        <v>-2.5000000000000001E-2</v>
      </c>
      <c r="O21" s="5">
        <v>-1.8184369999999998E-2</v>
      </c>
      <c r="P21" s="5">
        <v>-2.5000000000000001E-2</v>
      </c>
      <c r="Q21" s="5">
        <v>0</v>
      </c>
      <c r="R21" s="5">
        <v>-6.8390609999999996E-3</v>
      </c>
      <c r="S21" s="5">
        <v>0.14499999999999999</v>
      </c>
      <c r="T21" s="5">
        <v>2.5000000000000001E-2</v>
      </c>
      <c r="U21" s="5">
        <v>-2.1128399999999999E-2</v>
      </c>
      <c r="V21" s="5">
        <v>4.3999999999999997E-2</v>
      </c>
      <c r="W21" s="5">
        <v>0</v>
      </c>
      <c r="X21" s="5">
        <v>0</v>
      </c>
      <c r="Y21" s="5">
        <v>6.5000000000000002E-2</v>
      </c>
      <c r="Z21" s="5">
        <v>0.06</v>
      </c>
      <c r="AA21" s="5">
        <v>0</v>
      </c>
      <c r="AB21" s="5">
        <v>5.1665790000000001E-3</v>
      </c>
      <c r="AC21" s="5">
        <v>3.6636040000000002E-2</v>
      </c>
      <c r="AD21" s="5">
        <v>-4.2500000000000003E-2</v>
      </c>
      <c r="AE21" s="5">
        <v>-0.03</v>
      </c>
      <c r="AF21" s="5">
        <v>0</v>
      </c>
      <c r="AG21" s="5">
        <v>-7.4131909999999995E-2</v>
      </c>
      <c r="AH21" s="5">
        <v>-0.04</v>
      </c>
      <c r="AI21" s="5">
        <v>-2.664043E-2</v>
      </c>
      <c r="AJ21" s="5">
        <v>0.1</v>
      </c>
      <c r="AK21" s="5">
        <v>-5.2376180000000001E-2</v>
      </c>
    </row>
    <row r="22" spans="1:37" x14ac:dyDescent="0.25">
      <c r="A22" s="4">
        <v>1</v>
      </c>
      <c r="B22" s="4">
        <v>9</v>
      </c>
      <c r="C22" s="4">
        <v>2032</v>
      </c>
      <c r="D22" s="4">
        <f t="shared" si="5"/>
        <v>6.5</v>
      </c>
      <c r="E22" s="4">
        <f t="shared" si="0"/>
        <v>6.5</v>
      </c>
      <c r="F22" s="8">
        <f t="shared" si="1"/>
        <v>19458864.116693348</v>
      </c>
      <c r="G22" s="8">
        <f t="shared" si="2"/>
        <v>1.6023553624514064</v>
      </c>
      <c r="H22" s="4">
        <f t="shared" si="3"/>
        <v>1.3771798080934496</v>
      </c>
      <c r="I22" s="4">
        <v>2.75</v>
      </c>
      <c r="J22" s="4">
        <v>-0.05</v>
      </c>
      <c r="K22" s="10">
        <f>K$20+(ROWS(K$21:K22)/ROWS(K$21:K$25))*(K$25-K$20)</f>
        <v>70071000</v>
      </c>
      <c r="L22" s="5">
        <f t="shared" si="4"/>
        <v>3.3809394779968992E-2</v>
      </c>
      <c r="M22" s="5">
        <v>9.5000000000000001E-2</v>
      </c>
      <c r="N22" s="5">
        <v>-2.5000000000000001E-2</v>
      </c>
      <c r="O22" s="5">
        <v>-1.8184369999999998E-2</v>
      </c>
      <c r="P22" s="5">
        <v>-2.5000000000000001E-2</v>
      </c>
      <c r="Q22" s="5">
        <v>0</v>
      </c>
      <c r="R22" s="5">
        <v>-6.8390609999999996E-3</v>
      </c>
      <c r="S22" s="5">
        <v>0.15</v>
      </c>
      <c r="T22" s="5">
        <v>2.5000000000000001E-2</v>
      </c>
      <c r="U22" s="5">
        <v>-2.1128399999999999E-2</v>
      </c>
      <c r="V22" s="5">
        <v>4.8000000000000001E-2</v>
      </c>
      <c r="W22" s="5">
        <v>0</v>
      </c>
      <c r="X22" s="5">
        <v>0</v>
      </c>
      <c r="Y22" s="5">
        <v>6.7500000000000004E-2</v>
      </c>
      <c r="Z22" s="5">
        <v>0.06</v>
      </c>
      <c r="AA22" s="5">
        <v>0</v>
      </c>
      <c r="AB22" s="5">
        <v>5.1665790000000001E-3</v>
      </c>
      <c r="AC22" s="5">
        <v>3.6636040000000002E-2</v>
      </c>
      <c r="AD22" s="5">
        <v>-0.04</v>
      </c>
      <c r="AE22" s="5">
        <v>-0.03</v>
      </c>
      <c r="AF22" s="5">
        <v>0</v>
      </c>
      <c r="AG22" s="5">
        <v>-7.4131909999999995E-2</v>
      </c>
      <c r="AH22" s="5">
        <v>-0.04</v>
      </c>
      <c r="AI22" s="5">
        <v>-2.664043E-2</v>
      </c>
      <c r="AJ22" s="5">
        <v>0.1</v>
      </c>
      <c r="AK22" s="5">
        <v>-5.2376180000000001E-2</v>
      </c>
    </row>
    <row r="23" spans="1:37" x14ac:dyDescent="0.25">
      <c r="A23" s="4">
        <v>1</v>
      </c>
      <c r="B23" s="4">
        <v>9</v>
      </c>
      <c r="C23" s="4">
        <v>2033</v>
      </c>
      <c r="D23" s="4">
        <f t="shared" si="5"/>
        <v>6.5</v>
      </c>
      <c r="E23" s="4">
        <f t="shared" si="0"/>
        <v>6.5</v>
      </c>
      <c r="F23" s="8">
        <f t="shared" si="1"/>
        <v>19851257.189389437</v>
      </c>
      <c r="G23" s="8">
        <f t="shared" si="2"/>
        <v>1.6346672764692431</v>
      </c>
      <c r="H23" s="4">
        <f t="shared" si="3"/>
        <v>1.3943262411347512</v>
      </c>
      <c r="I23" s="4">
        <v>2.75</v>
      </c>
      <c r="J23" s="4">
        <v>-0.05</v>
      </c>
      <c r="K23" s="10">
        <f>K$20+(ROWS(K$21:K23)/ROWS(K$21:K$25))*(K$25-K$20)</f>
        <v>71484000</v>
      </c>
      <c r="L23" s="5">
        <f t="shared" si="4"/>
        <v>3.4234434257965893E-2</v>
      </c>
      <c r="M23" s="5">
        <v>0.1</v>
      </c>
      <c r="N23" s="5">
        <v>-2.5000000000000001E-2</v>
      </c>
      <c r="O23" s="5">
        <v>-1.8184369999999998E-2</v>
      </c>
      <c r="P23" s="5">
        <v>-2.5000000000000001E-2</v>
      </c>
      <c r="Q23" s="5">
        <v>0</v>
      </c>
      <c r="R23" s="5">
        <v>-6.8390609999999996E-3</v>
      </c>
      <c r="S23" s="5">
        <v>0.15</v>
      </c>
      <c r="T23" s="5">
        <v>2.5000000000000001E-2</v>
      </c>
      <c r="U23" s="5">
        <v>-2.1128399999999999E-2</v>
      </c>
      <c r="V23" s="5">
        <v>0.05</v>
      </c>
      <c r="W23" s="5">
        <v>0</v>
      </c>
      <c r="X23" s="5">
        <v>0</v>
      </c>
      <c r="Y23" s="5">
        <v>7.0000000000000007E-2</v>
      </c>
      <c r="Z23" s="5">
        <v>0.06</v>
      </c>
      <c r="AA23" s="5">
        <v>0</v>
      </c>
      <c r="AB23" s="5">
        <v>5.1665790000000001E-3</v>
      </c>
      <c r="AC23" s="5">
        <v>3.6636040000000002E-2</v>
      </c>
      <c r="AD23" s="5">
        <v>-3.7499999999999999E-2</v>
      </c>
      <c r="AE23" s="5">
        <v>-0.03</v>
      </c>
      <c r="AF23" s="5">
        <v>0</v>
      </c>
      <c r="AG23" s="5">
        <v>-7.4131909999999995E-2</v>
      </c>
      <c r="AH23" s="5">
        <v>-0.04</v>
      </c>
      <c r="AI23" s="5">
        <v>-2.664043E-2</v>
      </c>
      <c r="AJ23" s="5">
        <v>0.1</v>
      </c>
      <c r="AK23" s="5">
        <v>-5.2376180000000001E-2</v>
      </c>
    </row>
    <row r="24" spans="1:37" x14ac:dyDescent="0.25">
      <c r="A24" s="4">
        <v>1</v>
      </c>
      <c r="B24" s="4">
        <v>9</v>
      </c>
      <c r="C24" s="4">
        <v>2034</v>
      </c>
      <c r="D24" s="4">
        <f t="shared" si="5"/>
        <v>6.5</v>
      </c>
      <c r="E24" s="4">
        <f t="shared" si="0"/>
        <v>6.5</v>
      </c>
      <c r="F24" s="8">
        <f t="shared" si="1"/>
        <v>20243650.262085527</v>
      </c>
      <c r="G24" s="8">
        <f t="shared" si="2"/>
        <v>1.6669791904870799</v>
      </c>
      <c r="H24" s="4">
        <f t="shared" si="3"/>
        <v>1.4114726741760528</v>
      </c>
      <c r="I24" s="4">
        <v>2.75</v>
      </c>
      <c r="J24" s="4">
        <v>-0.05</v>
      </c>
      <c r="K24" s="10">
        <f>K$20+(ROWS(K$21:K24)/ROWS(K$21:K$25))*(K$25-K$20)</f>
        <v>72897000</v>
      </c>
      <c r="L24" s="5">
        <f t="shared" si="4"/>
        <v>3.4649387683762481E-2</v>
      </c>
      <c r="M24" s="5">
        <v>0.1</v>
      </c>
      <c r="N24" s="5">
        <v>-2.5000000000000001E-2</v>
      </c>
      <c r="O24" s="5">
        <v>-1.8184369999999998E-2</v>
      </c>
      <c r="P24" s="5">
        <v>-2.5000000000000001E-2</v>
      </c>
      <c r="Q24" s="5">
        <v>0</v>
      </c>
      <c r="R24" s="5">
        <v>-6.8390609999999996E-3</v>
      </c>
      <c r="S24" s="5">
        <v>0.15</v>
      </c>
      <c r="T24" s="5">
        <v>2.5000000000000001E-2</v>
      </c>
      <c r="U24" s="5">
        <v>-2.1128399999999999E-2</v>
      </c>
      <c r="V24" s="5">
        <v>0.05</v>
      </c>
      <c r="W24" s="5">
        <v>0</v>
      </c>
      <c r="X24" s="5">
        <v>0</v>
      </c>
      <c r="Y24" s="5">
        <v>7.2499999999999995E-2</v>
      </c>
      <c r="Z24" s="5">
        <v>0.06</v>
      </c>
      <c r="AA24" s="5">
        <v>0</v>
      </c>
      <c r="AB24" s="5">
        <v>5.1665790000000001E-3</v>
      </c>
      <c r="AC24" s="5">
        <v>3.6636040000000002E-2</v>
      </c>
      <c r="AD24" s="5">
        <v>-3.5000000000000003E-2</v>
      </c>
      <c r="AE24" s="5">
        <v>-0.03</v>
      </c>
      <c r="AF24" s="5">
        <v>0</v>
      </c>
      <c r="AG24" s="5">
        <v>-7.4131909999999995E-2</v>
      </c>
      <c r="AH24" s="5">
        <v>-0.04</v>
      </c>
      <c r="AI24" s="5">
        <v>-2.664043E-2</v>
      </c>
      <c r="AJ24" s="5">
        <v>0.1</v>
      </c>
      <c r="AK24" s="5">
        <v>-5.2376180000000001E-2</v>
      </c>
    </row>
    <row r="25" spans="1:37" x14ac:dyDescent="0.25">
      <c r="A25" s="4">
        <v>1</v>
      </c>
      <c r="B25" s="4">
        <v>9</v>
      </c>
      <c r="C25" s="4">
        <v>2035</v>
      </c>
      <c r="D25" s="4">
        <f t="shared" si="5"/>
        <v>6.5</v>
      </c>
      <c r="E25" s="4">
        <f t="shared" si="0"/>
        <v>6.5</v>
      </c>
      <c r="F25" s="8">
        <f t="shared" si="1"/>
        <v>20636043.334781617</v>
      </c>
      <c r="G25" s="8">
        <f t="shared" si="2"/>
        <v>1.6992911045049166</v>
      </c>
      <c r="H25" s="4">
        <f t="shared" si="3"/>
        <v>1.4286191072173544</v>
      </c>
      <c r="I25" s="4">
        <v>2.75</v>
      </c>
      <c r="J25" s="4">
        <v>-0.05</v>
      </c>
      <c r="K25">
        <v>74310000</v>
      </c>
      <c r="L25" s="5">
        <f t="shared" si="4"/>
        <v>3.5054987452138732E-2</v>
      </c>
      <c r="M25" s="5">
        <v>0.1</v>
      </c>
      <c r="N25" s="5">
        <v>-2.5000000000000001E-2</v>
      </c>
      <c r="O25" s="5">
        <v>-1.8184369999999998E-2</v>
      </c>
      <c r="P25" s="5">
        <v>-2.5000000000000001E-2</v>
      </c>
      <c r="Q25" s="5">
        <v>0</v>
      </c>
      <c r="R25" s="5">
        <v>-6.8390609999999996E-3</v>
      </c>
      <c r="S25" s="5">
        <v>0.15</v>
      </c>
      <c r="T25" s="5">
        <v>2.5000000000000001E-2</v>
      </c>
      <c r="U25" s="5">
        <v>-2.1128399999999999E-2</v>
      </c>
      <c r="V25" s="5">
        <v>0.05</v>
      </c>
      <c r="W25" s="5">
        <v>0</v>
      </c>
      <c r="X25" s="5">
        <v>0</v>
      </c>
      <c r="Y25" s="5">
        <v>7.4999999999999997E-2</v>
      </c>
      <c r="Z25" s="5">
        <v>0.06</v>
      </c>
      <c r="AA25" s="5">
        <v>0</v>
      </c>
      <c r="AB25" s="5">
        <v>5.1665790000000001E-3</v>
      </c>
      <c r="AC25" s="5">
        <v>3.6636040000000002E-2</v>
      </c>
      <c r="AD25" s="5">
        <v>-3.2500000000000001E-2</v>
      </c>
      <c r="AE25" s="5">
        <v>-0.03</v>
      </c>
      <c r="AF25" s="5">
        <v>0</v>
      </c>
      <c r="AG25" s="5">
        <v>-7.4131909999999995E-2</v>
      </c>
      <c r="AH25" s="5">
        <v>-0.04</v>
      </c>
      <c r="AI25" s="5">
        <v>-2.664043E-2</v>
      </c>
      <c r="AJ25" s="5">
        <v>0.1</v>
      </c>
      <c r="AK25" s="5">
        <v>-5.2376180000000001E-2</v>
      </c>
    </row>
    <row r="26" spans="1:37" x14ac:dyDescent="0.25">
      <c r="A26" s="4">
        <v>1</v>
      </c>
      <c r="B26" s="4">
        <v>9</v>
      </c>
      <c r="C26" s="4">
        <v>2036</v>
      </c>
      <c r="D26" s="4">
        <f t="shared" si="5"/>
        <v>6.5</v>
      </c>
      <c r="E26" s="4">
        <f t="shared" si="0"/>
        <v>6.5</v>
      </c>
      <c r="F26" s="8">
        <f t="shared" si="1"/>
        <v>21028436.407477707</v>
      </c>
      <c r="G26" s="8">
        <f t="shared" si="2"/>
        <v>1.7316030185227533</v>
      </c>
      <c r="H26" s="4">
        <f t="shared" si="3"/>
        <v>1.445765540258656</v>
      </c>
      <c r="I26" s="4">
        <v>2.75</v>
      </c>
      <c r="J26" s="4">
        <v>-0.05</v>
      </c>
      <c r="K26" s="10">
        <f>K$25+(ROWS(K$26:K26)/ROWS(K$26:K$30))*(K$30-K$25)</f>
        <v>75723000</v>
      </c>
      <c r="L26" s="5">
        <f t="shared" si="4"/>
        <v>3.5451213297352603E-2</v>
      </c>
      <c r="M26" s="5">
        <v>0.1</v>
      </c>
      <c r="N26" s="5">
        <v>-2.5000000000000001E-2</v>
      </c>
      <c r="O26" s="5">
        <v>-1.8184369999999998E-2</v>
      </c>
      <c r="P26" s="5">
        <v>-2.5000000000000001E-2</v>
      </c>
      <c r="Q26" s="5">
        <v>0</v>
      </c>
      <c r="R26" s="5">
        <v>-6.8390609999999996E-3</v>
      </c>
      <c r="S26" s="5">
        <v>0.15</v>
      </c>
      <c r="T26" s="5">
        <v>2.5000000000000001E-2</v>
      </c>
      <c r="U26" s="5">
        <v>-2.1128399999999999E-2</v>
      </c>
      <c r="V26" s="5">
        <v>0.05</v>
      </c>
      <c r="W26" s="5">
        <v>0</v>
      </c>
      <c r="X26" s="5">
        <v>0</v>
      </c>
      <c r="Y26" s="5">
        <v>7.4999999999999997E-2</v>
      </c>
      <c r="Z26" s="5">
        <v>0.06</v>
      </c>
      <c r="AA26" s="5">
        <v>0</v>
      </c>
      <c r="AB26" s="5">
        <v>5.1665790000000001E-3</v>
      </c>
      <c r="AC26" s="5">
        <v>3.6636040000000002E-2</v>
      </c>
      <c r="AD26" s="5">
        <v>-3.2500000000000001E-2</v>
      </c>
      <c r="AE26" s="5">
        <v>-0.03</v>
      </c>
      <c r="AF26" s="5">
        <v>0</v>
      </c>
      <c r="AG26" s="5">
        <v>-7.4131909999999995E-2</v>
      </c>
      <c r="AH26" s="5">
        <v>-0.04</v>
      </c>
      <c r="AI26" s="5">
        <v>-2.664043E-2</v>
      </c>
      <c r="AJ26" s="5">
        <v>0.1</v>
      </c>
      <c r="AK26" s="5">
        <v>-5.2376180000000001E-2</v>
      </c>
    </row>
    <row r="27" spans="1:37" x14ac:dyDescent="0.25">
      <c r="A27" s="4">
        <v>1</v>
      </c>
      <c r="B27" s="4">
        <v>9</v>
      </c>
      <c r="C27" s="4">
        <v>2037</v>
      </c>
      <c r="D27" s="4">
        <f t="shared" si="5"/>
        <v>6.5</v>
      </c>
      <c r="E27" s="4">
        <f t="shared" si="0"/>
        <v>6.5</v>
      </c>
      <c r="F27" s="8">
        <f t="shared" si="1"/>
        <v>21420829.480173796</v>
      </c>
      <c r="G27" s="8">
        <f t="shared" si="2"/>
        <v>1.7639149325405901</v>
      </c>
      <c r="H27" s="4">
        <f t="shared" si="3"/>
        <v>1.4629119732999576</v>
      </c>
      <c r="I27" s="4">
        <v>2.75</v>
      </c>
      <c r="J27" s="4">
        <v>-0.05</v>
      </c>
      <c r="K27" s="10">
        <f>K$25+(ROWS(K$26:K27)/ROWS(K$26:K$30))*(K$30-K$25)</f>
        <v>77136000</v>
      </c>
      <c r="L27" s="5">
        <f t="shared" si="4"/>
        <v>3.5839134437087861E-2</v>
      </c>
      <c r="M27" s="5">
        <v>0.1</v>
      </c>
      <c r="N27" s="5">
        <v>-2.5000000000000001E-2</v>
      </c>
      <c r="O27" s="5">
        <v>-1.8184369999999998E-2</v>
      </c>
      <c r="P27" s="5">
        <v>-2.5000000000000001E-2</v>
      </c>
      <c r="Q27" s="5">
        <v>0</v>
      </c>
      <c r="R27" s="5">
        <v>-6.8390609999999996E-3</v>
      </c>
      <c r="S27" s="5">
        <v>0.15</v>
      </c>
      <c r="T27" s="5">
        <v>2.5000000000000001E-2</v>
      </c>
      <c r="U27" s="5">
        <v>-2.1128399999999999E-2</v>
      </c>
      <c r="V27" s="5">
        <v>0.05</v>
      </c>
      <c r="W27" s="5">
        <v>0</v>
      </c>
      <c r="X27" s="5">
        <v>0</v>
      </c>
      <c r="Y27" s="5">
        <v>7.4999999999999997E-2</v>
      </c>
      <c r="Z27" s="5">
        <v>0.06</v>
      </c>
      <c r="AA27" s="5">
        <v>0</v>
      </c>
      <c r="AB27" s="5">
        <v>5.1665790000000001E-3</v>
      </c>
      <c r="AC27" s="5">
        <v>3.6636040000000002E-2</v>
      </c>
      <c r="AD27" s="5">
        <v>-3.2500000000000001E-2</v>
      </c>
      <c r="AE27" s="5">
        <v>-0.03</v>
      </c>
      <c r="AF27" s="5">
        <v>0</v>
      </c>
      <c r="AG27" s="5">
        <v>-7.4131909999999995E-2</v>
      </c>
      <c r="AH27" s="5">
        <v>-0.04</v>
      </c>
      <c r="AI27" s="5">
        <v>-2.664043E-2</v>
      </c>
      <c r="AJ27" s="5">
        <v>0.1</v>
      </c>
      <c r="AK27" s="5">
        <v>-5.2376180000000001E-2</v>
      </c>
    </row>
    <row r="28" spans="1:37" x14ac:dyDescent="0.25">
      <c r="A28" s="4">
        <v>1</v>
      </c>
      <c r="B28" s="4">
        <v>9</v>
      </c>
      <c r="C28" s="4">
        <v>2038</v>
      </c>
      <c r="D28" s="4">
        <f t="shared" si="5"/>
        <v>6.5</v>
      </c>
      <c r="E28" s="4">
        <f t="shared" si="0"/>
        <v>6.5</v>
      </c>
      <c r="F28" s="8">
        <f t="shared" si="1"/>
        <v>21813222.552869886</v>
      </c>
      <c r="G28" s="8">
        <f t="shared" si="2"/>
        <v>1.7962268465584268</v>
      </c>
      <c r="H28" s="4">
        <f t="shared" si="3"/>
        <v>1.4800584063412592</v>
      </c>
      <c r="I28" s="4">
        <v>2.75</v>
      </c>
      <c r="J28" s="4">
        <v>-0.05</v>
      </c>
      <c r="K28" s="10">
        <f>K$25+(ROWS(K$26:K28)/ROWS(K$26:K$30))*(K$30-K$25)</f>
        <v>78549000</v>
      </c>
      <c r="L28" s="5">
        <f t="shared" si="4"/>
        <v>3.6220127671796644E-2</v>
      </c>
      <c r="M28" s="5">
        <v>0.1</v>
      </c>
      <c r="N28" s="5">
        <v>-2.5000000000000001E-2</v>
      </c>
      <c r="O28" s="5">
        <v>-1.8184369999999998E-2</v>
      </c>
      <c r="P28" s="5">
        <v>-2.5000000000000001E-2</v>
      </c>
      <c r="Q28" s="5">
        <v>0</v>
      </c>
      <c r="R28" s="5">
        <v>-6.8390609999999996E-3</v>
      </c>
      <c r="S28" s="5">
        <v>0.15</v>
      </c>
      <c r="T28" s="5">
        <v>2.5000000000000001E-2</v>
      </c>
      <c r="U28" s="5">
        <v>-2.1128399999999999E-2</v>
      </c>
      <c r="V28" s="5">
        <v>0.05</v>
      </c>
      <c r="W28" s="5">
        <v>0</v>
      </c>
      <c r="X28" s="5">
        <v>0</v>
      </c>
      <c r="Y28" s="5">
        <v>7.4999999999999997E-2</v>
      </c>
      <c r="Z28" s="5">
        <v>0.06</v>
      </c>
      <c r="AA28" s="5">
        <v>0</v>
      </c>
      <c r="AB28" s="5">
        <v>5.1665790000000001E-3</v>
      </c>
      <c r="AC28" s="5">
        <v>3.6636040000000002E-2</v>
      </c>
      <c r="AD28" s="5">
        <v>-3.2500000000000001E-2</v>
      </c>
      <c r="AE28" s="5">
        <v>-0.03</v>
      </c>
      <c r="AF28" s="5">
        <v>0</v>
      </c>
      <c r="AG28" s="5">
        <v>-7.4131909999999995E-2</v>
      </c>
      <c r="AH28" s="5">
        <v>-0.04</v>
      </c>
      <c r="AI28" s="5">
        <v>-2.664043E-2</v>
      </c>
      <c r="AJ28" s="5">
        <v>0.1</v>
      </c>
      <c r="AK28" s="5">
        <v>-5.2376180000000001E-2</v>
      </c>
    </row>
    <row r="29" spans="1:37" x14ac:dyDescent="0.25">
      <c r="A29" s="4">
        <v>1</v>
      </c>
      <c r="B29" s="4">
        <v>9</v>
      </c>
      <c r="C29" s="4">
        <v>2039</v>
      </c>
      <c r="D29" s="4">
        <f t="shared" si="5"/>
        <v>6.5</v>
      </c>
      <c r="E29" s="4">
        <f t="shared" si="0"/>
        <v>6.5</v>
      </c>
      <c r="F29" s="8">
        <f t="shared" si="1"/>
        <v>22205615.625565976</v>
      </c>
      <c r="G29" s="8">
        <f t="shared" si="2"/>
        <v>1.8285387605762635</v>
      </c>
      <c r="H29" s="4">
        <f t="shared" si="3"/>
        <v>1.4972048393825608</v>
      </c>
      <c r="I29" s="4">
        <v>2.75</v>
      </c>
      <c r="J29" s="4">
        <v>-0.05</v>
      </c>
      <c r="K29" s="10">
        <f>K$25+(ROWS(K$26:K29)/ROWS(K$26:K$30))*(K$30-K$25)</f>
        <v>79962000</v>
      </c>
      <c r="L29" s="5">
        <f t="shared" si="4"/>
        <v>3.6594928209076311E-2</v>
      </c>
      <c r="M29" s="5">
        <v>0.1</v>
      </c>
      <c r="N29" s="5">
        <v>-2.5000000000000001E-2</v>
      </c>
      <c r="O29" s="5">
        <v>-1.8184369999999998E-2</v>
      </c>
      <c r="P29" s="5">
        <v>-2.5000000000000001E-2</v>
      </c>
      <c r="Q29" s="5">
        <v>0</v>
      </c>
      <c r="R29" s="5">
        <v>-6.8390609999999996E-3</v>
      </c>
      <c r="S29" s="5">
        <v>0.15</v>
      </c>
      <c r="T29" s="5">
        <v>2.5000000000000001E-2</v>
      </c>
      <c r="U29" s="5">
        <v>-2.1128399999999999E-2</v>
      </c>
      <c r="V29" s="5">
        <v>0.05</v>
      </c>
      <c r="W29" s="5">
        <v>0</v>
      </c>
      <c r="X29" s="5">
        <v>0</v>
      </c>
      <c r="Y29" s="5">
        <v>7.4999999999999997E-2</v>
      </c>
      <c r="Z29" s="5">
        <v>0.06</v>
      </c>
      <c r="AA29" s="5">
        <v>0</v>
      </c>
      <c r="AB29" s="5">
        <v>5.1665790000000001E-3</v>
      </c>
      <c r="AC29" s="5">
        <v>3.6636040000000002E-2</v>
      </c>
      <c r="AD29" s="5">
        <v>-3.2500000000000001E-2</v>
      </c>
      <c r="AE29" s="5">
        <v>-0.03</v>
      </c>
      <c r="AF29" s="5">
        <v>0</v>
      </c>
      <c r="AG29" s="5">
        <v>-7.4131909999999995E-2</v>
      </c>
      <c r="AH29" s="5">
        <v>-0.04</v>
      </c>
      <c r="AI29" s="5">
        <v>-2.664043E-2</v>
      </c>
      <c r="AJ29" s="5">
        <v>0.1</v>
      </c>
      <c r="AK29" s="5">
        <v>-5.2376180000000001E-2</v>
      </c>
    </row>
    <row r="30" spans="1:37" x14ac:dyDescent="0.25">
      <c r="A30" s="4">
        <v>1</v>
      </c>
      <c r="B30" s="4">
        <v>9</v>
      </c>
      <c r="C30" s="4">
        <v>2040</v>
      </c>
      <c r="D30" s="4">
        <f t="shared" si="5"/>
        <v>6.5</v>
      </c>
      <c r="E30" s="4">
        <f t="shared" si="0"/>
        <v>6.5</v>
      </c>
      <c r="F30" s="8">
        <f t="shared" si="1"/>
        <v>22598008.698262062</v>
      </c>
      <c r="G30" s="8">
        <f t="shared" si="2"/>
        <v>1.8608506745941003</v>
      </c>
      <c r="H30" s="4">
        <f t="shared" si="3"/>
        <v>1.5143512724238624</v>
      </c>
      <c r="I30" s="4">
        <v>2.75</v>
      </c>
      <c r="J30" s="4">
        <v>-0.05</v>
      </c>
      <c r="K30">
        <v>81375000</v>
      </c>
      <c r="L30" s="5">
        <f t="shared" si="4"/>
        <v>3.6962487577093944E-2</v>
      </c>
      <c r="M30" s="5">
        <v>0.1</v>
      </c>
      <c r="N30" s="5">
        <v>-2.5000000000000001E-2</v>
      </c>
      <c r="O30" s="5">
        <v>-1.8184369999999998E-2</v>
      </c>
      <c r="P30" s="5">
        <v>-2.5000000000000001E-2</v>
      </c>
      <c r="Q30" s="5">
        <v>0</v>
      </c>
      <c r="R30" s="5">
        <v>-6.8390609999999996E-3</v>
      </c>
      <c r="S30" s="5">
        <v>0.15</v>
      </c>
      <c r="T30" s="5">
        <v>2.5000000000000001E-2</v>
      </c>
      <c r="U30" s="5">
        <v>-2.1128399999999999E-2</v>
      </c>
      <c r="V30" s="5">
        <v>0.05</v>
      </c>
      <c r="W30" s="5">
        <v>0</v>
      </c>
      <c r="X30" s="5">
        <v>0</v>
      </c>
      <c r="Y30" s="5">
        <v>7.4999999999999997E-2</v>
      </c>
      <c r="Z30" s="5">
        <v>0.06</v>
      </c>
      <c r="AA30" s="5">
        <v>0</v>
      </c>
      <c r="AB30" s="5">
        <v>5.1665790000000001E-3</v>
      </c>
      <c r="AC30" s="5">
        <v>3.6636040000000002E-2</v>
      </c>
      <c r="AD30" s="5">
        <v>-3.2500000000000001E-2</v>
      </c>
      <c r="AE30" s="5">
        <v>-0.03</v>
      </c>
      <c r="AF30" s="5">
        <v>0</v>
      </c>
      <c r="AG30" s="5">
        <v>-7.4131909999999995E-2</v>
      </c>
      <c r="AH30" s="5">
        <v>-0.04</v>
      </c>
      <c r="AI30" s="5">
        <v>-2.664043E-2</v>
      </c>
      <c r="AJ30" s="5">
        <v>0.1</v>
      </c>
      <c r="AK30" s="5">
        <v>-5.2376180000000001E-2</v>
      </c>
    </row>
    <row r="31" spans="1:37" x14ac:dyDescent="0.25">
      <c r="A31" s="4">
        <v>1</v>
      </c>
      <c r="B31" s="4">
        <v>9</v>
      </c>
      <c r="C31" s="4">
        <v>2041</v>
      </c>
      <c r="D31" s="4">
        <f t="shared" si="5"/>
        <v>6.5</v>
      </c>
      <c r="E31" s="4">
        <f t="shared" si="0"/>
        <v>6.5</v>
      </c>
      <c r="F31" s="8">
        <f t="shared" si="1"/>
        <v>22990401.770958152</v>
      </c>
      <c r="G31" s="8">
        <f t="shared" si="2"/>
        <v>1.893162588611937</v>
      </c>
      <c r="H31" s="4">
        <f t="shared" si="3"/>
        <v>1.5314977054651639</v>
      </c>
      <c r="I31" s="4">
        <v>2.75</v>
      </c>
      <c r="J31" s="4">
        <v>-0.05</v>
      </c>
      <c r="K31" s="10">
        <f>K$30+(ROWS(K$31:K31)/ROWS(K$31:K$35))*(K$35-K$30)</f>
        <v>82788000</v>
      </c>
      <c r="L31" s="5">
        <f t="shared" si="4"/>
        <v>3.7321609536624341E-2</v>
      </c>
      <c r="M31" s="5">
        <v>0.1</v>
      </c>
      <c r="N31" s="5">
        <v>-2.5000000000000001E-2</v>
      </c>
      <c r="O31" s="5">
        <v>-1.8184369999999998E-2</v>
      </c>
      <c r="P31" s="5">
        <v>-2.5000000000000001E-2</v>
      </c>
      <c r="Q31" s="5">
        <v>0</v>
      </c>
      <c r="R31" s="5">
        <v>-6.8390609999999996E-3</v>
      </c>
      <c r="S31" s="5">
        <v>0.15</v>
      </c>
      <c r="T31" s="5">
        <v>2.5000000000000001E-2</v>
      </c>
      <c r="U31" s="5">
        <v>-2.1128399999999999E-2</v>
      </c>
      <c r="V31" s="5">
        <v>0.05</v>
      </c>
      <c r="W31" s="5">
        <v>0</v>
      </c>
      <c r="X31" s="5">
        <v>0</v>
      </c>
      <c r="Y31" s="5">
        <v>7.4999999999999997E-2</v>
      </c>
      <c r="Z31" s="5">
        <v>0.06</v>
      </c>
      <c r="AA31" s="5">
        <v>0</v>
      </c>
      <c r="AB31" s="5">
        <v>5.1665790000000001E-3</v>
      </c>
      <c r="AC31" s="5">
        <v>3.6636040000000002E-2</v>
      </c>
      <c r="AD31" s="5">
        <v>-3.2500000000000001E-2</v>
      </c>
      <c r="AE31" s="5">
        <v>-0.03</v>
      </c>
      <c r="AF31" s="5">
        <v>0</v>
      </c>
      <c r="AG31" s="5">
        <v>-7.4131909999999995E-2</v>
      </c>
      <c r="AH31" s="5">
        <v>-0.04</v>
      </c>
      <c r="AI31" s="5">
        <v>-2.664043E-2</v>
      </c>
      <c r="AJ31" s="5">
        <v>0.1</v>
      </c>
      <c r="AK31" s="5">
        <v>-5.2376180000000001E-2</v>
      </c>
    </row>
    <row r="32" spans="1:37" x14ac:dyDescent="0.25">
      <c r="A32" s="4">
        <v>1</v>
      </c>
      <c r="B32" s="4">
        <v>9</v>
      </c>
      <c r="C32" s="4">
        <v>2042</v>
      </c>
      <c r="D32" s="4">
        <f t="shared" si="5"/>
        <v>6.5</v>
      </c>
      <c r="E32" s="4">
        <f t="shared" si="0"/>
        <v>6.5</v>
      </c>
      <c r="F32" s="8">
        <f t="shared" si="1"/>
        <v>23382794.843654241</v>
      </c>
      <c r="G32" s="8">
        <f t="shared" si="2"/>
        <v>1.9254745026297737</v>
      </c>
      <c r="H32" s="4">
        <f t="shared" si="3"/>
        <v>1.5486441385064655</v>
      </c>
      <c r="I32" s="4">
        <v>2.75</v>
      </c>
      <c r="J32" s="4">
        <v>-0.05</v>
      </c>
      <c r="K32" s="10">
        <f>K$30+(ROWS(K$31:K32)/ROWS(K$31:K$35))*(K$35-K$30)</f>
        <v>84201000</v>
      </c>
      <c r="L32" s="5">
        <f t="shared" si="4"/>
        <v>3.7672831012289874E-2</v>
      </c>
      <c r="M32" s="5">
        <v>0.1</v>
      </c>
      <c r="N32" s="5">
        <v>-2.5000000000000001E-2</v>
      </c>
      <c r="O32" s="5">
        <v>-1.8184369999999998E-2</v>
      </c>
      <c r="P32" s="5">
        <v>-2.5000000000000001E-2</v>
      </c>
      <c r="Q32" s="5">
        <v>0</v>
      </c>
      <c r="R32" s="5">
        <v>-6.8390609999999996E-3</v>
      </c>
      <c r="S32" s="5">
        <v>0.15</v>
      </c>
      <c r="T32" s="5">
        <v>2.5000000000000001E-2</v>
      </c>
      <c r="U32" s="5">
        <v>-2.1128399999999999E-2</v>
      </c>
      <c r="V32" s="5">
        <v>0.05</v>
      </c>
      <c r="W32" s="5">
        <v>0</v>
      </c>
      <c r="X32" s="5">
        <v>0</v>
      </c>
      <c r="Y32" s="5">
        <v>7.4999999999999997E-2</v>
      </c>
      <c r="Z32" s="5">
        <v>0.06</v>
      </c>
      <c r="AA32" s="5">
        <v>0</v>
      </c>
      <c r="AB32" s="5">
        <v>5.1665790000000001E-3</v>
      </c>
      <c r="AC32" s="5">
        <v>3.6636040000000002E-2</v>
      </c>
      <c r="AD32" s="5">
        <v>-3.2500000000000001E-2</v>
      </c>
      <c r="AE32" s="5">
        <v>-0.03</v>
      </c>
      <c r="AF32" s="5">
        <v>0</v>
      </c>
      <c r="AG32" s="5">
        <v>-7.4131909999999995E-2</v>
      </c>
      <c r="AH32" s="5">
        <v>-0.04</v>
      </c>
      <c r="AI32" s="5">
        <v>-2.664043E-2</v>
      </c>
      <c r="AJ32" s="5">
        <v>0.1</v>
      </c>
      <c r="AK32" s="5">
        <v>-5.2376180000000001E-2</v>
      </c>
    </row>
    <row r="33" spans="1:37" x14ac:dyDescent="0.25">
      <c r="A33" s="4">
        <v>1</v>
      </c>
      <c r="B33" s="4">
        <v>9</v>
      </c>
      <c r="C33" s="4">
        <v>2043</v>
      </c>
      <c r="D33" s="4">
        <f t="shared" si="5"/>
        <v>6.5</v>
      </c>
      <c r="E33" s="4">
        <f t="shared" si="0"/>
        <v>6.5</v>
      </c>
      <c r="F33" s="8">
        <f t="shared" si="1"/>
        <v>23775187.916350331</v>
      </c>
      <c r="G33" s="8">
        <f t="shared" si="2"/>
        <v>1.9577864166476104</v>
      </c>
      <c r="H33" s="4">
        <f t="shared" si="3"/>
        <v>1.5657905715477671</v>
      </c>
      <c r="I33" s="4">
        <v>2.75</v>
      </c>
      <c r="J33" s="4">
        <v>-0.05</v>
      </c>
      <c r="K33" s="10">
        <f>K$30+(ROWS(K$31:K33)/ROWS(K$31:K$35))*(K$35-K$30)</f>
        <v>85614000</v>
      </c>
      <c r="L33" s="5">
        <f t="shared" si="4"/>
        <v>3.801667068772227E-2</v>
      </c>
      <c r="M33" s="5">
        <v>0.1</v>
      </c>
      <c r="N33" s="5">
        <v>-2.5000000000000001E-2</v>
      </c>
      <c r="O33" s="5">
        <v>-1.8184369999999998E-2</v>
      </c>
      <c r="P33" s="5">
        <v>-2.5000000000000001E-2</v>
      </c>
      <c r="Q33" s="5">
        <v>0</v>
      </c>
      <c r="R33" s="5">
        <v>-6.8390609999999996E-3</v>
      </c>
      <c r="S33" s="5">
        <v>0.15</v>
      </c>
      <c r="T33" s="5">
        <v>2.5000000000000001E-2</v>
      </c>
      <c r="U33" s="5">
        <v>-2.1128399999999999E-2</v>
      </c>
      <c r="V33" s="5">
        <v>0.05</v>
      </c>
      <c r="W33" s="5">
        <v>0</v>
      </c>
      <c r="X33" s="5">
        <v>0</v>
      </c>
      <c r="Y33" s="5">
        <v>7.4999999999999997E-2</v>
      </c>
      <c r="Z33" s="5">
        <v>0.06</v>
      </c>
      <c r="AA33" s="5">
        <v>0</v>
      </c>
      <c r="AB33" s="5">
        <v>5.1665790000000001E-3</v>
      </c>
      <c r="AC33" s="5">
        <v>3.6636040000000002E-2</v>
      </c>
      <c r="AD33" s="5">
        <v>-3.2500000000000001E-2</v>
      </c>
      <c r="AE33" s="5">
        <v>-0.03</v>
      </c>
      <c r="AF33" s="5">
        <v>0</v>
      </c>
      <c r="AG33" s="5">
        <v>-7.4131909999999995E-2</v>
      </c>
      <c r="AH33" s="5">
        <v>-0.04</v>
      </c>
      <c r="AI33" s="5">
        <v>-2.664043E-2</v>
      </c>
      <c r="AJ33" s="5">
        <v>0.1</v>
      </c>
      <c r="AK33" s="5">
        <v>-5.2376180000000001E-2</v>
      </c>
    </row>
    <row r="34" spans="1:37" x14ac:dyDescent="0.25">
      <c r="A34" s="4">
        <v>1</v>
      </c>
      <c r="B34" s="4">
        <v>9</v>
      </c>
      <c r="C34" s="4">
        <v>2044</v>
      </c>
      <c r="D34" s="4">
        <f t="shared" si="5"/>
        <v>6.5</v>
      </c>
      <c r="E34" s="4">
        <f t="shared" si="0"/>
        <v>6.5</v>
      </c>
      <c r="F34" s="8">
        <f t="shared" si="1"/>
        <v>24167580.989046421</v>
      </c>
      <c r="G34" s="8">
        <f t="shared" si="2"/>
        <v>1.9900983306654472</v>
      </c>
      <c r="H34" s="4">
        <f t="shared" si="3"/>
        <v>1.5829370045890687</v>
      </c>
      <c r="I34" s="4">
        <v>2.75</v>
      </c>
      <c r="J34" s="4">
        <v>-0.05</v>
      </c>
      <c r="K34" s="10">
        <f>K$30+(ROWS(K$31:K34)/ROWS(K$31:K$35))*(K$35-K$30)</f>
        <v>87027000</v>
      </c>
      <c r="L34" s="5">
        <f t="shared" si="4"/>
        <v>3.8353398988118251E-2</v>
      </c>
      <c r="M34" s="5">
        <v>0.1</v>
      </c>
      <c r="N34" s="5">
        <v>-2.5000000000000001E-2</v>
      </c>
      <c r="O34" s="5">
        <v>-1.8184369999999998E-2</v>
      </c>
      <c r="P34" s="5">
        <v>-2.5000000000000001E-2</v>
      </c>
      <c r="Q34" s="5">
        <v>0</v>
      </c>
      <c r="R34" s="5">
        <v>-6.8390609999999996E-3</v>
      </c>
      <c r="S34" s="5">
        <v>0.15</v>
      </c>
      <c r="T34" s="5">
        <v>2.5000000000000001E-2</v>
      </c>
      <c r="U34" s="5">
        <v>-2.1128399999999999E-2</v>
      </c>
      <c r="V34" s="5">
        <v>0.05</v>
      </c>
      <c r="W34" s="5">
        <v>0</v>
      </c>
      <c r="X34" s="5">
        <v>0</v>
      </c>
      <c r="Y34" s="5">
        <v>7.4999999999999997E-2</v>
      </c>
      <c r="Z34" s="5">
        <v>0.06</v>
      </c>
      <c r="AA34" s="5">
        <v>0</v>
      </c>
      <c r="AB34" s="5">
        <v>5.1665790000000001E-3</v>
      </c>
      <c r="AC34" s="5">
        <v>3.6636040000000002E-2</v>
      </c>
      <c r="AD34" s="5">
        <v>-3.2500000000000001E-2</v>
      </c>
      <c r="AE34" s="5">
        <v>-0.03</v>
      </c>
      <c r="AF34" s="5">
        <v>0</v>
      </c>
      <c r="AG34" s="5">
        <v>-7.4131909999999995E-2</v>
      </c>
      <c r="AH34" s="5">
        <v>-0.04</v>
      </c>
      <c r="AI34" s="5">
        <v>-2.664043E-2</v>
      </c>
      <c r="AJ34" s="5">
        <v>0.1</v>
      </c>
      <c r="AK34" s="5">
        <v>-5.2376180000000001E-2</v>
      </c>
    </row>
    <row r="35" spans="1:37" x14ac:dyDescent="0.25">
      <c r="A35" s="4">
        <v>1</v>
      </c>
      <c r="B35" s="4">
        <v>9</v>
      </c>
      <c r="C35" s="4">
        <v>2045</v>
      </c>
      <c r="D35" s="4">
        <f t="shared" si="5"/>
        <v>6.5</v>
      </c>
      <c r="E35" s="4">
        <f t="shared" si="0"/>
        <v>6.5</v>
      </c>
      <c r="F35" s="8">
        <f t="shared" si="1"/>
        <v>24559974.061742511</v>
      </c>
      <c r="G35" s="8">
        <f t="shared" si="2"/>
        <v>2.0224102446832837</v>
      </c>
      <c r="H35" s="4">
        <f t="shared" si="3"/>
        <v>1.6000834376303703</v>
      </c>
      <c r="I35" s="4">
        <v>2.75</v>
      </c>
      <c r="J35" s="4">
        <v>-0.05</v>
      </c>
      <c r="K35">
        <v>88440000</v>
      </c>
      <c r="L35" s="5">
        <f t="shared" si="4"/>
        <v>3.8683240141716202E-2</v>
      </c>
      <c r="M35" s="5">
        <v>0.1</v>
      </c>
      <c r="N35" s="5">
        <v>-2.5000000000000001E-2</v>
      </c>
      <c r="O35" s="5">
        <v>-1.8184369999999998E-2</v>
      </c>
      <c r="P35" s="5">
        <v>-2.5000000000000001E-2</v>
      </c>
      <c r="Q35" s="5">
        <v>0</v>
      </c>
      <c r="R35" s="5">
        <v>-6.8390609999999996E-3</v>
      </c>
      <c r="S35" s="5">
        <v>0.15</v>
      </c>
      <c r="T35" s="5">
        <v>2.5000000000000001E-2</v>
      </c>
      <c r="U35" s="5">
        <v>-2.1128399999999999E-2</v>
      </c>
      <c r="V35" s="5">
        <v>0.05</v>
      </c>
      <c r="W35" s="5">
        <v>0</v>
      </c>
      <c r="X35" s="5">
        <v>0</v>
      </c>
      <c r="Y35" s="5">
        <v>7.4999999999999997E-2</v>
      </c>
      <c r="Z35" s="5">
        <v>0.06</v>
      </c>
      <c r="AA35" s="5">
        <v>0</v>
      </c>
      <c r="AB35" s="5">
        <v>5.1665790000000001E-3</v>
      </c>
      <c r="AC35" s="5">
        <v>3.6636040000000002E-2</v>
      </c>
      <c r="AD35" s="5">
        <v>-3.2500000000000001E-2</v>
      </c>
      <c r="AE35" s="5">
        <v>-0.03</v>
      </c>
      <c r="AF35" s="5">
        <v>0</v>
      </c>
      <c r="AG35" s="5">
        <v>-7.4131909999999995E-2</v>
      </c>
      <c r="AH35" s="5">
        <v>-0.04</v>
      </c>
      <c r="AI35" s="5">
        <v>-2.664043E-2</v>
      </c>
      <c r="AJ35" s="5">
        <v>0.1</v>
      </c>
      <c r="AK35" s="5">
        <v>-5.2376180000000001E-2</v>
      </c>
    </row>
    <row r="36" spans="1:37" x14ac:dyDescent="0.25">
      <c r="A36" s="4">
        <v>1</v>
      </c>
      <c r="B36" s="4">
        <v>9</v>
      </c>
      <c r="C36" s="4">
        <v>2046</v>
      </c>
      <c r="D36" s="4">
        <f t="shared" si="5"/>
        <v>6.5</v>
      </c>
      <c r="E36" s="4">
        <f t="shared" si="0"/>
        <v>6.5</v>
      </c>
      <c r="F36" s="8">
        <f t="shared" si="1"/>
        <v>24952367.1344386</v>
      </c>
      <c r="G36" s="8">
        <f t="shared" si="2"/>
        <v>2.0547221587011206</v>
      </c>
      <c r="H36" s="4">
        <f t="shared" si="3"/>
        <v>1.6172298706716719</v>
      </c>
      <c r="I36" s="4">
        <v>2.75</v>
      </c>
      <c r="J36" s="4">
        <v>-0.05</v>
      </c>
      <c r="K36" s="10">
        <f>K$35+(ROWS(K$36:K36)/ROWS(K$36:K$40))*(K$40-K$35)</f>
        <v>89853000</v>
      </c>
      <c r="L36" s="5">
        <f t="shared" si="4"/>
        <v>3.9006442826152565E-2</v>
      </c>
      <c r="M36" s="5">
        <v>0.1</v>
      </c>
      <c r="N36" s="5">
        <v>-2.5000000000000001E-2</v>
      </c>
      <c r="O36" s="5">
        <v>-1.8184369999999998E-2</v>
      </c>
      <c r="P36" s="5">
        <v>-2.5000000000000001E-2</v>
      </c>
      <c r="Q36" s="5">
        <v>0</v>
      </c>
      <c r="R36" s="5">
        <v>-6.8390609999999996E-3</v>
      </c>
      <c r="S36" s="5">
        <v>0.15</v>
      </c>
      <c r="T36" s="5">
        <v>2.5000000000000001E-2</v>
      </c>
      <c r="U36" s="5">
        <v>-2.1128399999999999E-2</v>
      </c>
      <c r="V36" s="5">
        <v>0.05</v>
      </c>
      <c r="W36" s="5">
        <v>0</v>
      </c>
      <c r="X36" s="5">
        <v>0</v>
      </c>
      <c r="Y36" s="5">
        <v>7.4999999999999997E-2</v>
      </c>
      <c r="Z36" s="5">
        <v>0.06</v>
      </c>
      <c r="AA36" s="5">
        <v>0</v>
      </c>
      <c r="AB36" s="5">
        <v>5.1665790000000001E-3</v>
      </c>
      <c r="AC36" s="5">
        <v>3.6636040000000002E-2</v>
      </c>
      <c r="AD36" s="5">
        <v>-3.2500000000000001E-2</v>
      </c>
      <c r="AE36" s="5">
        <v>-0.03</v>
      </c>
      <c r="AF36" s="5">
        <v>0</v>
      </c>
      <c r="AG36" s="5">
        <v>-7.4131909999999995E-2</v>
      </c>
      <c r="AH36" s="5">
        <v>-0.04</v>
      </c>
      <c r="AI36" s="5">
        <v>-2.664043E-2</v>
      </c>
      <c r="AJ36" s="5">
        <v>0.1</v>
      </c>
      <c r="AK36" s="5">
        <v>-5.2376180000000001E-2</v>
      </c>
    </row>
    <row r="37" spans="1:37" x14ac:dyDescent="0.25">
      <c r="A37" s="4">
        <v>1</v>
      </c>
      <c r="B37" s="4">
        <v>9</v>
      </c>
      <c r="C37" s="4">
        <v>2047</v>
      </c>
      <c r="D37" s="4">
        <f t="shared" si="5"/>
        <v>6.5</v>
      </c>
      <c r="E37" s="4">
        <f t="shared" si="0"/>
        <v>6.5</v>
      </c>
      <c r="F37" s="8">
        <f t="shared" si="1"/>
        <v>25344760.20713469</v>
      </c>
      <c r="G37" s="8">
        <f t="shared" si="2"/>
        <v>2.0870340727189571</v>
      </c>
      <c r="H37" s="4">
        <f t="shared" si="3"/>
        <v>1.6343763037129735</v>
      </c>
      <c r="I37" s="4">
        <v>2.75</v>
      </c>
      <c r="J37" s="4">
        <v>-0.05</v>
      </c>
      <c r="K37" s="10">
        <f>K$35+(ROWS(K$36:K37)/ROWS(K$36:K$40))*(K$40-K$35)</f>
        <v>91266000</v>
      </c>
      <c r="L37" s="5">
        <f t="shared" si="4"/>
        <v>3.9323173665059039E-2</v>
      </c>
      <c r="M37" s="5">
        <v>0.1</v>
      </c>
      <c r="N37" s="5">
        <v>-2.5000000000000001E-2</v>
      </c>
      <c r="O37" s="5">
        <v>-1.8184369999999998E-2</v>
      </c>
      <c r="P37" s="5">
        <v>-2.5000000000000001E-2</v>
      </c>
      <c r="Q37" s="5">
        <v>0</v>
      </c>
      <c r="R37" s="5">
        <v>-6.8390609999999996E-3</v>
      </c>
      <c r="S37" s="5">
        <v>0.15</v>
      </c>
      <c r="T37" s="5">
        <v>2.5000000000000001E-2</v>
      </c>
      <c r="U37" s="5">
        <v>-2.1128399999999999E-2</v>
      </c>
      <c r="V37" s="5">
        <v>0.05</v>
      </c>
      <c r="W37" s="5">
        <v>0</v>
      </c>
      <c r="X37" s="5">
        <v>0</v>
      </c>
      <c r="Y37" s="5">
        <v>7.4999999999999997E-2</v>
      </c>
      <c r="Z37" s="5">
        <v>0.06</v>
      </c>
      <c r="AA37" s="5">
        <v>0</v>
      </c>
      <c r="AB37" s="5">
        <v>5.1665790000000001E-3</v>
      </c>
      <c r="AC37" s="5">
        <v>3.6636040000000002E-2</v>
      </c>
      <c r="AD37" s="5">
        <v>-3.2500000000000001E-2</v>
      </c>
      <c r="AE37" s="5">
        <v>-0.03</v>
      </c>
      <c r="AF37" s="5">
        <v>0</v>
      </c>
      <c r="AG37" s="5">
        <v>-7.4131909999999995E-2</v>
      </c>
      <c r="AH37" s="5">
        <v>-0.04</v>
      </c>
      <c r="AI37" s="5">
        <v>-2.664043E-2</v>
      </c>
      <c r="AJ37" s="5">
        <v>0.1</v>
      </c>
      <c r="AK37" s="5">
        <v>-5.2376180000000001E-2</v>
      </c>
    </row>
    <row r="38" spans="1:37" x14ac:dyDescent="0.25">
      <c r="A38" s="4">
        <v>1</v>
      </c>
      <c r="B38" s="4">
        <v>9</v>
      </c>
      <c r="C38" s="4">
        <v>2048</v>
      </c>
      <c r="D38" s="4">
        <f t="shared" si="5"/>
        <v>6.5</v>
      </c>
      <c r="E38" s="4">
        <f t="shared" si="0"/>
        <v>6.5</v>
      </c>
      <c r="F38" s="8">
        <f t="shared" si="1"/>
        <v>25737153.27983078</v>
      </c>
      <c r="G38" s="8">
        <f t="shared" si="2"/>
        <v>2.1193459867367941</v>
      </c>
      <c r="H38" s="4">
        <f t="shared" si="3"/>
        <v>1.6515227367542751</v>
      </c>
      <c r="I38" s="4">
        <v>2.75</v>
      </c>
      <c r="J38" s="4">
        <v>-0.05</v>
      </c>
      <c r="K38" s="10">
        <f>K$35+(ROWS(K$36:K38)/ROWS(K$36:K$40))*(K$40-K$35)</f>
        <v>92679000</v>
      </c>
      <c r="L38" s="5">
        <f t="shared" si="4"/>
        <v>3.9633478264385277E-2</v>
      </c>
      <c r="M38" s="5">
        <v>0.1</v>
      </c>
      <c r="N38" s="5">
        <v>-2.5000000000000001E-2</v>
      </c>
      <c r="O38" s="5">
        <v>-1.8184369999999998E-2</v>
      </c>
      <c r="P38" s="5">
        <v>-2.5000000000000001E-2</v>
      </c>
      <c r="Q38" s="5">
        <v>0</v>
      </c>
      <c r="R38" s="5">
        <v>-6.8390609999999996E-3</v>
      </c>
      <c r="S38" s="5">
        <v>0.15</v>
      </c>
      <c r="T38" s="5">
        <v>2.5000000000000001E-2</v>
      </c>
      <c r="U38" s="5">
        <v>-2.1128399999999999E-2</v>
      </c>
      <c r="V38" s="5">
        <v>0.05</v>
      </c>
      <c r="W38" s="5">
        <v>0</v>
      </c>
      <c r="X38" s="5">
        <v>0</v>
      </c>
      <c r="Y38" s="5">
        <v>7.4999999999999997E-2</v>
      </c>
      <c r="Z38" s="5">
        <v>0.06</v>
      </c>
      <c r="AA38" s="5">
        <v>0</v>
      </c>
      <c r="AB38" s="5">
        <v>5.1665790000000001E-3</v>
      </c>
      <c r="AC38" s="5">
        <v>3.6636040000000002E-2</v>
      </c>
      <c r="AD38" s="5">
        <v>-3.2500000000000001E-2</v>
      </c>
      <c r="AE38" s="5">
        <v>-0.03</v>
      </c>
      <c r="AF38" s="5">
        <v>0</v>
      </c>
      <c r="AG38" s="5">
        <v>-7.4131909999999995E-2</v>
      </c>
      <c r="AH38" s="5">
        <v>-0.04</v>
      </c>
      <c r="AI38" s="5">
        <v>-2.664043E-2</v>
      </c>
      <c r="AJ38" s="5">
        <v>0.1</v>
      </c>
      <c r="AK38" s="5">
        <v>-5.2376180000000001E-2</v>
      </c>
    </row>
    <row r="39" spans="1:37" x14ac:dyDescent="0.25">
      <c r="A39" s="4">
        <v>1</v>
      </c>
      <c r="B39" s="4">
        <v>9</v>
      </c>
      <c r="C39" s="4">
        <v>2049</v>
      </c>
      <c r="D39" s="4">
        <f t="shared" si="5"/>
        <v>6.5</v>
      </c>
      <c r="E39" s="4">
        <f t="shared" si="0"/>
        <v>6.5</v>
      </c>
      <c r="F39" s="8">
        <f t="shared" si="1"/>
        <v>26129546.35252687</v>
      </c>
      <c r="G39" s="8">
        <f t="shared" si="2"/>
        <v>2.1516579007546306</v>
      </c>
      <c r="H39" s="4">
        <f t="shared" si="3"/>
        <v>1.6686691697955767</v>
      </c>
      <c r="I39" s="4">
        <v>2.75</v>
      </c>
      <c r="J39" s="4">
        <v>-0.05</v>
      </c>
      <c r="K39" s="10">
        <f>K$35+(ROWS(K$36:K39)/ROWS(K$36:K$40))*(K$40-K$35)</f>
        <v>94092000</v>
      </c>
      <c r="L39" s="5">
        <f t="shared" si="4"/>
        <v>3.9937333269916171E-2</v>
      </c>
      <c r="M39" s="5">
        <v>0.1</v>
      </c>
      <c r="N39" s="5">
        <v>-2.5000000000000001E-2</v>
      </c>
      <c r="O39" s="5">
        <v>-1.8184369999999998E-2</v>
      </c>
      <c r="P39" s="5">
        <v>-2.5000000000000001E-2</v>
      </c>
      <c r="Q39" s="5">
        <v>0</v>
      </c>
      <c r="R39" s="5">
        <v>-6.8390609999999996E-3</v>
      </c>
      <c r="S39" s="5">
        <v>0.15</v>
      </c>
      <c r="T39" s="5">
        <v>2.5000000000000001E-2</v>
      </c>
      <c r="U39" s="5">
        <v>-2.1128399999999999E-2</v>
      </c>
      <c r="V39" s="5">
        <v>0.05</v>
      </c>
      <c r="W39" s="5">
        <v>0</v>
      </c>
      <c r="X39" s="5">
        <v>0</v>
      </c>
      <c r="Y39" s="5">
        <v>7.4999999999999997E-2</v>
      </c>
      <c r="Z39" s="5">
        <v>0.06</v>
      </c>
      <c r="AA39" s="5">
        <v>0</v>
      </c>
      <c r="AB39" s="5">
        <v>5.1665790000000001E-3</v>
      </c>
      <c r="AC39" s="5">
        <v>3.6636040000000002E-2</v>
      </c>
      <c r="AD39" s="5">
        <v>-3.2500000000000001E-2</v>
      </c>
      <c r="AE39" s="5">
        <v>-0.03</v>
      </c>
      <c r="AF39" s="5">
        <v>0</v>
      </c>
      <c r="AG39" s="5">
        <v>-7.4131909999999995E-2</v>
      </c>
      <c r="AH39" s="5">
        <v>-0.04</v>
      </c>
      <c r="AI39" s="5">
        <v>-2.664043E-2</v>
      </c>
      <c r="AJ39" s="5">
        <v>0.1</v>
      </c>
      <c r="AK39" s="5">
        <v>-5.2376180000000001E-2</v>
      </c>
    </row>
    <row r="40" spans="1:37" x14ac:dyDescent="0.25">
      <c r="A40" s="4">
        <v>1</v>
      </c>
      <c r="B40" s="4">
        <v>9</v>
      </c>
      <c r="C40" s="4">
        <v>2050</v>
      </c>
      <c r="D40" s="4">
        <f t="shared" si="5"/>
        <v>6.5</v>
      </c>
      <c r="E40" s="4">
        <f t="shared" si="0"/>
        <v>6.5</v>
      </c>
      <c r="F40" s="8">
        <f t="shared" si="1"/>
        <v>26521939.425222959</v>
      </c>
      <c r="G40" s="8">
        <f t="shared" si="2"/>
        <v>2.1839698147724675</v>
      </c>
      <c r="H40" s="4">
        <f t="shared" si="3"/>
        <v>1.6858156028368783</v>
      </c>
      <c r="I40" s="4">
        <v>2.75</v>
      </c>
      <c r="J40" s="4">
        <v>-0.05</v>
      </c>
      <c r="K40">
        <v>95505000</v>
      </c>
      <c r="L40" s="5">
        <f t="shared" si="4"/>
        <v>4.0234817839198397E-2</v>
      </c>
      <c r="M40" s="5">
        <v>0.1</v>
      </c>
      <c r="N40" s="5">
        <v>-2.5000000000000001E-2</v>
      </c>
      <c r="O40" s="5">
        <v>-1.8184369999999998E-2</v>
      </c>
      <c r="P40" s="5">
        <v>-2.5000000000000001E-2</v>
      </c>
      <c r="Q40" s="5">
        <v>0</v>
      </c>
      <c r="R40" s="5">
        <v>-6.8390609999999996E-3</v>
      </c>
      <c r="S40" s="5">
        <v>0.15</v>
      </c>
      <c r="T40" s="5">
        <v>2.5000000000000001E-2</v>
      </c>
      <c r="U40" s="5">
        <v>-2.1128399999999999E-2</v>
      </c>
      <c r="V40" s="5">
        <v>0.05</v>
      </c>
      <c r="W40" s="5">
        <v>0</v>
      </c>
      <c r="X40" s="5">
        <v>0</v>
      </c>
      <c r="Y40" s="5">
        <v>7.4999999999999997E-2</v>
      </c>
      <c r="Z40" s="5">
        <v>0.06</v>
      </c>
      <c r="AA40" s="5">
        <v>0</v>
      </c>
      <c r="AB40" s="5">
        <v>5.1665790000000001E-3</v>
      </c>
      <c r="AC40" s="5">
        <v>3.6636040000000002E-2</v>
      </c>
      <c r="AD40" s="5">
        <v>-3.2500000000000001E-2</v>
      </c>
      <c r="AE40" s="5">
        <v>-0.03</v>
      </c>
      <c r="AF40" s="5">
        <v>0</v>
      </c>
      <c r="AG40" s="5">
        <v>-7.4131909999999995E-2</v>
      </c>
      <c r="AH40" s="5">
        <v>-0.04</v>
      </c>
      <c r="AI40" s="5">
        <v>-2.664043E-2</v>
      </c>
      <c r="AJ40" s="5">
        <v>0.1</v>
      </c>
      <c r="AK40" s="5">
        <v>-5.2376180000000001E-2</v>
      </c>
    </row>
    <row r="41" spans="1:37" x14ac:dyDescent="0.25">
      <c r="A41" s="4">
        <v>1</v>
      </c>
      <c r="B41" s="4">
        <v>9</v>
      </c>
      <c r="C41" s="4">
        <v>2051</v>
      </c>
      <c r="D41" s="4">
        <f t="shared" si="5"/>
        <v>6.5</v>
      </c>
      <c r="E41" s="4">
        <f t="shared" si="0"/>
        <v>6.5</v>
      </c>
      <c r="F41" s="8">
        <f t="shared" si="1"/>
        <v>26914332.497919049</v>
      </c>
      <c r="G41" s="8">
        <f t="shared" si="2"/>
        <v>2.2162817287903041</v>
      </c>
      <c r="H41" s="4">
        <f t="shared" si="3"/>
        <v>1.7029620358781798</v>
      </c>
      <c r="I41" s="4">
        <v>2.75</v>
      </c>
      <c r="J41" s="4">
        <v>0</v>
      </c>
      <c r="K41" s="8">
        <f>K40+(K40-K39)</f>
        <v>96918000</v>
      </c>
      <c r="L41" s="5">
        <f t="shared" si="4"/>
        <v>4.05261386694558E-2</v>
      </c>
      <c r="M41" s="5">
        <v>0.1</v>
      </c>
      <c r="N41" s="5">
        <v>-2.5000000000000001E-2</v>
      </c>
      <c r="O41" s="5">
        <v>-1.8184369999999998E-2</v>
      </c>
      <c r="P41" s="5">
        <v>-2.5000000000000001E-2</v>
      </c>
      <c r="Q41" s="5">
        <v>0</v>
      </c>
      <c r="R41" s="5">
        <v>-6.8390609999999996E-3</v>
      </c>
      <c r="S41" s="5">
        <v>0.15</v>
      </c>
      <c r="T41" s="5">
        <v>2.5000000000000001E-2</v>
      </c>
      <c r="U41" s="5">
        <v>-2.1128399999999999E-2</v>
      </c>
      <c r="V41" s="5">
        <v>0.05</v>
      </c>
      <c r="W41" s="5">
        <v>0</v>
      </c>
      <c r="X41" s="5">
        <v>0</v>
      </c>
      <c r="Y41" s="5">
        <v>7.4999999999999997E-2</v>
      </c>
      <c r="Z41" s="5">
        <v>0.06</v>
      </c>
      <c r="AA41" s="5">
        <v>0</v>
      </c>
      <c r="AB41" s="5">
        <v>5.1665790000000001E-3</v>
      </c>
      <c r="AC41" s="5">
        <v>3.6636040000000002E-2</v>
      </c>
      <c r="AD41" s="5">
        <v>-3.2500000000000001E-2</v>
      </c>
      <c r="AE41" s="5">
        <v>-0.03</v>
      </c>
      <c r="AF41" s="5">
        <v>0</v>
      </c>
      <c r="AG41" s="5">
        <v>-7.4131909999999995E-2</v>
      </c>
      <c r="AH41" s="5">
        <v>-0.04</v>
      </c>
      <c r="AI41" s="5">
        <v>-2.664043E-2</v>
      </c>
      <c r="AJ41" s="5">
        <v>0.1</v>
      </c>
      <c r="AK41" s="5">
        <v>-5.2376180000000001E-2</v>
      </c>
    </row>
    <row r="42" spans="1:37" x14ac:dyDescent="0.25">
      <c r="A42" s="4">
        <v>1</v>
      </c>
      <c r="B42" s="4">
        <v>9</v>
      </c>
      <c r="C42" s="4">
        <v>2052</v>
      </c>
      <c r="D42" s="4">
        <f t="shared" si="5"/>
        <v>6.5</v>
      </c>
      <c r="E42" s="4">
        <f t="shared" si="0"/>
        <v>6.5</v>
      </c>
      <c r="F42" s="8">
        <f t="shared" si="1"/>
        <v>27306725.570615139</v>
      </c>
      <c r="G42" s="8">
        <f t="shared" si="2"/>
        <v>2.248593642808141</v>
      </c>
      <c r="H42" s="4">
        <f t="shared" si="3"/>
        <v>1.7201084689194814</v>
      </c>
      <c r="I42" s="4">
        <v>2.75</v>
      </c>
      <c r="J42" s="4">
        <v>0</v>
      </c>
      <c r="K42" s="8">
        <f t="shared" ref="K42:K90" si="6">K41+(K41-K40)</f>
        <v>98331000</v>
      </c>
      <c r="L42" s="5">
        <f t="shared" si="4"/>
        <v>4.0811469435172394E-2</v>
      </c>
      <c r="M42" s="5">
        <v>0.1</v>
      </c>
      <c r="N42" s="5">
        <v>-2.5000000000000001E-2</v>
      </c>
      <c r="O42" s="5">
        <v>-1.8184369999999998E-2</v>
      </c>
      <c r="P42" s="5">
        <v>-2.5000000000000001E-2</v>
      </c>
      <c r="Q42" s="5">
        <v>0</v>
      </c>
      <c r="R42" s="5">
        <v>-6.8390609999999996E-3</v>
      </c>
      <c r="S42" s="5">
        <v>0.15</v>
      </c>
      <c r="T42" s="5">
        <v>2.5000000000000001E-2</v>
      </c>
      <c r="U42" s="5">
        <v>-2.1128399999999999E-2</v>
      </c>
      <c r="V42" s="5">
        <v>0.05</v>
      </c>
      <c r="W42" s="5">
        <v>0</v>
      </c>
      <c r="X42" s="5">
        <v>0</v>
      </c>
      <c r="Y42" s="5">
        <v>7.4999999999999997E-2</v>
      </c>
      <c r="Z42" s="5">
        <v>0.06</v>
      </c>
      <c r="AA42" s="5">
        <v>0</v>
      </c>
      <c r="AB42" s="5">
        <v>5.1665790000000001E-3</v>
      </c>
      <c r="AC42" s="5">
        <v>3.6636040000000002E-2</v>
      </c>
      <c r="AD42" s="5">
        <v>-3.2500000000000001E-2</v>
      </c>
      <c r="AE42" s="5">
        <v>-0.03</v>
      </c>
      <c r="AF42" s="5">
        <v>0</v>
      </c>
      <c r="AG42" s="5">
        <v>-7.4131909999999995E-2</v>
      </c>
      <c r="AH42" s="5">
        <v>-0.04</v>
      </c>
      <c r="AI42" s="5">
        <v>-2.664043E-2</v>
      </c>
      <c r="AJ42" s="5">
        <v>0.1</v>
      </c>
      <c r="AK42" s="5">
        <v>-5.2376180000000001E-2</v>
      </c>
    </row>
    <row r="43" spans="1:37" x14ac:dyDescent="0.25">
      <c r="A43" s="4">
        <v>1</v>
      </c>
      <c r="B43" s="4">
        <v>9</v>
      </c>
      <c r="C43" s="4">
        <v>2053</v>
      </c>
      <c r="D43" s="4">
        <f t="shared" si="5"/>
        <v>6.5</v>
      </c>
      <c r="E43" s="4">
        <f t="shared" si="0"/>
        <v>6.5</v>
      </c>
      <c r="F43" s="8">
        <f t="shared" si="1"/>
        <v>27699118.643311229</v>
      </c>
      <c r="G43" s="8">
        <f t="shared" si="2"/>
        <v>2.2809055568259775</v>
      </c>
      <c r="H43" s="4">
        <f t="shared" si="3"/>
        <v>1.737254901960783</v>
      </c>
      <c r="I43" s="4">
        <v>2.75</v>
      </c>
      <c r="J43" s="4">
        <v>0</v>
      </c>
      <c r="K43" s="8">
        <f t="shared" si="6"/>
        <v>99744000</v>
      </c>
      <c r="L43" s="5">
        <f t="shared" si="4"/>
        <v>4.1090949309917406E-2</v>
      </c>
      <c r="M43" s="5">
        <v>0.1</v>
      </c>
      <c r="N43" s="5">
        <v>-2.5000000000000001E-2</v>
      </c>
      <c r="O43" s="5">
        <v>-1.8184369999999998E-2</v>
      </c>
      <c r="P43" s="5">
        <v>-2.5000000000000001E-2</v>
      </c>
      <c r="Q43" s="5">
        <v>0</v>
      </c>
      <c r="R43" s="5">
        <v>-6.8390609999999996E-3</v>
      </c>
      <c r="S43" s="5">
        <v>0.15</v>
      </c>
      <c r="T43" s="5">
        <v>2.5000000000000001E-2</v>
      </c>
      <c r="U43" s="5">
        <v>-2.1128399999999999E-2</v>
      </c>
      <c r="V43" s="5">
        <v>0.05</v>
      </c>
      <c r="W43" s="5">
        <v>0</v>
      </c>
      <c r="X43" s="5">
        <v>0</v>
      </c>
      <c r="Y43" s="5">
        <v>7.4999999999999997E-2</v>
      </c>
      <c r="Z43" s="5">
        <v>0.06</v>
      </c>
      <c r="AA43" s="5">
        <v>0</v>
      </c>
      <c r="AB43" s="5">
        <v>5.1665790000000001E-3</v>
      </c>
      <c r="AC43" s="5">
        <v>3.6636040000000002E-2</v>
      </c>
      <c r="AD43" s="5">
        <v>-3.2500000000000001E-2</v>
      </c>
      <c r="AE43" s="5">
        <v>-0.03</v>
      </c>
      <c r="AF43" s="5">
        <v>0</v>
      </c>
      <c r="AG43" s="5">
        <v>-7.4131909999999995E-2</v>
      </c>
      <c r="AH43" s="5">
        <v>-0.04</v>
      </c>
      <c r="AI43" s="5">
        <v>-2.664043E-2</v>
      </c>
      <c r="AJ43" s="5">
        <v>0.1</v>
      </c>
      <c r="AK43" s="5">
        <v>-5.2376180000000001E-2</v>
      </c>
    </row>
    <row r="44" spans="1:37" x14ac:dyDescent="0.25">
      <c r="A44" s="4">
        <v>1</v>
      </c>
      <c r="B44" s="4">
        <v>9</v>
      </c>
      <c r="C44" s="4">
        <v>2054</v>
      </c>
      <c r="D44" s="4">
        <f t="shared" si="5"/>
        <v>6.5</v>
      </c>
      <c r="E44" s="4">
        <f t="shared" si="0"/>
        <v>6.5</v>
      </c>
      <c r="F44" s="8">
        <f t="shared" si="1"/>
        <v>28091511.716007318</v>
      </c>
      <c r="G44" s="8">
        <f t="shared" si="2"/>
        <v>2.3132174708438145</v>
      </c>
      <c r="H44" s="4">
        <f t="shared" si="3"/>
        <v>1.7544013350020846</v>
      </c>
      <c r="I44" s="4">
        <v>2.75</v>
      </c>
      <c r="J44" s="4">
        <v>0</v>
      </c>
      <c r="K44" s="8">
        <f t="shared" si="6"/>
        <v>101157000</v>
      </c>
      <c r="L44" s="5">
        <f t="shared" si="4"/>
        <v>4.1364704342097325E-2</v>
      </c>
      <c r="M44" s="5">
        <v>0.1</v>
      </c>
      <c r="N44" s="5">
        <v>-2.5000000000000001E-2</v>
      </c>
      <c r="O44" s="5">
        <v>-1.8184369999999998E-2</v>
      </c>
      <c r="P44" s="5">
        <v>-2.5000000000000001E-2</v>
      </c>
      <c r="Q44" s="5">
        <v>0</v>
      </c>
      <c r="R44" s="5">
        <v>-6.8390609999999996E-3</v>
      </c>
      <c r="S44" s="5">
        <v>0.15</v>
      </c>
      <c r="T44" s="5">
        <v>2.5000000000000001E-2</v>
      </c>
      <c r="U44" s="5">
        <v>-2.1128399999999999E-2</v>
      </c>
      <c r="V44" s="5">
        <v>0.05</v>
      </c>
      <c r="W44" s="5">
        <v>0</v>
      </c>
      <c r="X44" s="5">
        <v>0</v>
      </c>
      <c r="Y44" s="5">
        <v>7.4999999999999997E-2</v>
      </c>
      <c r="Z44" s="5">
        <v>0.06</v>
      </c>
      <c r="AA44" s="5">
        <v>0</v>
      </c>
      <c r="AB44" s="5">
        <v>5.1665790000000001E-3</v>
      </c>
      <c r="AC44" s="5">
        <v>3.6636040000000002E-2</v>
      </c>
      <c r="AD44" s="5">
        <v>-3.2500000000000001E-2</v>
      </c>
      <c r="AE44" s="5">
        <v>-0.03</v>
      </c>
      <c r="AF44" s="5">
        <v>0</v>
      </c>
      <c r="AG44" s="5">
        <v>-7.4131909999999995E-2</v>
      </c>
      <c r="AH44" s="5">
        <v>-0.04</v>
      </c>
      <c r="AI44" s="5">
        <v>-2.664043E-2</v>
      </c>
      <c r="AJ44" s="5">
        <v>0.1</v>
      </c>
      <c r="AK44" s="5">
        <v>-5.2376180000000001E-2</v>
      </c>
    </row>
    <row r="45" spans="1:37" x14ac:dyDescent="0.25">
      <c r="A45" s="4">
        <v>1</v>
      </c>
      <c r="B45" s="4">
        <v>9</v>
      </c>
      <c r="C45" s="4">
        <v>2055</v>
      </c>
      <c r="D45" s="4">
        <f t="shared" si="5"/>
        <v>6.5</v>
      </c>
      <c r="E45" s="4">
        <f t="shared" si="0"/>
        <v>6.5</v>
      </c>
      <c r="F45" s="8">
        <f t="shared" si="1"/>
        <v>28483904.788703408</v>
      </c>
      <c r="G45" s="8">
        <f t="shared" si="2"/>
        <v>2.345529384861651</v>
      </c>
      <c r="H45" s="4">
        <f t="shared" si="3"/>
        <v>1.7715477680433862</v>
      </c>
      <c r="I45" s="4">
        <v>2.75</v>
      </c>
      <c r="J45" s="4">
        <v>0</v>
      </c>
      <c r="K45" s="8">
        <f t="shared" si="6"/>
        <v>102570000</v>
      </c>
      <c r="L45" s="5">
        <f t="shared" si="4"/>
        <v>4.1632850762135437E-2</v>
      </c>
      <c r="M45" s="5">
        <v>0.1</v>
      </c>
      <c r="N45" s="5">
        <v>-2.5000000000000001E-2</v>
      </c>
      <c r="O45" s="5">
        <v>-1.8184369999999998E-2</v>
      </c>
      <c r="P45" s="5">
        <v>-2.5000000000000001E-2</v>
      </c>
      <c r="Q45" s="5">
        <v>0</v>
      </c>
      <c r="R45" s="5">
        <v>-6.8390609999999996E-3</v>
      </c>
      <c r="S45" s="5">
        <v>0.15</v>
      </c>
      <c r="T45" s="5">
        <v>2.5000000000000001E-2</v>
      </c>
      <c r="U45" s="5">
        <v>-2.1128399999999999E-2</v>
      </c>
      <c r="V45" s="5">
        <v>0.05</v>
      </c>
      <c r="W45" s="5">
        <v>0</v>
      </c>
      <c r="X45" s="5">
        <v>0</v>
      </c>
      <c r="Y45" s="5">
        <v>7.4999999999999997E-2</v>
      </c>
      <c r="Z45" s="5">
        <v>0.06</v>
      </c>
      <c r="AA45" s="5">
        <v>0</v>
      </c>
      <c r="AB45" s="5">
        <v>5.1665790000000001E-3</v>
      </c>
      <c r="AC45" s="5">
        <v>3.6636040000000002E-2</v>
      </c>
      <c r="AD45" s="5">
        <v>-3.2500000000000001E-2</v>
      </c>
      <c r="AE45" s="5">
        <v>-0.03</v>
      </c>
      <c r="AF45" s="5">
        <v>0</v>
      </c>
      <c r="AG45" s="5">
        <v>-7.4131909999999995E-2</v>
      </c>
      <c r="AH45" s="5">
        <v>-0.04</v>
      </c>
      <c r="AI45" s="5">
        <v>-2.664043E-2</v>
      </c>
      <c r="AJ45" s="5">
        <v>0.1</v>
      </c>
      <c r="AK45" s="5">
        <v>-5.2376180000000001E-2</v>
      </c>
    </row>
    <row r="46" spans="1:37" x14ac:dyDescent="0.25">
      <c r="A46" s="4">
        <v>1</v>
      </c>
      <c r="B46" s="4">
        <v>9</v>
      </c>
      <c r="C46" s="4">
        <v>2056</v>
      </c>
      <c r="D46" s="4">
        <f t="shared" si="5"/>
        <v>6.5</v>
      </c>
      <c r="E46" s="4">
        <f t="shared" si="0"/>
        <v>6.5</v>
      </c>
      <c r="F46" s="8">
        <f t="shared" si="1"/>
        <v>28876297.861399498</v>
      </c>
      <c r="G46" s="8">
        <f t="shared" si="2"/>
        <v>2.3778412988794879</v>
      </c>
      <c r="H46" s="4">
        <f t="shared" si="3"/>
        <v>1.7886942010846878</v>
      </c>
      <c r="I46" s="4">
        <v>2.75</v>
      </c>
      <c r="J46" s="4">
        <v>0</v>
      </c>
      <c r="K46" s="8">
        <f t="shared" si="6"/>
        <v>103983000</v>
      </c>
      <c r="L46" s="5">
        <f t="shared" si="4"/>
        <v>4.1895491555733723E-2</v>
      </c>
      <c r="M46" s="5">
        <v>0.1</v>
      </c>
      <c r="N46" s="5">
        <v>-2.5000000000000001E-2</v>
      </c>
      <c r="O46" s="5">
        <v>-1.8184369999999998E-2</v>
      </c>
      <c r="P46" s="5">
        <v>-2.5000000000000001E-2</v>
      </c>
      <c r="Q46" s="5">
        <v>0</v>
      </c>
      <c r="R46" s="5">
        <v>-6.8390609999999996E-3</v>
      </c>
      <c r="S46" s="5">
        <v>0.15</v>
      </c>
      <c r="T46" s="5">
        <v>2.5000000000000001E-2</v>
      </c>
      <c r="U46" s="5">
        <v>-2.1128399999999999E-2</v>
      </c>
      <c r="V46" s="5">
        <v>0.05</v>
      </c>
      <c r="W46" s="5">
        <v>0</v>
      </c>
      <c r="X46" s="5">
        <v>0</v>
      </c>
      <c r="Y46" s="5">
        <v>7.4999999999999997E-2</v>
      </c>
      <c r="Z46" s="5">
        <v>0.06</v>
      </c>
      <c r="AA46" s="5">
        <v>0</v>
      </c>
      <c r="AB46" s="5">
        <v>5.1665790000000001E-3</v>
      </c>
      <c r="AC46" s="5">
        <v>3.6636040000000002E-2</v>
      </c>
      <c r="AD46" s="5">
        <v>-3.2500000000000001E-2</v>
      </c>
      <c r="AE46" s="5">
        <v>-0.03</v>
      </c>
      <c r="AF46" s="5">
        <v>0</v>
      </c>
      <c r="AG46" s="5">
        <v>-7.4131909999999995E-2</v>
      </c>
      <c r="AH46" s="5">
        <v>-0.04</v>
      </c>
      <c r="AI46" s="5">
        <v>-2.664043E-2</v>
      </c>
      <c r="AJ46" s="5">
        <v>0.1</v>
      </c>
      <c r="AK46" s="5">
        <v>-5.2376180000000001E-2</v>
      </c>
    </row>
    <row r="47" spans="1:37" x14ac:dyDescent="0.25">
      <c r="A47" s="4">
        <v>1</v>
      </c>
      <c r="B47" s="4">
        <v>9</v>
      </c>
      <c r="C47" s="4">
        <v>2057</v>
      </c>
      <c r="D47" s="4">
        <f t="shared" si="5"/>
        <v>6.5</v>
      </c>
      <c r="E47" s="4">
        <f t="shared" si="0"/>
        <v>6.5</v>
      </c>
      <c r="F47" s="8">
        <f t="shared" si="1"/>
        <v>29268690.934095588</v>
      </c>
      <c r="G47" s="8">
        <f t="shared" si="2"/>
        <v>2.4101532128973244</v>
      </c>
      <c r="H47" s="4">
        <f t="shared" si="3"/>
        <v>1.8058406341259894</v>
      </c>
      <c r="I47" s="4">
        <v>2.75</v>
      </c>
      <c r="J47" s="4">
        <v>0</v>
      </c>
      <c r="K47" s="8">
        <f t="shared" si="6"/>
        <v>105396000</v>
      </c>
      <c r="L47" s="5">
        <f t="shared" si="4"/>
        <v>4.2152723344801191E-2</v>
      </c>
      <c r="M47" s="5">
        <v>0.1</v>
      </c>
      <c r="N47" s="5">
        <v>-2.5000000000000001E-2</v>
      </c>
      <c r="O47" s="5">
        <v>-1.8184369999999998E-2</v>
      </c>
      <c r="P47" s="5">
        <v>-2.5000000000000001E-2</v>
      </c>
      <c r="Q47" s="5">
        <v>0</v>
      </c>
      <c r="R47" s="5">
        <v>-6.8390609999999996E-3</v>
      </c>
      <c r="S47" s="5">
        <v>0.15</v>
      </c>
      <c r="T47" s="5">
        <v>2.5000000000000001E-2</v>
      </c>
      <c r="U47" s="5">
        <v>-2.1128399999999999E-2</v>
      </c>
      <c r="V47" s="5">
        <v>0.05</v>
      </c>
      <c r="W47" s="5">
        <v>0</v>
      </c>
      <c r="X47" s="5">
        <v>0</v>
      </c>
      <c r="Y47" s="5">
        <v>7.4999999999999997E-2</v>
      </c>
      <c r="Z47" s="5">
        <v>0.06</v>
      </c>
      <c r="AA47" s="5">
        <v>0</v>
      </c>
      <c r="AB47" s="5">
        <v>5.1665790000000001E-3</v>
      </c>
      <c r="AC47" s="5">
        <v>3.6636040000000002E-2</v>
      </c>
      <c r="AD47" s="5">
        <v>-3.2500000000000001E-2</v>
      </c>
      <c r="AE47" s="5">
        <v>-0.03</v>
      </c>
      <c r="AF47" s="5">
        <v>0</v>
      </c>
      <c r="AG47" s="5">
        <v>-7.4131909999999995E-2</v>
      </c>
      <c r="AH47" s="5">
        <v>-0.04</v>
      </c>
      <c r="AI47" s="5">
        <v>-2.664043E-2</v>
      </c>
      <c r="AJ47" s="5">
        <v>0.1</v>
      </c>
      <c r="AK47" s="5">
        <v>-5.2376180000000001E-2</v>
      </c>
    </row>
    <row r="48" spans="1:37" x14ac:dyDescent="0.25">
      <c r="A48" s="4">
        <v>1</v>
      </c>
      <c r="B48" s="4">
        <v>9</v>
      </c>
      <c r="C48" s="4">
        <v>2058</v>
      </c>
      <c r="D48" s="4">
        <f t="shared" si="5"/>
        <v>6.5</v>
      </c>
      <c r="E48" s="4">
        <f t="shared" si="0"/>
        <v>6.5</v>
      </c>
      <c r="F48" s="8">
        <f t="shared" si="1"/>
        <v>29661084.006791677</v>
      </c>
      <c r="G48" s="8">
        <f t="shared" si="2"/>
        <v>2.4424651269151614</v>
      </c>
      <c r="H48" s="4">
        <f t="shared" si="3"/>
        <v>1.822987067167291</v>
      </c>
      <c r="I48" s="4">
        <v>2.75</v>
      </c>
      <c r="J48" s="4">
        <v>0</v>
      </c>
      <c r="K48" s="8">
        <f t="shared" si="6"/>
        <v>106809000</v>
      </c>
      <c r="L48" s="5">
        <f t="shared" si="4"/>
        <v>4.2404647852842779E-2</v>
      </c>
      <c r="M48" s="5">
        <v>0.1</v>
      </c>
      <c r="N48" s="5">
        <v>-2.5000000000000001E-2</v>
      </c>
      <c r="O48" s="5">
        <v>-1.8184369999999998E-2</v>
      </c>
      <c r="P48" s="5">
        <v>-2.5000000000000001E-2</v>
      </c>
      <c r="Q48" s="5">
        <v>0</v>
      </c>
      <c r="R48" s="5">
        <v>-6.8390609999999996E-3</v>
      </c>
      <c r="S48" s="5">
        <v>0.15</v>
      </c>
      <c r="T48" s="5">
        <v>2.5000000000000001E-2</v>
      </c>
      <c r="U48" s="5">
        <v>-2.1128399999999999E-2</v>
      </c>
      <c r="V48" s="5">
        <v>0.05</v>
      </c>
      <c r="W48" s="5">
        <v>0</v>
      </c>
      <c r="X48" s="5">
        <v>0</v>
      </c>
      <c r="Y48" s="5">
        <v>7.4999999999999997E-2</v>
      </c>
      <c r="Z48" s="5">
        <v>0.06</v>
      </c>
      <c r="AA48" s="5">
        <v>0</v>
      </c>
      <c r="AB48" s="5">
        <v>5.1665790000000001E-3</v>
      </c>
      <c r="AC48" s="5">
        <v>3.6636040000000002E-2</v>
      </c>
      <c r="AD48" s="5">
        <v>-3.2500000000000001E-2</v>
      </c>
      <c r="AE48" s="5">
        <v>-0.03</v>
      </c>
      <c r="AF48" s="5">
        <v>0</v>
      </c>
      <c r="AG48" s="5">
        <v>-7.4131909999999995E-2</v>
      </c>
      <c r="AH48" s="5">
        <v>-0.04</v>
      </c>
      <c r="AI48" s="5">
        <v>-2.664043E-2</v>
      </c>
      <c r="AJ48" s="5">
        <v>0.1</v>
      </c>
      <c r="AK48" s="5">
        <v>-5.2376180000000001E-2</v>
      </c>
    </row>
    <row r="49" spans="1:37" x14ac:dyDescent="0.25">
      <c r="A49" s="4">
        <v>1</v>
      </c>
      <c r="B49" s="4">
        <v>9</v>
      </c>
      <c r="C49" s="4">
        <v>2059</v>
      </c>
      <c r="D49" s="4">
        <f t="shared" si="5"/>
        <v>6.5</v>
      </c>
      <c r="E49" s="4">
        <f t="shared" si="0"/>
        <v>6.5</v>
      </c>
      <c r="F49" s="8">
        <f t="shared" si="1"/>
        <v>30053477.079487763</v>
      </c>
      <c r="G49" s="8">
        <f t="shared" si="2"/>
        <v>2.4747770409329979</v>
      </c>
      <c r="H49" s="4">
        <f t="shared" si="3"/>
        <v>1.8401335002085926</v>
      </c>
      <c r="I49" s="4">
        <v>2.75</v>
      </c>
      <c r="J49" s="4">
        <v>0</v>
      </c>
      <c r="K49" s="8">
        <f t="shared" si="6"/>
        <v>108222000</v>
      </c>
      <c r="L49" s="5">
        <f t="shared" si="4"/>
        <v>4.265137931113544E-2</v>
      </c>
      <c r="M49" s="5">
        <v>0.1</v>
      </c>
      <c r="N49" s="5">
        <v>-2.5000000000000001E-2</v>
      </c>
      <c r="O49" s="5">
        <v>-1.8184369999999998E-2</v>
      </c>
      <c r="P49" s="5">
        <v>-2.5000000000000001E-2</v>
      </c>
      <c r="Q49" s="5">
        <v>0</v>
      </c>
      <c r="R49" s="5">
        <v>-6.8390609999999996E-3</v>
      </c>
      <c r="S49" s="5">
        <v>0.15</v>
      </c>
      <c r="T49" s="5">
        <v>2.5000000000000001E-2</v>
      </c>
      <c r="U49" s="5">
        <v>-2.1128399999999999E-2</v>
      </c>
      <c r="V49" s="5">
        <v>0.05</v>
      </c>
      <c r="W49" s="5">
        <v>0</v>
      </c>
      <c r="X49" s="5">
        <v>0</v>
      </c>
      <c r="Y49" s="5">
        <v>7.4999999999999997E-2</v>
      </c>
      <c r="Z49" s="5">
        <v>0.06</v>
      </c>
      <c r="AA49" s="5">
        <v>0</v>
      </c>
      <c r="AB49" s="5">
        <v>5.1665790000000001E-3</v>
      </c>
      <c r="AC49" s="5">
        <v>3.6636040000000002E-2</v>
      </c>
      <c r="AD49" s="5">
        <v>-3.2500000000000001E-2</v>
      </c>
      <c r="AE49" s="5">
        <v>-0.03</v>
      </c>
      <c r="AF49" s="5">
        <v>0</v>
      </c>
      <c r="AG49" s="5">
        <v>-7.4131909999999995E-2</v>
      </c>
      <c r="AH49" s="5">
        <v>-0.04</v>
      </c>
      <c r="AI49" s="5">
        <v>-2.664043E-2</v>
      </c>
      <c r="AJ49" s="5">
        <v>0.1</v>
      </c>
      <c r="AK49" s="5">
        <v>-5.2376180000000001E-2</v>
      </c>
    </row>
    <row r="50" spans="1:37" x14ac:dyDescent="0.25">
      <c r="A50" s="4">
        <v>1</v>
      </c>
      <c r="B50" s="4">
        <v>9</v>
      </c>
      <c r="C50" s="4">
        <v>2060</v>
      </c>
      <c r="D50" s="4">
        <f t="shared" si="5"/>
        <v>6.5</v>
      </c>
      <c r="E50" s="4">
        <f t="shared" si="0"/>
        <v>6.5</v>
      </c>
      <c r="F50" s="8">
        <f t="shared" si="1"/>
        <v>30445870.152183857</v>
      </c>
      <c r="G50" s="8">
        <f t="shared" si="2"/>
        <v>2.5070889549508348</v>
      </c>
      <c r="H50" s="4">
        <f t="shared" si="3"/>
        <v>1.8572799332498942</v>
      </c>
      <c r="I50" s="4">
        <v>2.75</v>
      </c>
      <c r="J50" s="4">
        <v>0</v>
      </c>
      <c r="K50" s="8">
        <f t="shared" si="6"/>
        <v>109635000</v>
      </c>
      <c r="L50" s="5">
        <f t="shared" si="4"/>
        <v>4.2893035458329141E-2</v>
      </c>
      <c r="M50" s="5">
        <v>0.1</v>
      </c>
      <c r="N50" s="5">
        <v>-2.5000000000000001E-2</v>
      </c>
      <c r="O50" s="5">
        <v>-1.8184369999999998E-2</v>
      </c>
      <c r="P50" s="5">
        <v>-2.5000000000000001E-2</v>
      </c>
      <c r="Q50" s="5">
        <v>0</v>
      </c>
      <c r="R50" s="5">
        <v>-6.8390609999999996E-3</v>
      </c>
      <c r="S50" s="5">
        <v>0.15</v>
      </c>
      <c r="T50" s="5">
        <v>2.5000000000000001E-2</v>
      </c>
      <c r="U50" s="5">
        <v>-2.1128399999999999E-2</v>
      </c>
      <c r="V50" s="5">
        <v>0.05</v>
      </c>
      <c r="W50" s="5">
        <v>0</v>
      </c>
      <c r="X50" s="5">
        <v>0</v>
      </c>
      <c r="Y50" s="5">
        <v>7.4999999999999997E-2</v>
      </c>
      <c r="Z50" s="5">
        <v>0.06</v>
      </c>
      <c r="AA50" s="5">
        <v>0</v>
      </c>
      <c r="AB50" s="5">
        <v>5.1665790000000001E-3</v>
      </c>
      <c r="AC50" s="5">
        <v>3.6636040000000002E-2</v>
      </c>
      <c r="AD50" s="5">
        <v>-3.2500000000000001E-2</v>
      </c>
      <c r="AE50" s="5">
        <v>-0.03</v>
      </c>
      <c r="AF50" s="5">
        <v>0</v>
      </c>
      <c r="AG50" s="5">
        <v>-7.4131909999999995E-2</v>
      </c>
      <c r="AH50" s="5">
        <v>-0.04</v>
      </c>
      <c r="AI50" s="5">
        <v>-2.664043E-2</v>
      </c>
      <c r="AJ50" s="5">
        <v>0.1</v>
      </c>
      <c r="AK50" s="5">
        <v>-5.2376180000000001E-2</v>
      </c>
    </row>
    <row r="51" spans="1:37" x14ac:dyDescent="0.25">
      <c r="A51" s="4">
        <v>1</v>
      </c>
      <c r="B51" s="4">
        <v>9</v>
      </c>
      <c r="C51" s="4">
        <v>2061</v>
      </c>
      <c r="D51" s="4">
        <f t="shared" si="5"/>
        <v>6.5</v>
      </c>
      <c r="E51" s="4">
        <f t="shared" si="0"/>
        <v>6.5</v>
      </c>
      <c r="F51" s="8">
        <f t="shared" si="1"/>
        <v>30838263.224879943</v>
      </c>
      <c r="G51" s="8">
        <f t="shared" si="2"/>
        <v>2.5394008689686713</v>
      </c>
      <c r="H51" s="4">
        <f t="shared" si="3"/>
        <v>1.8744263662911957</v>
      </c>
      <c r="I51" s="4">
        <v>2.75</v>
      </c>
      <c r="J51" s="4">
        <v>0</v>
      </c>
      <c r="K51" s="8">
        <f t="shared" si="6"/>
        <v>111048000</v>
      </c>
      <c r="L51" s="5">
        <f t="shared" si="4"/>
        <v>4.3129725137216475E-2</v>
      </c>
      <c r="M51" s="5">
        <v>0.1</v>
      </c>
      <c r="N51" s="5">
        <v>-2.5000000000000001E-2</v>
      </c>
      <c r="O51" s="5">
        <v>-1.8184369999999998E-2</v>
      </c>
      <c r="P51" s="5">
        <v>-2.5000000000000001E-2</v>
      </c>
      <c r="Q51" s="5">
        <v>0</v>
      </c>
      <c r="R51" s="5">
        <v>-6.8390609999999996E-3</v>
      </c>
      <c r="S51" s="5">
        <v>0.15</v>
      </c>
      <c r="T51" s="5">
        <v>2.5000000000000001E-2</v>
      </c>
      <c r="U51" s="5">
        <v>-2.1128399999999999E-2</v>
      </c>
      <c r="V51" s="5">
        <v>0.05</v>
      </c>
      <c r="W51" s="5">
        <v>0</v>
      </c>
      <c r="X51" s="5">
        <v>0</v>
      </c>
      <c r="Y51" s="5">
        <v>7.4999999999999997E-2</v>
      </c>
      <c r="Z51" s="5">
        <v>0.06</v>
      </c>
      <c r="AA51" s="5">
        <v>0</v>
      </c>
      <c r="AB51" s="5">
        <v>5.1665790000000001E-3</v>
      </c>
      <c r="AC51" s="5">
        <v>3.6636040000000002E-2</v>
      </c>
      <c r="AD51" s="5">
        <v>-3.2500000000000001E-2</v>
      </c>
      <c r="AE51" s="5">
        <v>-0.03</v>
      </c>
      <c r="AF51" s="5">
        <v>0</v>
      </c>
      <c r="AG51" s="5">
        <v>-7.4131909999999995E-2</v>
      </c>
      <c r="AH51" s="5">
        <v>-0.04</v>
      </c>
      <c r="AI51" s="5">
        <v>-2.664043E-2</v>
      </c>
      <c r="AJ51" s="5">
        <v>0.1</v>
      </c>
      <c r="AK51" s="5">
        <v>-5.2376180000000001E-2</v>
      </c>
    </row>
    <row r="52" spans="1:37" x14ac:dyDescent="0.25">
      <c r="A52" s="4">
        <v>1</v>
      </c>
      <c r="B52" s="4">
        <v>9</v>
      </c>
      <c r="C52" s="4">
        <v>2062</v>
      </c>
      <c r="D52" s="4">
        <f t="shared" si="5"/>
        <v>6.5</v>
      </c>
      <c r="E52" s="4">
        <f t="shared" si="0"/>
        <v>6.5</v>
      </c>
      <c r="F52" s="8">
        <f t="shared" si="1"/>
        <v>31230656.297576036</v>
      </c>
      <c r="G52" s="8">
        <f t="shared" si="2"/>
        <v>2.5717127829865083</v>
      </c>
      <c r="H52" s="4">
        <f t="shared" si="3"/>
        <v>1.8915727993324973</v>
      </c>
      <c r="I52" s="4">
        <v>2.75</v>
      </c>
      <c r="J52" s="4">
        <v>0</v>
      </c>
      <c r="K52" s="8">
        <f t="shared" si="6"/>
        <v>112461000</v>
      </c>
      <c r="L52" s="5">
        <f t="shared" si="4"/>
        <v>4.3361550707420884E-2</v>
      </c>
      <c r="M52" s="5">
        <v>0.1</v>
      </c>
      <c r="N52" s="5">
        <v>-2.5000000000000001E-2</v>
      </c>
      <c r="O52" s="5">
        <v>-1.8184369999999998E-2</v>
      </c>
      <c r="P52" s="5">
        <v>-2.5000000000000001E-2</v>
      </c>
      <c r="Q52" s="5">
        <v>0</v>
      </c>
      <c r="R52" s="5">
        <v>-6.8390609999999996E-3</v>
      </c>
      <c r="S52" s="5">
        <v>0.15</v>
      </c>
      <c r="T52" s="5">
        <v>2.5000000000000001E-2</v>
      </c>
      <c r="U52" s="5">
        <v>-2.1128399999999999E-2</v>
      </c>
      <c r="V52" s="5">
        <v>0.05</v>
      </c>
      <c r="W52" s="5">
        <v>0</v>
      </c>
      <c r="X52" s="5">
        <v>0</v>
      </c>
      <c r="Y52" s="5">
        <v>7.4999999999999997E-2</v>
      </c>
      <c r="Z52" s="5">
        <v>0.06</v>
      </c>
      <c r="AA52" s="5">
        <v>0</v>
      </c>
      <c r="AB52" s="5">
        <v>5.1665790000000001E-3</v>
      </c>
      <c r="AC52" s="5">
        <v>3.6636040000000002E-2</v>
      </c>
      <c r="AD52" s="5">
        <v>-3.2500000000000001E-2</v>
      </c>
      <c r="AE52" s="5">
        <v>-0.03</v>
      </c>
      <c r="AF52" s="5">
        <v>0</v>
      </c>
      <c r="AG52" s="5">
        <v>-7.4131909999999995E-2</v>
      </c>
      <c r="AH52" s="5">
        <v>-0.04</v>
      </c>
      <c r="AI52" s="5">
        <v>-2.664043E-2</v>
      </c>
      <c r="AJ52" s="5">
        <v>0.1</v>
      </c>
      <c r="AK52" s="5">
        <v>-5.2376180000000001E-2</v>
      </c>
    </row>
    <row r="53" spans="1:37" x14ac:dyDescent="0.25">
      <c r="A53" s="4">
        <v>1</v>
      </c>
      <c r="B53" s="4">
        <v>9</v>
      </c>
      <c r="C53" s="4">
        <v>2063</v>
      </c>
      <c r="D53" s="4">
        <f t="shared" si="5"/>
        <v>6.5</v>
      </c>
      <c r="E53" s="4">
        <f t="shared" si="0"/>
        <v>6.5</v>
      </c>
      <c r="F53" s="8">
        <f t="shared" si="1"/>
        <v>31623049.370272122</v>
      </c>
      <c r="G53" s="8">
        <f t="shared" si="2"/>
        <v>2.6040246970043448</v>
      </c>
      <c r="H53" s="4">
        <f t="shared" si="3"/>
        <v>1.9087192323737989</v>
      </c>
      <c r="I53" s="4">
        <v>2.75</v>
      </c>
      <c r="J53" s="4">
        <v>0</v>
      </c>
      <c r="K53" s="8">
        <f t="shared" si="6"/>
        <v>113874000</v>
      </c>
      <c r="L53" s="5">
        <f t="shared" si="4"/>
        <v>4.3588610847171236E-2</v>
      </c>
      <c r="M53" s="5">
        <v>0.1</v>
      </c>
      <c r="N53" s="5">
        <v>-2.5000000000000001E-2</v>
      </c>
      <c r="O53" s="5">
        <v>-1.8184369999999998E-2</v>
      </c>
      <c r="P53" s="5">
        <v>-2.5000000000000001E-2</v>
      </c>
      <c r="Q53" s="5">
        <v>0</v>
      </c>
      <c r="R53" s="5">
        <v>-6.8390609999999996E-3</v>
      </c>
      <c r="S53" s="5">
        <v>0.15</v>
      </c>
      <c r="T53" s="5">
        <v>2.5000000000000001E-2</v>
      </c>
      <c r="U53" s="5">
        <v>-2.1128399999999999E-2</v>
      </c>
      <c r="V53" s="5">
        <v>0.05</v>
      </c>
      <c r="W53" s="5">
        <v>0</v>
      </c>
      <c r="X53" s="5">
        <v>0</v>
      </c>
      <c r="Y53" s="5">
        <v>7.4999999999999997E-2</v>
      </c>
      <c r="Z53" s="5">
        <v>0.06</v>
      </c>
      <c r="AA53" s="5">
        <v>0</v>
      </c>
      <c r="AB53" s="5">
        <v>5.1665790000000001E-3</v>
      </c>
      <c r="AC53" s="5">
        <v>3.6636040000000002E-2</v>
      </c>
      <c r="AD53" s="5">
        <v>-3.2500000000000001E-2</v>
      </c>
      <c r="AE53" s="5">
        <v>-0.03</v>
      </c>
      <c r="AF53" s="5">
        <v>0</v>
      </c>
      <c r="AG53" s="5">
        <v>-7.4131909999999995E-2</v>
      </c>
      <c r="AH53" s="5">
        <v>-0.04</v>
      </c>
      <c r="AI53" s="5">
        <v>-2.664043E-2</v>
      </c>
      <c r="AJ53" s="5">
        <v>0.1</v>
      </c>
      <c r="AK53" s="5">
        <v>-5.2376180000000001E-2</v>
      </c>
    </row>
    <row r="54" spans="1:37" x14ac:dyDescent="0.25">
      <c r="A54" s="4">
        <v>1</v>
      </c>
      <c r="B54" s="4">
        <v>9</v>
      </c>
      <c r="C54" s="4">
        <v>2064</v>
      </c>
      <c r="D54" s="4">
        <f t="shared" si="5"/>
        <v>6.5</v>
      </c>
      <c r="E54" s="4">
        <f t="shared" si="0"/>
        <v>6.5</v>
      </c>
      <c r="F54" s="8">
        <f t="shared" si="1"/>
        <v>32015442.442968216</v>
      </c>
      <c r="G54" s="8">
        <f t="shared" si="2"/>
        <v>2.6363366110221818</v>
      </c>
      <c r="H54" s="4">
        <f t="shared" si="3"/>
        <v>1.9258656654151005</v>
      </c>
      <c r="I54" s="4">
        <v>2.75</v>
      </c>
      <c r="J54" s="4">
        <v>0</v>
      </c>
      <c r="K54" s="8">
        <f t="shared" si="6"/>
        <v>115287000</v>
      </c>
      <c r="L54" s="5">
        <f t="shared" si="4"/>
        <v>4.381100149767863E-2</v>
      </c>
      <c r="M54" s="5">
        <v>0.1</v>
      </c>
      <c r="N54" s="5">
        <v>-2.5000000000000001E-2</v>
      </c>
      <c r="O54" s="5">
        <v>-1.8184369999999998E-2</v>
      </c>
      <c r="P54" s="5">
        <v>-2.5000000000000001E-2</v>
      </c>
      <c r="Q54" s="5">
        <v>0</v>
      </c>
      <c r="R54" s="5">
        <v>-6.8390609999999996E-3</v>
      </c>
      <c r="S54" s="5">
        <v>0.15</v>
      </c>
      <c r="T54" s="5">
        <v>2.5000000000000001E-2</v>
      </c>
      <c r="U54" s="5">
        <v>-2.1128399999999999E-2</v>
      </c>
      <c r="V54" s="5">
        <v>0.05</v>
      </c>
      <c r="W54" s="5">
        <v>0</v>
      </c>
      <c r="X54" s="5">
        <v>0</v>
      </c>
      <c r="Y54" s="5">
        <v>7.4999999999999997E-2</v>
      </c>
      <c r="Z54" s="5">
        <v>0.06</v>
      </c>
      <c r="AA54" s="5">
        <v>0</v>
      </c>
      <c r="AB54" s="5">
        <v>5.1665790000000001E-3</v>
      </c>
      <c r="AC54" s="5">
        <v>3.6636040000000002E-2</v>
      </c>
      <c r="AD54" s="5">
        <v>-3.2500000000000001E-2</v>
      </c>
      <c r="AE54" s="5">
        <v>-0.03</v>
      </c>
      <c r="AF54" s="5">
        <v>0</v>
      </c>
      <c r="AG54" s="5">
        <v>-7.4131909999999995E-2</v>
      </c>
      <c r="AH54" s="5">
        <v>-0.04</v>
      </c>
      <c r="AI54" s="5">
        <v>-2.664043E-2</v>
      </c>
      <c r="AJ54" s="5">
        <v>0.1</v>
      </c>
      <c r="AK54" s="5">
        <v>-5.2376180000000001E-2</v>
      </c>
    </row>
    <row r="55" spans="1:37" x14ac:dyDescent="0.25">
      <c r="A55" s="4">
        <v>1</v>
      </c>
      <c r="B55" s="4">
        <v>9</v>
      </c>
      <c r="C55" s="4">
        <v>2065</v>
      </c>
      <c r="D55" s="4">
        <f t="shared" si="5"/>
        <v>6.5</v>
      </c>
      <c r="E55" s="4">
        <f t="shared" si="0"/>
        <v>6.5</v>
      </c>
      <c r="F55" s="8">
        <f t="shared" si="1"/>
        <v>32407835.515664302</v>
      </c>
      <c r="G55" s="8">
        <f t="shared" si="2"/>
        <v>2.6686485250400183</v>
      </c>
      <c r="H55" s="4">
        <f t="shared" si="3"/>
        <v>1.9430120984564021</v>
      </c>
      <c r="I55" s="4">
        <v>2.75</v>
      </c>
      <c r="J55" s="4">
        <v>0</v>
      </c>
      <c r="K55" s="8">
        <f t="shared" si="6"/>
        <v>116700000</v>
      </c>
      <c r="L55" s="5">
        <f t="shared" si="4"/>
        <v>4.4028816571232948E-2</v>
      </c>
      <c r="M55" s="5">
        <v>0.1</v>
      </c>
      <c r="N55" s="5">
        <v>-2.5000000000000001E-2</v>
      </c>
      <c r="O55" s="5">
        <v>-1.8184369999999998E-2</v>
      </c>
      <c r="P55" s="5">
        <v>-2.5000000000000001E-2</v>
      </c>
      <c r="Q55" s="5">
        <v>0</v>
      </c>
      <c r="R55" s="5">
        <v>-6.8390609999999996E-3</v>
      </c>
      <c r="S55" s="5">
        <v>0.15</v>
      </c>
      <c r="T55" s="5">
        <v>2.5000000000000001E-2</v>
      </c>
      <c r="U55" s="5">
        <v>-2.1128399999999999E-2</v>
      </c>
      <c r="V55" s="5">
        <v>0.05</v>
      </c>
      <c r="W55" s="5">
        <v>0</v>
      </c>
      <c r="X55" s="5">
        <v>0</v>
      </c>
      <c r="Y55" s="5">
        <v>7.4999999999999997E-2</v>
      </c>
      <c r="Z55" s="5">
        <v>0.06</v>
      </c>
      <c r="AA55" s="5">
        <v>0</v>
      </c>
      <c r="AB55" s="5">
        <v>5.1665790000000001E-3</v>
      </c>
      <c r="AC55" s="5">
        <v>3.6636040000000002E-2</v>
      </c>
      <c r="AD55" s="5">
        <v>-3.2500000000000001E-2</v>
      </c>
      <c r="AE55" s="5">
        <v>-0.03</v>
      </c>
      <c r="AF55" s="5">
        <v>0</v>
      </c>
      <c r="AG55" s="5">
        <v>-7.4131909999999995E-2</v>
      </c>
      <c r="AH55" s="5">
        <v>-0.04</v>
      </c>
      <c r="AI55" s="5">
        <v>-2.664043E-2</v>
      </c>
      <c r="AJ55" s="5">
        <v>0.1</v>
      </c>
      <c r="AK55" s="5">
        <v>-5.2376180000000001E-2</v>
      </c>
    </row>
    <row r="56" spans="1:37" x14ac:dyDescent="0.25">
      <c r="A56" s="4">
        <v>1</v>
      </c>
      <c r="B56" s="4">
        <v>9</v>
      </c>
      <c r="C56" s="4">
        <v>2066</v>
      </c>
      <c r="D56" s="4">
        <f t="shared" si="5"/>
        <v>6.5</v>
      </c>
      <c r="E56" s="4">
        <f t="shared" si="0"/>
        <v>6.5</v>
      </c>
      <c r="F56" s="8">
        <f t="shared" si="1"/>
        <v>32800228.588360395</v>
      </c>
      <c r="G56" s="8">
        <f t="shared" si="2"/>
        <v>2.7009604390578552</v>
      </c>
      <c r="H56" s="4">
        <f t="shared" si="3"/>
        <v>1.9601585314977037</v>
      </c>
      <c r="I56" s="4">
        <v>2.75</v>
      </c>
      <c r="J56" s="4">
        <v>0</v>
      </c>
      <c r="K56" s="8">
        <f t="shared" si="6"/>
        <v>118113000</v>
      </c>
      <c r="L56" s="5">
        <f t="shared" si="4"/>
        <v>4.4242149072782871E-2</v>
      </c>
      <c r="M56" s="5">
        <v>0.1</v>
      </c>
      <c r="N56" s="5">
        <v>-2.5000000000000001E-2</v>
      </c>
      <c r="O56" s="5">
        <v>-1.8184369999999998E-2</v>
      </c>
      <c r="P56" s="5">
        <v>-2.5000000000000001E-2</v>
      </c>
      <c r="Q56" s="5">
        <v>0</v>
      </c>
      <c r="R56" s="5">
        <v>-6.8390609999999996E-3</v>
      </c>
      <c r="S56" s="5">
        <v>0.15</v>
      </c>
      <c r="T56" s="5">
        <v>2.5000000000000001E-2</v>
      </c>
      <c r="U56" s="5">
        <v>-2.1128399999999999E-2</v>
      </c>
      <c r="V56" s="5">
        <v>0.05</v>
      </c>
      <c r="W56" s="5">
        <v>0</v>
      </c>
      <c r="X56" s="5">
        <v>0</v>
      </c>
      <c r="Y56" s="5">
        <v>7.4999999999999997E-2</v>
      </c>
      <c r="Z56" s="5">
        <v>0.06</v>
      </c>
      <c r="AA56" s="5">
        <v>0</v>
      </c>
      <c r="AB56" s="5">
        <v>5.1665790000000001E-3</v>
      </c>
      <c r="AC56" s="5">
        <v>3.6636040000000002E-2</v>
      </c>
      <c r="AD56" s="5">
        <v>-3.2500000000000001E-2</v>
      </c>
      <c r="AE56" s="5">
        <v>-0.03</v>
      </c>
      <c r="AF56" s="5">
        <v>0</v>
      </c>
      <c r="AG56" s="5">
        <v>-7.4131909999999995E-2</v>
      </c>
      <c r="AH56" s="5">
        <v>-0.04</v>
      </c>
      <c r="AI56" s="5">
        <v>-2.664043E-2</v>
      </c>
      <c r="AJ56" s="5">
        <v>0.1</v>
      </c>
      <c r="AK56" s="5">
        <v>-5.2376180000000001E-2</v>
      </c>
    </row>
    <row r="57" spans="1:37" x14ac:dyDescent="0.25">
      <c r="A57" s="4">
        <v>1</v>
      </c>
      <c r="B57" s="4">
        <v>9</v>
      </c>
      <c r="C57" s="4">
        <v>2067</v>
      </c>
      <c r="D57" s="4">
        <f t="shared" si="5"/>
        <v>6.5</v>
      </c>
      <c r="E57" s="4">
        <f t="shared" si="0"/>
        <v>6.5</v>
      </c>
      <c r="F57" s="8">
        <f t="shared" si="1"/>
        <v>33192621.661056481</v>
      </c>
      <c r="G57" s="8">
        <f t="shared" si="2"/>
        <v>2.7332723530756917</v>
      </c>
      <c r="H57" s="4">
        <f t="shared" si="3"/>
        <v>1.9773049645390053</v>
      </c>
      <c r="I57" s="4">
        <v>2.75</v>
      </c>
      <c r="J57" s="4">
        <v>0</v>
      </c>
      <c r="K57" s="8">
        <f t="shared" si="6"/>
        <v>119526000</v>
      </c>
      <c r="L57" s="5">
        <f t="shared" si="4"/>
        <v>4.4451091645581038E-2</v>
      </c>
      <c r="M57" s="5">
        <v>0.1</v>
      </c>
      <c r="N57" s="5">
        <v>-2.5000000000000001E-2</v>
      </c>
      <c r="O57" s="5">
        <v>-1.8184369999999998E-2</v>
      </c>
      <c r="P57" s="5">
        <v>-2.5000000000000001E-2</v>
      </c>
      <c r="Q57" s="5">
        <v>0</v>
      </c>
      <c r="R57" s="5">
        <v>-6.8390609999999996E-3</v>
      </c>
      <c r="S57" s="5">
        <v>0.15</v>
      </c>
      <c r="T57" s="5">
        <v>2.5000000000000001E-2</v>
      </c>
      <c r="U57" s="5">
        <v>-2.1128399999999999E-2</v>
      </c>
      <c r="V57" s="5">
        <v>0.05</v>
      </c>
      <c r="W57" s="5">
        <v>0</v>
      </c>
      <c r="X57" s="5">
        <v>0</v>
      </c>
      <c r="Y57" s="5">
        <v>7.4999999999999997E-2</v>
      </c>
      <c r="Z57" s="5">
        <v>0.06</v>
      </c>
      <c r="AA57" s="5">
        <v>0</v>
      </c>
      <c r="AB57" s="5">
        <v>5.1665790000000001E-3</v>
      </c>
      <c r="AC57" s="5">
        <v>3.6636040000000002E-2</v>
      </c>
      <c r="AD57" s="5">
        <v>-3.2500000000000001E-2</v>
      </c>
      <c r="AE57" s="5">
        <v>-0.03</v>
      </c>
      <c r="AF57" s="5">
        <v>0</v>
      </c>
      <c r="AG57" s="5">
        <v>-7.4131909999999995E-2</v>
      </c>
      <c r="AH57" s="5">
        <v>-0.04</v>
      </c>
      <c r="AI57" s="5">
        <v>-2.664043E-2</v>
      </c>
      <c r="AJ57" s="5">
        <v>0.1</v>
      </c>
      <c r="AK57" s="5">
        <v>-5.2376180000000001E-2</v>
      </c>
    </row>
    <row r="58" spans="1:37" x14ac:dyDescent="0.25">
      <c r="A58" s="4">
        <v>1</v>
      </c>
      <c r="B58" s="4">
        <v>9</v>
      </c>
      <c r="C58" s="4">
        <v>2068</v>
      </c>
      <c r="D58" s="4">
        <f t="shared" si="5"/>
        <v>6.5</v>
      </c>
      <c r="E58" s="4">
        <f t="shared" si="0"/>
        <v>6.5</v>
      </c>
      <c r="F58" s="8">
        <f t="shared" si="1"/>
        <v>33585014.733752578</v>
      </c>
      <c r="G58" s="8">
        <f t="shared" si="2"/>
        <v>2.7655842670935287</v>
      </c>
      <c r="H58" s="4">
        <f t="shared" si="3"/>
        <v>1.9944513975803069</v>
      </c>
      <c r="I58" s="4">
        <v>2.75</v>
      </c>
      <c r="J58" s="4">
        <v>0</v>
      </c>
      <c r="K58" s="8">
        <f t="shared" si="6"/>
        <v>120939000</v>
      </c>
      <c r="L58" s="5">
        <f t="shared" si="4"/>
        <v>4.4655736024854863E-2</v>
      </c>
      <c r="M58" s="5">
        <v>0.1</v>
      </c>
      <c r="N58" s="5">
        <v>-2.5000000000000001E-2</v>
      </c>
      <c r="O58" s="5">
        <v>-1.8184369999999998E-2</v>
      </c>
      <c r="P58" s="5">
        <v>-2.5000000000000001E-2</v>
      </c>
      <c r="Q58" s="5">
        <v>0</v>
      </c>
      <c r="R58" s="5">
        <v>-6.8390609999999996E-3</v>
      </c>
      <c r="S58" s="5">
        <v>0.15</v>
      </c>
      <c r="T58" s="5">
        <v>2.5000000000000001E-2</v>
      </c>
      <c r="U58" s="5">
        <v>-2.1128399999999999E-2</v>
      </c>
      <c r="V58" s="5">
        <v>0.05</v>
      </c>
      <c r="W58" s="5">
        <v>0</v>
      </c>
      <c r="X58" s="5">
        <v>0</v>
      </c>
      <c r="Y58" s="5">
        <v>7.4999999999999997E-2</v>
      </c>
      <c r="Z58" s="5">
        <v>0.06</v>
      </c>
      <c r="AA58" s="5">
        <v>0</v>
      </c>
      <c r="AB58" s="5">
        <v>5.1665790000000001E-3</v>
      </c>
      <c r="AC58" s="5">
        <v>3.6636040000000002E-2</v>
      </c>
      <c r="AD58" s="5">
        <v>-3.2500000000000001E-2</v>
      </c>
      <c r="AE58" s="5">
        <v>-0.03</v>
      </c>
      <c r="AF58" s="5">
        <v>0</v>
      </c>
      <c r="AG58" s="5">
        <v>-7.4131909999999995E-2</v>
      </c>
      <c r="AH58" s="5">
        <v>-0.04</v>
      </c>
      <c r="AI58" s="5">
        <v>-2.664043E-2</v>
      </c>
      <c r="AJ58" s="5">
        <v>0.1</v>
      </c>
      <c r="AK58" s="5">
        <v>-5.2376180000000001E-2</v>
      </c>
    </row>
    <row r="59" spans="1:37" x14ac:dyDescent="0.25">
      <c r="A59" s="4">
        <v>1</v>
      </c>
      <c r="B59" s="4">
        <v>9</v>
      </c>
      <c r="C59" s="4">
        <v>2069</v>
      </c>
      <c r="D59" s="4">
        <f t="shared" si="5"/>
        <v>6.5</v>
      </c>
      <c r="E59" s="4">
        <f t="shared" si="0"/>
        <v>6.5</v>
      </c>
      <c r="F59" s="8">
        <f t="shared" si="1"/>
        <v>33977407.806448661</v>
      </c>
      <c r="G59" s="8">
        <f t="shared" si="2"/>
        <v>2.7978961811113652</v>
      </c>
      <c r="H59" s="4">
        <f t="shared" si="3"/>
        <v>2.0115978306216085</v>
      </c>
      <c r="I59" s="4">
        <v>2.75</v>
      </c>
      <c r="J59" s="4">
        <v>0</v>
      </c>
      <c r="K59" s="8">
        <f t="shared" si="6"/>
        <v>122352000</v>
      </c>
      <c r="L59" s="5">
        <f t="shared" si="4"/>
        <v>4.4856171696226806E-2</v>
      </c>
      <c r="M59" s="5">
        <v>0.1</v>
      </c>
      <c r="N59" s="5">
        <v>-2.5000000000000001E-2</v>
      </c>
      <c r="O59" s="5">
        <v>-1.8184369999999998E-2</v>
      </c>
      <c r="P59" s="5">
        <v>-2.5000000000000001E-2</v>
      </c>
      <c r="Q59" s="5">
        <v>0</v>
      </c>
      <c r="R59" s="5">
        <v>-6.8390609999999996E-3</v>
      </c>
      <c r="S59" s="5">
        <v>0.15</v>
      </c>
      <c r="T59" s="5">
        <v>2.5000000000000001E-2</v>
      </c>
      <c r="U59" s="5">
        <v>-2.1128399999999999E-2</v>
      </c>
      <c r="V59" s="5">
        <v>0.05</v>
      </c>
      <c r="W59" s="5">
        <v>0</v>
      </c>
      <c r="X59" s="5">
        <v>0</v>
      </c>
      <c r="Y59" s="5">
        <v>7.4999999999999997E-2</v>
      </c>
      <c r="Z59" s="5">
        <v>0.06</v>
      </c>
      <c r="AA59" s="5">
        <v>0</v>
      </c>
      <c r="AB59" s="5">
        <v>5.1665790000000001E-3</v>
      </c>
      <c r="AC59" s="5">
        <v>3.6636040000000002E-2</v>
      </c>
      <c r="AD59" s="5">
        <v>-3.2500000000000001E-2</v>
      </c>
      <c r="AE59" s="5">
        <v>-0.03</v>
      </c>
      <c r="AF59" s="5">
        <v>0</v>
      </c>
      <c r="AG59" s="5">
        <v>-7.4131909999999995E-2</v>
      </c>
      <c r="AH59" s="5">
        <v>-0.04</v>
      </c>
      <c r="AI59" s="5">
        <v>-2.664043E-2</v>
      </c>
      <c r="AJ59" s="5">
        <v>0.1</v>
      </c>
      <c r="AK59" s="5">
        <v>-5.2376180000000001E-2</v>
      </c>
    </row>
    <row r="60" spans="1:37" x14ac:dyDescent="0.25">
      <c r="A60" s="4">
        <v>1</v>
      </c>
      <c r="B60" s="4">
        <v>9</v>
      </c>
      <c r="C60" s="4">
        <v>2070</v>
      </c>
      <c r="D60" s="4">
        <f t="shared" si="5"/>
        <v>6.5</v>
      </c>
      <c r="E60" s="4">
        <f t="shared" si="0"/>
        <v>6.5</v>
      </c>
      <c r="F60" s="8">
        <f t="shared" si="1"/>
        <v>34369800.879144758</v>
      </c>
      <c r="G60" s="8">
        <f t="shared" si="2"/>
        <v>2.8302080951292021</v>
      </c>
      <c r="H60" s="4">
        <f t="shared" si="3"/>
        <v>2.0287442636629103</v>
      </c>
      <c r="I60" s="4">
        <v>2.75</v>
      </c>
      <c r="J60" s="4">
        <v>0</v>
      </c>
      <c r="K60" s="8">
        <f t="shared" si="6"/>
        <v>123765000</v>
      </c>
      <c r="L60" s="5">
        <f t="shared" si="4"/>
        <v>4.5052485320016572E-2</v>
      </c>
      <c r="M60" s="5">
        <v>0.1</v>
      </c>
      <c r="N60" s="5">
        <v>-2.5000000000000001E-2</v>
      </c>
      <c r="O60" s="5">
        <v>-1.8184369999999998E-2</v>
      </c>
      <c r="P60" s="5">
        <v>-2.5000000000000001E-2</v>
      </c>
      <c r="Q60" s="5">
        <v>0</v>
      </c>
      <c r="R60" s="5">
        <v>-6.8390609999999996E-3</v>
      </c>
      <c r="S60" s="5">
        <v>0.15</v>
      </c>
      <c r="T60" s="5">
        <v>2.5000000000000001E-2</v>
      </c>
      <c r="U60" s="5">
        <v>-2.1128399999999999E-2</v>
      </c>
      <c r="V60" s="5">
        <v>0.05</v>
      </c>
      <c r="W60" s="5">
        <v>0</v>
      </c>
      <c r="X60" s="5">
        <v>0</v>
      </c>
      <c r="Y60" s="5">
        <v>7.4999999999999997E-2</v>
      </c>
      <c r="Z60" s="5">
        <v>0.06</v>
      </c>
      <c r="AA60" s="5">
        <v>0</v>
      </c>
      <c r="AB60" s="5">
        <v>5.1665790000000001E-3</v>
      </c>
      <c r="AC60" s="5">
        <v>3.6636040000000002E-2</v>
      </c>
      <c r="AD60" s="5">
        <v>-3.2500000000000001E-2</v>
      </c>
      <c r="AE60" s="5">
        <v>-0.03</v>
      </c>
      <c r="AF60" s="5">
        <v>0</v>
      </c>
      <c r="AG60" s="5">
        <v>-7.4131909999999995E-2</v>
      </c>
      <c r="AH60" s="5">
        <v>-0.04</v>
      </c>
      <c r="AI60" s="5">
        <v>-2.664043E-2</v>
      </c>
      <c r="AJ60" s="5">
        <v>0.1</v>
      </c>
      <c r="AK60" s="5">
        <v>-5.2376180000000001E-2</v>
      </c>
    </row>
    <row r="61" spans="1:37" x14ac:dyDescent="0.25">
      <c r="A61" s="4">
        <v>1</v>
      </c>
      <c r="B61" s="4">
        <v>9</v>
      </c>
      <c r="C61" s="4">
        <v>2071</v>
      </c>
      <c r="D61" s="4">
        <f t="shared" si="5"/>
        <v>6.5</v>
      </c>
      <c r="E61" s="4">
        <f t="shared" si="0"/>
        <v>6.5</v>
      </c>
      <c r="F61" s="8">
        <f t="shared" si="1"/>
        <v>34762193.95184084</v>
      </c>
      <c r="G61" s="8">
        <f t="shared" si="2"/>
        <v>2.8625200091470386</v>
      </c>
      <c r="H61" s="4">
        <f t="shared" si="3"/>
        <v>2.0458906967042121</v>
      </c>
      <c r="I61" s="4">
        <v>2.75</v>
      </c>
      <c r="J61" s="4">
        <v>0</v>
      </c>
      <c r="K61" s="8">
        <f t="shared" si="6"/>
        <v>125178000</v>
      </c>
      <c r="L61" s="5">
        <f t="shared" si="4"/>
        <v>4.524476133829658E-2</v>
      </c>
      <c r="M61" s="5">
        <v>0.1</v>
      </c>
      <c r="N61" s="5">
        <v>-2.5000000000000001E-2</v>
      </c>
      <c r="O61" s="5">
        <v>-1.8184369999999998E-2</v>
      </c>
      <c r="P61" s="5">
        <v>-2.5000000000000001E-2</v>
      </c>
      <c r="Q61" s="5">
        <v>0</v>
      </c>
      <c r="R61" s="5">
        <v>-6.8390609999999996E-3</v>
      </c>
      <c r="S61" s="5">
        <v>0.15</v>
      </c>
      <c r="T61" s="5">
        <v>2.5000000000000001E-2</v>
      </c>
      <c r="U61" s="5">
        <v>-2.1128399999999999E-2</v>
      </c>
      <c r="V61" s="5">
        <v>0.05</v>
      </c>
      <c r="W61" s="5">
        <v>0</v>
      </c>
      <c r="X61" s="5">
        <v>0</v>
      </c>
      <c r="Y61" s="5">
        <v>7.4999999999999997E-2</v>
      </c>
      <c r="Z61" s="5">
        <v>0.06</v>
      </c>
      <c r="AA61" s="5">
        <v>0</v>
      </c>
      <c r="AB61" s="5">
        <v>5.1665790000000001E-3</v>
      </c>
      <c r="AC61" s="5">
        <v>3.6636040000000002E-2</v>
      </c>
      <c r="AD61" s="5">
        <v>-3.2500000000000001E-2</v>
      </c>
      <c r="AE61" s="5">
        <v>-0.03</v>
      </c>
      <c r="AF61" s="5">
        <v>0</v>
      </c>
      <c r="AG61" s="5">
        <v>-7.4131909999999995E-2</v>
      </c>
      <c r="AH61" s="5">
        <v>-0.04</v>
      </c>
      <c r="AI61" s="5">
        <v>-2.664043E-2</v>
      </c>
      <c r="AJ61" s="5">
        <v>0.1</v>
      </c>
      <c r="AK61" s="5">
        <v>-5.2376180000000001E-2</v>
      </c>
    </row>
    <row r="62" spans="1:37" x14ac:dyDescent="0.25">
      <c r="A62" s="4">
        <v>1</v>
      </c>
      <c r="B62" s="4">
        <v>9</v>
      </c>
      <c r="C62" s="4">
        <v>2072</v>
      </c>
      <c r="D62" s="4">
        <f t="shared" si="5"/>
        <v>6.5</v>
      </c>
      <c r="E62" s="4">
        <f t="shared" si="0"/>
        <v>6.5</v>
      </c>
      <c r="F62" s="8">
        <f t="shared" si="1"/>
        <v>35154587.024536937</v>
      </c>
      <c r="G62" s="8">
        <f t="shared" si="2"/>
        <v>2.8948319231648756</v>
      </c>
      <c r="H62" s="4">
        <f t="shared" si="3"/>
        <v>2.0630371297455139</v>
      </c>
      <c r="I62" s="4">
        <v>2.75</v>
      </c>
      <c r="J62" s="4">
        <v>0</v>
      </c>
      <c r="K62" s="8">
        <f t="shared" si="6"/>
        <v>126591000</v>
      </c>
      <c r="L62" s="5">
        <f t="shared" si="4"/>
        <v>4.5433082401384148E-2</v>
      </c>
      <c r="M62" s="5">
        <v>0.1</v>
      </c>
      <c r="N62" s="5">
        <v>-2.5000000000000001E-2</v>
      </c>
      <c r="O62" s="5">
        <v>-1.8184369999999998E-2</v>
      </c>
      <c r="P62" s="5">
        <v>-2.5000000000000001E-2</v>
      </c>
      <c r="Q62" s="5">
        <v>0</v>
      </c>
      <c r="R62" s="5">
        <v>-6.8390609999999996E-3</v>
      </c>
      <c r="S62" s="5">
        <v>0.15</v>
      </c>
      <c r="T62" s="5">
        <v>2.5000000000000001E-2</v>
      </c>
      <c r="U62" s="5">
        <v>-2.1128399999999999E-2</v>
      </c>
      <c r="V62" s="5">
        <v>0.05</v>
      </c>
      <c r="W62" s="5">
        <v>0</v>
      </c>
      <c r="X62" s="5">
        <v>0</v>
      </c>
      <c r="Y62" s="5">
        <v>7.4999999999999997E-2</v>
      </c>
      <c r="Z62" s="5">
        <v>0.06</v>
      </c>
      <c r="AA62" s="5">
        <v>0</v>
      </c>
      <c r="AB62" s="5">
        <v>5.1665790000000001E-3</v>
      </c>
      <c r="AC62" s="5">
        <v>3.6636040000000002E-2</v>
      </c>
      <c r="AD62" s="5">
        <v>-3.2500000000000001E-2</v>
      </c>
      <c r="AE62" s="5">
        <v>-0.03</v>
      </c>
      <c r="AF62" s="5">
        <v>0</v>
      </c>
      <c r="AG62" s="5">
        <v>-7.4131909999999995E-2</v>
      </c>
      <c r="AH62" s="5">
        <v>-0.04</v>
      </c>
      <c r="AI62" s="5">
        <v>-2.664043E-2</v>
      </c>
      <c r="AJ62" s="5">
        <v>0.1</v>
      </c>
      <c r="AK62" s="5">
        <v>-5.2376180000000001E-2</v>
      </c>
    </row>
    <row r="63" spans="1:37" x14ac:dyDescent="0.25">
      <c r="A63" s="4">
        <v>1</v>
      </c>
      <c r="B63" s="4">
        <v>9</v>
      </c>
      <c r="C63" s="4">
        <v>2073</v>
      </c>
      <c r="D63" s="4">
        <f t="shared" si="5"/>
        <v>6.5</v>
      </c>
      <c r="E63" s="4">
        <f t="shared" si="0"/>
        <v>6.5</v>
      </c>
      <c r="F63" s="8">
        <f t="shared" si="1"/>
        <v>35546980.09723302</v>
      </c>
      <c r="G63" s="8">
        <f t="shared" si="2"/>
        <v>2.9271438371827121</v>
      </c>
      <c r="H63" s="4">
        <f t="shared" si="3"/>
        <v>2.0801835627868157</v>
      </c>
      <c r="I63" s="4">
        <v>2.75</v>
      </c>
      <c r="J63" s="4">
        <v>0</v>
      </c>
      <c r="K63" s="8">
        <f t="shared" si="6"/>
        <v>128004000</v>
      </c>
      <c r="L63" s="5">
        <f t="shared" si="4"/>
        <v>4.5617529556805439E-2</v>
      </c>
      <c r="M63" s="5">
        <v>0.1</v>
      </c>
      <c r="N63" s="5">
        <v>-2.5000000000000001E-2</v>
      </c>
      <c r="O63" s="5">
        <v>-1.8184369999999998E-2</v>
      </c>
      <c r="P63" s="5">
        <v>-2.5000000000000001E-2</v>
      </c>
      <c r="Q63" s="5">
        <v>0</v>
      </c>
      <c r="R63" s="5">
        <v>-6.8390609999999996E-3</v>
      </c>
      <c r="S63" s="5">
        <v>0.15</v>
      </c>
      <c r="T63" s="5">
        <v>2.5000000000000001E-2</v>
      </c>
      <c r="U63" s="5">
        <v>-2.1128399999999999E-2</v>
      </c>
      <c r="V63" s="5">
        <v>0.05</v>
      </c>
      <c r="W63" s="5">
        <v>0</v>
      </c>
      <c r="X63" s="5">
        <v>0</v>
      </c>
      <c r="Y63" s="5">
        <v>7.4999999999999997E-2</v>
      </c>
      <c r="Z63" s="5">
        <v>0.06</v>
      </c>
      <c r="AA63" s="5">
        <v>0</v>
      </c>
      <c r="AB63" s="5">
        <v>5.1665790000000001E-3</v>
      </c>
      <c r="AC63" s="5">
        <v>3.6636040000000002E-2</v>
      </c>
      <c r="AD63" s="5">
        <v>-3.2500000000000001E-2</v>
      </c>
      <c r="AE63" s="5">
        <v>-0.03</v>
      </c>
      <c r="AF63" s="5">
        <v>0</v>
      </c>
      <c r="AG63" s="5">
        <v>-7.4131909999999995E-2</v>
      </c>
      <c r="AH63" s="5">
        <v>-0.04</v>
      </c>
      <c r="AI63" s="5">
        <v>-2.664043E-2</v>
      </c>
      <c r="AJ63" s="5">
        <v>0.1</v>
      </c>
      <c r="AK63" s="5">
        <v>-5.2376180000000001E-2</v>
      </c>
    </row>
    <row r="64" spans="1:37" x14ac:dyDescent="0.25">
      <c r="A64" s="4">
        <v>1</v>
      </c>
      <c r="B64" s="4">
        <v>9</v>
      </c>
      <c r="C64" s="4">
        <v>2074</v>
      </c>
      <c r="D64" s="4">
        <f t="shared" si="5"/>
        <v>6.5</v>
      </c>
      <c r="E64" s="4">
        <f t="shared" si="0"/>
        <v>6.5</v>
      </c>
      <c r="F64" s="8">
        <f t="shared" si="1"/>
        <v>35939373.16992911</v>
      </c>
      <c r="G64" s="8">
        <f t="shared" si="2"/>
        <v>2.9594557512005486</v>
      </c>
      <c r="H64" s="4">
        <f t="shared" si="3"/>
        <v>2.0973299958281175</v>
      </c>
      <c r="I64" s="4">
        <v>2.75</v>
      </c>
      <c r="J64" s="4">
        <v>0</v>
      </c>
      <c r="K64" s="8">
        <f t="shared" si="6"/>
        <v>129417000</v>
      </c>
      <c r="L64" s="5">
        <f t="shared" si="4"/>
        <v>4.5798182362718119E-2</v>
      </c>
      <c r="M64" s="5">
        <v>0.1</v>
      </c>
      <c r="N64" s="5">
        <v>-2.5000000000000001E-2</v>
      </c>
      <c r="O64" s="5">
        <v>-1.8184369999999998E-2</v>
      </c>
      <c r="P64" s="5">
        <v>-2.5000000000000001E-2</v>
      </c>
      <c r="Q64" s="5">
        <v>0</v>
      </c>
      <c r="R64" s="5">
        <v>-6.8390609999999996E-3</v>
      </c>
      <c r="S64" s="5">
        <v>0.15</v>
      </c>
      <c r="T64" s="5">
        <v>2.5000000000000001E-2</v>
      </c>
      <c r="U64" s="5">
        <v>-2.1128399999999999E-2</v>
      </c>
      <c r="V64" s="5">
        <v>0.05</v>
      </c>
      <c r="W64" s="5">
        <v>0</v>
      </c>
      <c r="X64" s="5">
        <v>0</v>
      </c>
      <c r="Y64" s="5">
        <v>7.4999999999999997E-2</v>
      </c>
      <c r="Z64" s="5">
        <v>0.06</v>
      </c>
      <c r="AA64" s="5">
        <v>0</v>
      </c>
      <c r="AB64" s="5">
        <v>5.1665790000000001E-3</v>
      </c>
      <c r="AC64" s="5">
        <v>3.6636040000000002E-2</v>
      </c>
      <c r="AD64" s="5">
        <v>-3.2500000000000001E-2</v>
      </c>
      <c r="AE64" s="5">
        <v>-0.03</v>
      </c>
      <c r="AF64" s="5">
        <v>0</v>
      </c>
      <c r="AG64" s="5">
        <v>-7.4131909999999995E-2</v>
      </c>
      <c r="AH64" s="5">
        <v>-0.04</v>
      </c>
      <c r="AI64" s="5">
        <v>-2.664043E-2</v>
      </c>
      <c r="AJ64" s="5">
        <v>0.1</v>
      </c>
      <c r="AK64" s="5">
        <v>-5.2376180000000001E-2</v>
      </c>
    </row>
    <row r="65" spans="1:37" x14ac:dyDescent="0.25">
      <c r="A65" s="4">
        <v>1</v>
      </c>
      <c r="B65" s="4">
        <v>9</v>
      </c>
      <c r="C65" s="4">
        <v>2075</v>
      </c>
      <c r="D65" s="4">
        <f t="shared" si="5"/>
        <v>6.5</v>
      </c>
      <c r="E65" s="4">
        <f t="shared" si="0"/>
        <v>6.5</v>
      </c>
      <c r="F65" s="8">
        <f t="shared" si="1"/>
        <v>36331766.242625199</v>
      </c>
      <c r="G65" s="8">
        <f t="shared" si="2"/>
        <v>2.9917676652183856</v>
      </c>
      <c r="H65" s="4">
        <f t="shared" si="3"/>
        <v>2.1144764288694193</v>
      </c>
      <c r="I65" s="4">
        <v>2.75</v>
      </c>
      <c r="J65" s="4">
        <v>0</v>
      </c>
      <c r="K65" s="8">
        <f t="shared" si="6"/>
        <v>130830000</v>
      </c>
      <c r="L65" s="5">
        <f t="shared" si="4"/>
        <v>4.5975118941866636E-2</v>
      </c>
      <c r="M65" s="5">
        <v>0.1</v>
      </c>
      <c r="N65" s="5">
        <v>-2.5000000000000001E-2</v>
      </c>
      <c r="O65" s="5">
        <v>-1.8184369999999998E-2</v>
      </c>
      <c r="P65" s="5">
        <v>-2.5000000000000001E-2</v>
      </c>
      <c r="Q65" s="5">
        <v>0</v>
      </c>
      <c r="R65" s="5">
        <v>-6.8390609999999996E-3</v>
      </c>
      <c r="S65" s="5">
        <v>0.15</v>
      </c>
      <c r="T65" s="5">
        <v>2.5000000000000001E-2</v>
      </c>
      <c r="U65" s="5">
        <v>-2.1128399999999999E-2</v>
      </c>
      <c r="V65" s="5">
        <v>0.05</v>
      </c>
      <c r="W65" s="5">
        <v>0</v>
      </c>
      <c r="X65" s="5">
        <v>0</v>
      </c>
      <c r="Y65" s="5">
        <v>7.4999999999999997E-2</v>
      </c>
      <c r="Z65" s="5">
        <v>0.06</v>
      </c>
      <c r="AA65" s="5">
        <v>0</v>
      </c>
      <c r="AB65" s="5">
        <v>5.1665790000000001E-3</v>
      </c>
      <c r="AC65" s="5">
        <v>3.6636040000000002E-2</v>
      </c>
      <c r="AD65" s="5">
        <v>-3.2500000000000001E-2</v>
      </c>
      <c r="AE65" s="5">
        <v>-0.03</v>
      </c>
      <c r="AF65" s="5">
        <v>0</v>
      </c>
      <c r="AG65" s="5">
        <v>-7.4131909999999995E-2</v>
      </c>
      <c r="AH65" s="5">
        <v>-0.04</v>
      </c>
      <c r="AI65" s="5">
        <v>-2.664043E-2</v>
      </c>
      <c r="AJ65" s="5">
        <v>0.1</v>
      </c>
      <c r="AK65" s="5">
        <v>-5.2376180000000001E-2</v>
      </c>
    </row>
    <row r="66" spans="1:37" x14ac:dyDescent="0.25">
      <c r="A66" s="4">
        <v>1</v>
      </c>
      <c r="B66" s="4">
        <v>9</v>
      </c>
      <c r="C66" s="4">
        <v>2076</v>
      </c>
      <c r="D66" s="4">
        <f t="shared" si="5"/>
        <v>6.5</v>
      </c>
      <c r="E66" s="4">
        <f t="shared" si="0"/>
        <v>6.5</v>
      </c>
      <c r="F66" s="8">
        <f t="shared" si="1"/>
        <v>36724159.315321289</v>
      </c>
      <c r="G66" s="8">
        <f t="shared" si="2"/>
        <v>3.0240795792362221</v>
      </c>
      <c r="H66" s="4">
        <f t="shared" si="3"/>
        <v>2.1316228619107211</v>
      </c>
      <c r="I66" s="4">
        <v>2.75</v>
      </c>
      <c r="J66" s="4">
        <v>0</v>
      </c>
      <c r="K66" s="8">
        <f t="shared" si="6"/>
        <v>132243000</v>
      </c>
      <c r="L66" s="5">
        <f t="shared" si="4"/>
        <v>4.6148415928775013E-2</v>
      </c>
      <c r="M66" s="5">
        <v>0.1</v>
      </c>
      <c r="N66" s="5">
        <v>-2.5000000000000001E-2</v>
      </c>
      <c r="O66" s="5">
        <v>-1.8184369999999998E-2</v>
      </c>
      <c r="P66" s="5">
        <v>-2.5000000000000001E-2</v>
      </c>
      <c r="Q66" s="5">
        <v>0</v>
      </c>
      <c r="R66" s="5">
        <v>-6.8390609999999996E-3</v>
      </c>
      <c r="S66" s="5">
        <v>0.15</v>
      </c>
      <c r="T66" s="5">
        <v>2.5000000000000001E-2</v>
      </c>
      <c r="U66" s="5">
        <v>-2.1128399999999999E-2</v>
      </c>
      <c r="V66" s="5">
        <v>0.05</v>
      </c>
      <c r="W66" s="5">
        <v>0</v>
      </c>
      <c r="X66" s="5">
        <v>0</v>
      </c>
      <c r="Y66" s="5">
        <v>7.4999999999999997E-2</v>
      </c>
      <c r="Z66" s="5">
        <v>0.06</v>
      </c>
      <c r="AA66" s="5">
        <v>0</v>
      </c>
      <c r="AB66" s="5">
        <v>5.1665790000000001E-3</v>
      </c>
      <c r="AC66" s="5">
        <v>3.6636040000000002E-2</v>
      </c>
      <c r="AD66" s="5">
        <v>-3.2500000000000001E-2</v>
      </c>
      <c r="AE66" s="5">
        <v>-0.03</v>
      </c>
      <c r="AF66" s="5">
        <v>0</v>
      </c>
      <c r="AG66" s="5">
        <v>-7.4131909999999995E-2</v>
      </c>
      <c r="AH66" s="5">
        <v>-0.04</v>
      </c>
      <c r="AI66" s="5">
        <v>-2.664043E-2</v>
      </c>
      <c r="AJ66" s="5">
        <v>0.1</v>
      </c>
      <c r="AK66" s="5">
        <v>-5.2376180000000001E-2</v>
      </c>
    </row>
    <row r="67" spans="1:37" x14ac:dyDescent="0.25">
      <c r="A67" s="4">
        <v>1</v>
      </c>
      <c r="B67" s="4">
        <v>9</v>
      </c>
      <c r="C67" s="4">
        <v>2077</v>
      </c>
      <c r="D67" s="4">
        <f t="shared" si="5"/>
        <v>6.5</v>
      </c>
      <c r="E67" s="4">
        <f t="shared" ref="E67:E90" si="7">D67</f>
        <v>6.5</v>
      </c>
      <c r="F67" s="8">
        <f t="shared" si="1"/>
        <v>37116552.388017379</v>
      </c>
      <c r="G67" s="8">
        <f t="shared" si="2"/>
        <v>3.056391493254059</v>
      </c>
      <c r="H67" s="4">
        <f t="shared" si="3"/>
        <v>2.148769294952023</v>
      </c>
      <c r="I67" s="4">
        <v>2.75</v>
      </c>
      <c r="J67" s="4">
        <v>0</v>
      </c>
      <c r="K67" s="8">
        <f t="shared" si="6"/>
        <v>133656000</v>
      </c>
      <c r="L67" s="5">
        <f t="shared" si="4"/>
        <v>4.6318148357094413E-2</v>
      </c>
      <c r="M67" s="5">
        <v>0.1</v>
      </c>
      <c r="N67" s="5">
        <v>-2.5000000000000001E-2</v>
      </c>
      <c r="O67" s="5">
        <v>-1.8184369999999998E-2</v>
      </c>
      <c r="P67" s="5">
        <v>-2.5000000000000001E-2</v>
      </c>
      <c r="Q67" s="5">
        <v>0</v>
      </c>
      <c r="R67" s="5">
        <v>-6.8390609999999996E-3</v>
      </c>
      <c r="S67" s="5">
        <v>0.15</v>
      </c>
      <c r="T67" s="5">
        <v>2.5000000000000001E-2</v>
      </c>
      <c r="U67" s="5">
        <v>-2.1128399999999999E-2</v>
      </c>
      <c r="V67" s="5">
        <v>0.05</v>
      </c>
      <c r="W67" s="5">
        <v>0</v>
      </c>
      <c r="X67" s="5">
        <v>0</v>
      </c>
      <c r="Y67" s="5">
        <v>7.4999999999999997E-2</v>
      </c>
      <c r="Z67" s="5">
        <v>0.06</v>
      </c>
      <c r="AA67" s="5">
        <v>0</v>
      </c>
      <c r="AB67" s="5">
        <v>5.1665790000000001E-3</v>
      </c>
      <c r="AC67" s="5">
        <v>3.6636040000000002E-2</v>
      </c>
      <c r="AD67" s="5">
        <v>-3.2500000000000001E-2</v>
      </c>
      <c r="AE67" s="5">
        <v>-0.03</v>
      </c>
      <c r="AF67" s="5">
        <v>0</v>
      </c>
      <c r="AG67" s="5">
        <v>-7.4131909999999995E-2</v>
      </c>
      <c r="AH67" s="5">
        <v>-0.04</v>
      </c>
      <c r="AI67" s="5">
        <v>-2.664043E-2</v>
      </c>
      <c r="AJ67" s="5">
        <v>0.1</v>
      </c>
      <c r="AK67" s="5">
        <v>-5.2376180000000001E-2</v>
      </c>
    </row>
    <row r="68" spans="1:37" x14ac:dyDescent="0.25">
      <c r="A68" s="4">
        <v>1</v>
      </c>
      <c r="B68" s="4">
        <v>9</v>
      </c>
      <c r="C68" s="4">
        <v>2078</v>
      </c>
      <c r="D68" s="4">
        <f t="shared" si="5"/>
        <v>6.5</v>
      </c>
      <c r="E68" s="4">
        <f t="shared" si="7"/>
        <v>6.5</v>
      </c>
      <c r="F68" s="8">
        <f t="shared" ref="F68:F90" si="8">F$2*G68</f>
        <v>37508945.460713468</v>
      </c>
      <c r="G68" s="8">
        <f t="shared" ref="G68:G90" si="9">K68/K$2</f>
        <v>3.0887034072718955</v>
      </c>
      <c r="H68" s="4">
        <f t="shared" si="3"/>
        <v>2.1659157279933248</v>
      </c>
      <c r="I68" s="4">
        <v>2.75</v>
      </c>
      <c r="J68" s="4">
        <v>0</v>
      </c>
      <c r="K68" s="8">
        <f>K67+(K67-K66)</f>
        <v>135069000</v>
      </c>
      <c r="L68" s="5">
        <f t="shared" si="4"/>
        <v>4.6484389590318365E-2</v>
      </c>
      <c r="M68" s="5">
        <v>0.1</v>
      </c>
      <c r="N68" s="5">
        <v>-2.5000000000000001E-2</v>
      </c>
      <c r="O68" s="5">
        <v>-1.8184369999999998E-2</v>
      </c>
      <c r="P68" s="5">
        <v>-2.5000000000000001E-2</v>
      </c>
      <c r="Q68" s="5">
        <v>0</v>
      </c>
      <c r="R68" s="5">
        <v>-6.8390609999999996E-3</v>
      </c>
      <c r="S68" s="5">
        <v>0.15</v>
      </c>
      <c r="T68" s="5">
        <v>2.5000000000000001E-2</v>
      </c>
      <c r="U68" s="5">
        <v>-2.1128399999999999E-2</v>
      </c>
      <c r="V68" s="5">
        <v>0.05</v>
      </c>
      <c r="W68" s="5">
        <v>0</v>
      </c>
      <c r="X68" s="5">
        <v>0</v>
      </c>
      <c r="Y68" s="5">
        <v>7.4999999999999997E-2</v>
      </c>
      <c r="Z68" s="5">
        <v>0.06</v>
      </c>
      <c r="AA68" s="5">
        <v>0</v>
      </c>
      <c r="AB68" s="5">
        <v>5.1665790000000001E-3</v>
      </c>
      <c r="AC68" s="5">
        <v>3.6636040000000002E-2</v>
      </c>
      <c r="AD68" s="5">
        <v>-3.2500000000000001E-2</v>
      </c>
      <c r="AE68" s="5">
        <v>-0.03</v>
      </c>
      <c r="AF68" s="5">
        <v>0</v>
      </c>
      <c r="AG68" s="5">
        <v>-7.4131909999999995E-2</v>
      </c>
      <c r="AH68" s="5">
        <v>-0.04</v>
      </c>
      <c r="AI68" s="5">
        <v>-2.664043E-2</v>
      </c>
      <c r="AJ68" s="5">
        <v>0.1</v>
      </c>
      <c r="AK68" s="5">
        <v>-5.2376180000000001E-2</v>
      </c>
    </row>
    <row r="69" spans="1:37" x14ac:dyDescent="0.25">
      <c r="A69" s="4">
        <v>1</v>
      </c>
      <c r="B69" s="4">
        <v>9</v>
      </c>
      <c r="C69" s="4">
        <v>2079</v>
      </c>
      <c r="D69" s="4">
        <f t="shared" si="5"/>
        <v>6.5</v>
      </c>
      <c r="E69" s="4">
        <f t="shared" si="7"/>
        <v>6.5</v>
      </c>
      <c r="F69" s="8">
        <f t="shared" si="8"/>
        <v>37901338.533409558</v>
      </c>
      <c r="G69" s="8">
        <f t="shared" si="9"/>
        <v>3.1210153212897325</v>
      </c>
      <c r="H69" s="4">
        <f t="shared" si="3"/>
        <v>2.1830621610346266</v>
      </c>
      <c r="I69" s="4">
        <v>2.75</v>
      </c>
      <c r="J69" s="4">
        <v>0</v>
      </c>
      <c r="K69" s="8">
        <f t="shared" si="6"/>
        <v>136482000</v>
      </c>
      <c r="L69" s="5">
        <f t="shared" si="4"/>
        <v>4.6647211379727521E-2</v>
      </c>
      <c r="M69" s="5">
        <v>0.1</v>
      </c>
      <c r="N69" s="5">
        <v>-2.5000000000000001E-2</v>
      </c>
      <c r="O69" s="5">
        <v>-1.8184369999999998E-2</v>
      </c>
      <c r="P69" s="5">
        <v>-2.5000000000000001E-2</v>
      </c>
      <c r="Q69" s="5">
        <v>0</v>
      </c>
      <c r="R69" s="5">
        <v>-6.8390609999999996E-3</v>
      </c>
      <c r="S69" s="5">
        <v>0.15</v>
      </c>
      <c r="T69" s="5">
        <v>2.5000000000000001E-2</v>
      </c>
      <c r="U69" s="5">
        <v>-2.1128399999999999E-2</v>
      </c>
      <c r="V69" s="5">
        <v>0.05</v>
      </c>
      <c r="W69" s="5">
        <v>0</v>
      </c>
      <c r="X69" s="5">
        <v>0</v>
      </c>
      <c r="Y69" s="5">
        <v>7.4999999999999997E-2</v>
      </c>
      <c r="Z69" s="5">
        <v>0.06</v>
      </c>
      <c r="AA69" s="5">
        <v>0</v>
      </c>
      <c r="AB69" s="5">
        <v>5.1665790000000001E-3</v>
      </c>
      <c r="AC69" s="5">
        <v>3.6636040000000002E-2</v>
      </c>
      <c r="AD69" s="5">
        <v>-3.2500000000000001E-2</v>
      </c>
      <c r="AE69" s="5">
        <v>-0.03</v>
      </c>
      <c r="AF69" s="5">
        <v>0</v>
      </c>
      <c r="AG69" s="5">
        <v>-7.4131909999999995E-2</v>
      </c>
      <c r="AH69" s="5">
        <v>-0.04</v>
      </c>
      <c r="AI69" s="5">
        <v>-2.664043E-2</v>
      </c>
      <c r="AJ69" s="5">
        <v>0.1</v>
      </c>
      <c r="AK69" s="5">
        <v>-5.2376180000000001E-2</v>
      </c>
    </row>
    <row r="70" spans="1:37" x14ac:dyDescent="0.25">
      <c r="A70" s="4">
        <v>1</v>
      </c>
      <c r="B70" s="4">
        <v>9</v>
      </c>
      <c r="C70" s="4">
        <v>2080</v>
      </c>
      <c r="D70" s="4">
        <f t="shared" si="5"/>
        <v>6.5</v>
      </c>
      <c r="E70" s="4">
        <f t="shared" si="7"/>
        <v>6.5</v>
      </c>
      <c r="F70" s="8">
        <f t="shared" si="8"/>
        <v>38293731.606105648</v>
      </c>
      <c r="G70" s="8">
        <f t="shared" si="9"/>
        <v>3.153327235307569</v>
      </c>
      <c r="H70" s="4">
        <f t="shared" si="3"/>
        <v>2.2002085940759284</v>
      </c>
      <c r="I70" s="4">
        <v>2.75</v>
      </c>
      <c r="J70" s="4">
        <v>0</v>
      </c>
      <c r="K70" s="8">
        <f t="shared" si="6"/>
        <v>137895000</v>
      </c>
      <c r="L70" s="5">
        <f t="shared" si="4"/>
        <v>4.6806683985698615E-2</v>
      </c>
      <c r="M70" s="5">
        <v>0.1</v>
      </c>
      <c r="N70" s="5">
        <v>-2.5000000000000001E-2</v>
      </c>
      <c r="O70" s="5">
        <v>-1.8184369999999998E-2</v>
      </c>
      <c r="P70" s="5">
        <v>-2.5000000000000001E-2</v>
      </c>
      <c r="Q70" s="5">
        <v>0</v>
      </c>
      <c r="R70" s="5">
        <v>-6.8390609999999996E-3</v>
      </c>
      <c r="S70" s="5">
        <v>0.15</v>
      </c>
      <c r="T70" s="5">
        <v>2.5000000000000001E-2</v>
      </c>
      <c r="U70" s="5">
        <v>-2.1128399999999999E-2</v>
      </c>
      <c r="V70" s="5">
        <v>0.05</v>
      </c>
      <c r="W70" s="5">
        <v>0</v>
      </c>
      <c r="X70" s="5">
        <v>0</v>
      </c>
      <c r="Y70" s="5">
        <v>7.4999999999999997E-2</v>
      </c>
      <c r="Z70" s="5">
        <v>0.06</v>
      </c>
      <c r="AA70" s="5">
        <v>0</v>
      </c>
      <c r="AB70" s="5">
        <v>5.1665790000000001E-3</v>
      </c>
      <c r="AC70" s="5">
        <v>3.6636040000000002E-2</v>
      </c>
      <c r="AD70" s="5">
        <v>-3.2500000000000001E-2</v>
      </c>
      <c r="AE70" s="5">
        <v>-0.03</v>
      </c>
      <c r="AF70" s="5">
        <v>0</v>
      </c>
      <c r="AG70" s="5">
        <v>-7.4131909999999995E-2</v>
      </c>
      <c r="AH70" s="5">
        <v>-0.04</v>
      </c>
      <c r="AI70" s="5">
        <v>-2.664043E-2</v>
      </c>
      <c r="AJ70" s="5">
        <v>0.1</v>
      </c>
      <c r="AK70" s="5">
        <v>-5.2376180000000001E-2</v>
      </c>
    </row>
    <row r="71" spans="1:37" x14ac:dyDescent="0.25">
      <c r="A71" s="4">
        <v>1</v>
      </c>
      <c r="B71" s="4">
        <v>9</v>
      </c>
      <c r="C71" s="4">
        <v>2081</v>
      </c>
      <c r="D71" s="4">
        <f t="shared" si="5"/>
        <v>6.5</v>
      </c>
      <c r="E71" s="4">
        <f t="shared" si="7"/>
        <v>6.5</v>
      </c>
      <c r="F71" s="8">
        <f t="shared" si="8"/>
        <v>38686124.678801738</v>
      </c>
      <c r="G71" s="8">
        <f t="shared" si="9"/>
        <v>3.1856391493254059</v>
      </c>
      <c r="H71" s="4">
        <f t="shared" si="3"/>
        <v>2.2173550271172302</v>
      </c>
      <c r="I71" s="4">
        <v>2.75</v>
      </c>
      <c r="J71" s="4">
        <v>0</v>
      </c>
      <c r="K71" s="8">
        <f t="shared" si="6"/>
        <v>139308000</v>
      </c>
      <c r="L71" s="5">
        <f t="shared" si="4"/>
        <v>4.6962876250438816E-2</v>
      </c>
      <c r="M71" s="5">
        <v>0.1</v>
      </c>
      <c r="N71" s="5">
        <v>-2.5000000000000001E-2</v>
      </c>
      <c r="O71" s="5">
        <v>-1.8184369999999998E-2</v>
      </c>
      <c r="P71" s="5">
        <v>-2.5000000000000001E-2</v>
      </c>
      <c r="Q71" s="5">
        <v>0</v>
      </c>
      <c r="R71" s="5">
        <v>-6.8390609999999996E-3</v>
      </c>
      <c r="S71" s="5">
        <v>0.15</v>
      </c>
      <c r="T71" s="5">
        <v>2.5000000000000001E-2</v>
      </c>
      <c r="U71" s="5">
        <v>-2.1128399999999999E-2</v>
      </c>
      <c r="V71" s="5">
        <v>0.05</v>
      </c>
      <c r="W71" s="5">
        <v>0</v>
      </c>
      <c r="X71" s="5">
        <v>0</v>
      </c>
      <c r="Y71" s="5">
        <v>7.4999999999999997E-2</v>
      </c>
      <c r="Z71" s="5">
        <v>0.06</v>
      </c>
      <c r="AA71" s="5">
        <v>0</v>
      </c>
      <c r="AB71" s="5">
        <v>5.1665790000000001E-3</v>
      </c>
      <c r="AC71" s="5">
        <v>3.6636040000000002E-2</v>
      </c>
      <c r="AD71" s="5">
        <v>-3.2500000000000001E-2</v>
      </c>
      <c r="AE71" s="5">
        <v>-0.03</v>
      </c>
      <c r="AF71" s="5">
        <v>0</v>
      </c>
      <c r="AG71" s="5">
        <v>-7.4131909999999995E-2</v>
      </c>
      <c r="AH71" s="5">
        <v>-0.04</v>
      </c>
      <c r="AI71" s="5">
        <v>-2.664043E-2</v>
      </c>
      <c r="AJ71" s="5">
        <v>0.1</v>
      </c>
      <c r="AK71" s="5">
        <v>-5.2376180000000001E-2</v>
      </c>
    </row>
    <row r="72" spans="1:37" x14ac:dyDescent="0.25">
      <c r="A72" s="4">
        <v>1</v>
      </c>
      <c r="B72" s="4">
        <v>9</v>
      </c>
      <c r="C72" s="4">
        <v>2082</v>
      </c>
      <c r="D72" s="4">
        <f t="shared" si="5"/>
        <v>6.5</v>
      </c>
      <c r="E72" s="4">
        <f t="shared" si="7"/>
        <v>6.5</v>
      </c>
      <c r="F72" s="8">
        <f t="shared" si="8"/>
        <v>39078517.751497827</v>
      </c>
      <c r="G72" s="8">
        <f t="shared" si="9"/>
        <v>3.2179510633432424</v>
      </c>
      <c r="H72" s="4">
        <f t="shared" si="3"/>
        <v>2.234501460158532</v>
      </c>
      <c r="I72" s="4">
        <v>2.75</v>
      </c>
      <c r="J72" s="4">
        <v>0</v>
      </c>
      <c r="K72" s="8">
        <f t="shared" si="6"/>
        <v>140721000</v>
      </c>
      <c r="L72" s="5">
        <f t="shared" si="4"/>
        <v>4.7115855635344282E-2</v>
      </c>
      <c r="M72" s="5">
        <v>0.1</v>
      </c>
      <c r="N72" s="5">
        <v>-2.5000000000000001E-2</v>
      </c>
      <c r="O72" s="5">
        <v>-1.8184369999999998E-2</v>
      </c>
      <c r="P72" s="5">
        <v>-2.5000000000000001E-2</v>
      </c>
      <c r="Q72" s="5">
        <v>0</v>
      </c>
      <c r="R72" s="5">
        <v>-6.8390609999999996E-3</v>
      </c>
      <c r="S72" s="5">
        <v>0.15</v>
      </c>
      <c r="T72" s="5">
        <v>2.5000000000000001E-2</v>
      </c>
      <c r="U72" s="5">
        <v>-2.1128399999999999E-2</v>
      </c>
      <c r="V72" s="5">
        <v>0.05</v>
      </c>
      <c r="W72" s="5">
        <v>0</v>
      </c>
      <c r="X72" s="5">
        <v>0</v>
      </c>
      <c r="Y72" s="5">
        <v>7.4999999999999997E-2</v>
      </c>
      <c r="Z72" s="5">
        <v>0.06</v>
      </c>
      <c r="AA72" s="5">
        <v>0</v>
      </c>
      <c r="AB72" s="5">
        <v>5.1665790000000001E-3</v>
      </c>
      <c r="AC72" s="5">
        <v>3.6636040000000002E-2</v>
      </c>
      <c r="AD72" s="5">
        <v>-3.2500000000000001E-2</v>
      </c>
      <c r="AE72" s="5">
        <v>-0.03</v>
      </c>
      <c r="AF72" s="5">
        <v>0</v>
      </c>
      <c r="AG72" s="5">
        <v>-7.4131909999999995E-2</v>
      </c>
      <c r="AH72" s="5">
        <v>-0.04</v>
      </c>
      <c r="AI72" s="5">
        <v>-2.664043E-2</v>
      </c>
      <c r="AJ72" s="5">
        <v>0.1</v>
      </c>
      <c r="AK72" s="5">
        <v>-5.2376180000000001E-2</v>
      </c>
    </row>
    <row r="73" spans="1:37" x14ac:dyDescent="0.25">
      <c r="A73" s="4">
        <v>1</v>
      </c>
      <c r="B73" s="4">
        <v>9</v>
      </c>
      <c r="C73" s="4">
        <v>2083</v>
      </c>
      <c r="D73" s="4">
        <f t="shared" si="5"/>
        <v>6.5</v>
      </c>
      <c r="E73" s="4">
        <f t="shared" si="7"/>
        <v>6.5</v>
      </c>
      <c r="F73" s="8">
        <f t="shared" si="8"/>
        <v>39470910.824193917</v>
      </c>
      <c r="G73" s="8">
        <f t="shared" si="9"/>
        <v>3.2502629773610794</v>
      </c>
      <c r="H73" s="4">
        <f t="shared" si="3"/>
        <v>2.2516478931998338</v>
      </c>
      <c r="I73" s="4">
        <v>2.75</v>
      </c>
      <c r="J73" s="4">
        <v>0</v>
      </c>
      <c r="K73" s="8">
        <f t="shared" si="6"/>
        <v>142134000</v>
      </c>
      <c r="L73" s="5">
        <f t="shared" si="4"/>
        <v>4.726568824319817E-2</v>
      </c>
      <c r="M73" s="5">
        <v>0.1</v>
      </c>
      <c r="N73" s="5">
        <v>-2.5000000000000001E-2</v>
      </c>
      <c r="O73" s="5">
        <v>-1.8184369999999998E-2</v>
      </c>
      <c r="P73" s="5">
        <v>-2.5000000000000001E-2</v>
      </c>
      <c r="Q73" s="5">
        <v>0</v>
      </c>
      <c r="R73" s="5">
        <v>-6.8390609999999996E-3</v>
      </c>
      <c r="S73" s="5">
        <v>0.15</v>
      </c>
      <c r="T73" s="5">
        <v>2.5000000000000001E-2</v>
      </c>
      <c r="U73" s="5">
        <v>-2.1128399999999999E-2</v>
      </c>
      <c r="V73" s="5">
        <v>0.05</v>
      </c>
      <c r="W73" s="5">
        <v>0</v>
      </c>
      <c r="X73" s="5">
        <v>0</v>
      </c>
      <c r="Y73" s="5">
        <v>7.4999999999999997E-2</v>
      </c>
      <c r="Z73" s="5">
        <v>0.06</v>
      </c>
      <c r="AA73" s="5">
        <v>0</v>
      </c>
      <c r="AB73" s="5">
        <v>5.1665790000000001E-3</v>
      </c>
      <c r="AC73" s="5">
        <v>3.6636040000000002E-2</v>
      </c>
      <c r="AD73" s="5">
        <v>-3.2500000000000001E-2</v>
      </c>
      <c r="AE73" s="5">
        <v>-0.03</v>
      </c>
      <c r="AF73" s="5">
        <v>0</v>
      </c>
      <c r="AG73" s="5">
        <v>-7.4131909999999995E-2</v>
      </c>
      <c r="AH73" s="5">
        <v>-0.04</v>
      </c>
      <c r="AI73" s="5">
        <v>-2.664043E-2</v>
      </c>
      <c r="AJ73" s="5">
        <v>0.1</v>
      </c>
      <c r="AK73" s="5">
        <v>-5.2376180000000001E-2</v>
      </c>
    </row>
    <row r="74" spans="1:37" x14ac:dyDescent="0.25">
      <c r="A74" s="4">
        <v>1</v>
      </c>
      <c r="B74" s="4">
        <v>9</v>
      </c>
      <c r="C74" s="4">
        <v>2084</v>
      </c>
      <c r="D74" s="4">
        <f t="shared" si="5"/>
        <v>6.5</v>
      </c>
      <c r="E74" s="4">
        <f t="shared" si="7"/>
        <v>6.5</v>
      </c>
      <c r="F74" s="8">
        <f t="shared" si="8"/>
        <v>39863303.896890007</v>
      </c>
      <c r="G74" s="8">
        <f t="shared" si="9"/>
        <v>3.2825748913789159</v>
      </c>
      <c r="H74" s="4">
        <f t="shared" si="3"/>
        <v>2.2687943262411356</v>
      </c>
      <c r="I74" s="4">
        <v>2.75</v>
      </c>
      <c r="J74" s="4">
        <v>0</v>
      </c>
      <c r="K74" s="8">
        <f t="shared" si="6"/>
        <v>143547000</v>
      </c>
      <c r="L74" s="5">
        <f t="shared" si="4"/>
        <v>4.7412438831246177E-2</v>
      </c>
      <c r="M74" s="5">
        <v>0.1</v>
      </c>
      <c r="N74" s="5">
        <v>-2.5000000000000001E-2</v>
      </c>
      <c r="O74" s="5">
        <v>-1.8184369999999998E-2</v>
      </c>
      <c r="P74" s="5">
        <v>-2.5000000000000001E-2</v>
      </c>
      <c r="Q74" s="5">
        <v>0</v>
      </c>
      <c r="R74" s="5">
        <v>-6.8390609999999996E-3</v>
      </c>
      <c r="S74" s="5">
        <v>0.15</v>
      </c>
      <c r="T74" s="5">
        <v>2.5000000000000001E-2</v>
      </c>
      <c r="U74" s="5">
        <v>-2.1128399999999999E-2</v>
      </c>
      <c r="V74" s="5">
        <v>0.05</v>
      </c>
      <c r="W74" s="5">
        <v>0</v>
      </c>
      <c r="X74" s="5">
        <v>0</v>
      </c>
      <c r="Y74" s="5">
        <v>7.4999999999999997E-2</v>
      </c>
      <c r="Z74" s="5">
        <v>0.06</v>
      </c>
      <c r="AA74" s="5">
        <v>0</v>
      </c>
      <c r="AB74" s="5">
        <v>5.1665790000000001E-3</v>
      </c>
      <c r="AC74" s="5">
        <v>3.6636040000000002E-2</v>
      </c>
      <c r="AD74" s="5">
        <v>-3.2500000000000001E-2</v>
      </c>
      <c r="AE74" s="5">
        <v>-0.03</v>
      </c>
      <c r="AF74" s="5">
        <v>0</v>
      </c>
      <c r="AG74" s="5">
        <v>-7.4131909999999995E-2</v>
      </c>
      <c r="AH74" s="5">
        <v>-0.04</v>
      </c>
      <c r="AI74" s="5">
        <v>-2.664043E-2</v>
      </c>
      <c r="AJ74" s="5">
        <v>0.1</v>
      </c>
      <c r="AK74" s="5">
        <v>-5.2376180000000001E-2</v>
      </c>
    </row>
    <row r="75" spans="1:37" x14ac:dyDescent="0.25">
      <c r="A75" s="4">
        <v>1</v>
      </c>
      <c r="B75" s="4">
        <v>9</v>
      </c>
      <c r="C75" s="4">
        <v>2085</v>
      </c>
      <c r="D75" s="4">
        <f t="shared" si="5"/>
        <v>6.5</v>
      </c>
      <c r="E75" s="4">
        <f t="shared" si="7"/>
        <v>6.5</v>
      </c>
      <c r="F75" s="8">
        <f t="shared" si="8"/>
        <v>40255696.969586097</v>
      </c>
      <c r="G75" s="8">
        <f t="shared" si="9"/>
        <v>3.3148868053967528</v>
      </c>
      <c r="H75" s="4">
        <f t="shared" si="3"/>
        <v>2.2859407592824375</v>
      </c>
      <c r="I75" s="4">
        <v>2.75</v>
      </c>
      <c r="J75" s="4">
        <v>0</v>
      </c>
      <c r="K75" s="8">
        <f t="shared" si="6"/>
        <v>144960000</v>
      </c>
      <c r="L75" s="5">
        <f t="shared" si="4"/>
        <v>4.7556170820184131E-2</v>
      </c>
      <c r="M75" s="5">
        <v>0.1</v>
      </c>
      <c r="N75" s="5">
        <v>-2.5000000000000001E-2</v>
      </c>
      <c r="O75" s="5">
        <v>-1.8184369999999998E-2</v>
      </c>
      <c r="P75" s="5">
        <v>-2.5000000000000001E-2</v>
      </c>
      <c r="Q75" s="5">
        <v>0</v>
      </c>
      <c r="R75" s="5">
        <v>-6.8390609999999996E-3</v>
      </c>
      <c r="S75" s="5">
        <v>0.15</v>
      </c>
      <c r="T75" s="5">
        <v>2.5000000000000001E-2</v>
      </c>
      <c r="U75" s="5">
        <v>-2.1128399999999999E-2</v>
      </c>
      <c r="V75" s="5">
        <v>0.05</v>
      </c>
      <c r="W75" s="5">
        <v>0</v>
      </c>
      <c r="X75" s="5">
        <v>0</v>
      </c>
      <c r="Y75" s="5">
        <v>7.4999999999999997E-2</v>
      </c>
      <c r="Z75" s="5">
        <v>0.06</v>
      </c>
      <c r="AA75" s="5">
        <v>0</v>
      </c>
      <c r="AB75" s="5">
        <v>5.1665790000000001E-3</v>
      </c>
      <c r="AC75" s="5">
        <v>3.6636040000000002E-2</v>
      </c>
      <c r="AD75" s="5">
        <v>-3.2500000000000001E-2</v>
      </c>
      <c r="AE75" s="5">
        <v>-0.03</v>
      </c>
      <c r="AF75" s="5">
        <v>0</v>
      </c>
      <c r="AG75" s="5">
        <v>-7.4131909999999995E-2</v>
      </c>
      <c r="AH75" s="5">
        <v>-0.04</v>
      </c>
      <c r="AI75" s="5">
        <v>-2.664043E-2</v>
      </c>
      <c r="AJ75" s="5">
        <v>0.1</v>
      </c>
      <c r="AK75" s="5">
        <v>-5.2376180000000001E-2</v>
      </c>
    </row>
    <row r="76" spans="1:37" x14ac:dyDescent="0.25">
      <c r="A76" s="4">
        <v>1</v>
      </c>
      <c r="B76" s="4">
        <v>9</v>
      </c>
      <c r="C76" s="4">
        <v>2086</v>
      </c>
      <c r="D76" s="4">
        <f t="shared" si="5"/>
        <v>6.5</v>
      </c>
      <c r="E76" s="4">
        <f t="shared" si="7"/>
        <v>6.5</v>
      </c>
      <c r="F76" s="8">
        <f t="shared" si="8"/>
        <v>40648090.042282186</v>
      </c>
      <c r="G76" s="8">
        <f t="shared" si="9"/>
        <v>3.3471987194145894</v>
      </c>
      <c r="H76" s="4">
        <f t="shared" si="3"/>
        <v>2.3030871923237393</v>
      </c>
      <c r="I76" s="4">
        <v>2.75</v>
      </c>
      <c r="J76" s="4">
        <v>0</v>
      </c>
      <c r="K76" s="8">
        <f t="shared" si="6"/>
        <v>146373000</v>
      </c>
      <c r="L76" s="5">
        <f t="shared" si="4"/>
        <v>4.7696946309325042E-2</v>
      </c>
      <c r="M76" s="5">
        <v>0.1</v>
      </c>
      <c r="N76" s="5">
        <v>-2.5000000000000001E-2</v>
      </c>
      <c r="O76" s="5">
        <v>-1.8184369999999998E-2</v>
      </c>
      <c r="P76" s="5">
        <v>-2.5000000000000001E-2</v>
      </c>
      <c r="Q76" s="5">
        <v>0</v>
      </c>
      <c r="R76" s="5">
        <v>-6.8390609999999996E-3</v>
      </c>
      <c r="S76" s="5">
        <v>0.15</v>
      </c>
      <c r="T76" s="5">
        <v>2.5000000000000001E-2</v>
      </c>
      <c r="U76" s="5">
        <v>-2.1128399999999999E-2</v>
      </c>
      <c r="V76" s="5">
        <v>0.05</v>
      </c>
      <c r="W76" s="5">
        <v>0</v>
      </c>
      <c r="X76" s="5">
        <v>0</v>
      </c>
      <c r="Y76" s="5">
        <v>7.4999999999999997E-2</v>
      </c>
      <c r="Z76" s="5">
        <v>0.06</v>
      </c>
      <c r="AA76" s="5">
        <v>0</v>
      </c>
      <c r="AB76" s="5">
        <v>5.1665790000000001E-3</v>
      </c>
      <c r="AC76" s="5">
        <v>3.6636040000000002E-2</v>
      </c>
      <c r="AD76" s="5">
        <v>-3.2500000000000001E-2</v>
      </c>
      <c r="AE76" s="5">
        <v>-0.03</v>
      </c>
      <c r="AF76" s="5">
        <v>0</v>
      </c>
      <c r="AG76" s="5">
        <v>-7.4131909999999995E-2</v>
      </c>
      <c r="AH76" s="5">
        <v>-0.04</v>
      </c>
      <c r="AI76" s="5">
        <v>-2.664043E-2</v>
      </c>
      <c r="AJ76" s="5">
        <v>0.1</v>
      </c>
      <c r="AK76" s="5">
        <v>-5.2376180000000001E-2</v>
      </c>
    </row>
    <row r="77" spans="1:37" x14ac:dyDescent="0.25">
      <c r="A77" s="4">
        <v>1</v>
      </c>
      <c r="B77" s="4">
        <v>9</v>
      </c>
      <c r="C77" s="4">
        <v>2087</v>
      </c>
      <c r="D77" s="4">
        <f t="shared" si="5"/>
        <v>6.5</v>
      </c>
      <c r="E77" s="4">
        <f t="shared" si="7"/>
        <v>6.5</v>
      </c>
      <c r="F77" s="8">
        <f t="shared" si="8"/>
        <v>41040483.114978276</v>
      </c>
      <c r="G77" s="8">
        <f t="shared" si="9"/>
        <v>3.3795106334324263</v>
      </c>
      <c r="H77" s="4">
        <f t="shared" ref="H77:H90" si="10">H76+(H$11-H$2)/ROWS(H$2:H$11)</f>
        <v>2.3202336253650411</v>
      </c>
      <c r="I77" s="4">
        <v>2.75</v>
      </c>
      <c r="J77" s="4">
        <v>0</v>
      </c>
      <c r="K77" s="8">
        <f t="shared" si="6"/>
        <v>147786000</v>
      </c>
      <c r="L77" s="5">
        <f t="shared" ref="L77:L90" si="11">L76+(L76-L67)/ROWS(L67:L76)</f>
        <v>4.7834826104548103E-2</v>
      </c>
      <c r="M77" s="5">
        <v>0.1</v>
      </c>
      <c r="N77" s="5">
        <v>-2.5000000000000001E-2</v>
      </c>
      <c r="O77" s="5">
        <v>-1.8184369999999998E-2</v>
      </c>
      <c r="P77" s="5">
        <v>-2.5000000000000001E-2</v>
      </c>
      <c r="Q77" s="5">
        <v>0</v>
      </c>
      <c r="R77" s="5">
        <v>-6.8390609999999996E-3</v>
      </c>
      <c r="S77" s="5">
        <v>0.15</v>
      </c>
      <c r="T77" s="5">
        <v>2.5000000000000001E-2</v>
      </c>
      <c r="U77" s="5">
        <v>-2.1128399999999999E-2</v>
      </c>
      <c r="V77" s="5">
        <v>0.05</v>
      </c>
      <c r="W77" s="5">
        <v>0</v>
      </c>
      <c r="X77" s="5">
        <v>0</v>
      </c>
      <c r="Y77" s="5">
        <v>7.4999999999999997E-2</v>
      </c>
      <c r="Z77" s="5">
        <v>0.06</v>
      </c>
      <c r="AA77" s="5">
        <v>0</v>
      </c>
      <c r="AB77" s="5">
        <v>5.1665790000000001E-3</v>
      </c>
      <c r="AC77" s="5">
        <v>3.6636040000000002E-2</v>
      </c>
      <c r="AD77" s="5">
        <v>-3.2500000000000001E-2</v>
      </c>
      <c r="AE77" s="5">
        <v>-0.03</v>
      </c>
      <c r="AF77" s="5">
        <v>0</v>
      </c>
      <c r="AG77" s="5">
        <v>-7.4131909999999995E-2</v>
      </c>
      <c r="AH77" s="5">
        <v>-0.04</v>
      </c>
      <c r="AI77" s="5">
        <v>-2.664043E-2</v>
      </c>
      <c r="AJ77" s="5">
        <v>0.1</v>
      </c>
      <c r="AK77" s="5">
        <v>-5.2376180000000001E-2</v>
      </c>
    </row>
    <row r="78" spans="1:37" x14ac:dyDescent="0.25">
      <c r="A78" s="4">
        <v>1</v>
      </c>
      <c r="B78" s="4">
        <v>9</v>
      </c>
      <c r="C78" s="4">
        <v>2088</v>
      </c>
      <c r="D78" s="4">
        <f t="shared" si="5"/>
        <v>6.5</v>
      </c>
      <c r="E78" s="4">
        <f t="shared" si="7"/>
        <v>6.5</v>
      </c>
      <c r="F78" s="8">
        <f t="shared" si="8"/>
        <v>41432876.187674366</v>
      </c>
      <c r="G78" s="8">
        <f t="shared" si="9"/>
        <v>3.4118225474502628</v>
      </c>
      <c r="H78" s="4">
        <f t="shared" si="10"/>
        <v>2.3373800584063429</v>
      </c>
      <c r="I78" s="4">
        <v>2.75</v>
      </c>
      <c r="J78" s="4">
        <v>0</v>
      </c>
      <c r="K78" s="8">
        <f t="shared" si="6"/>
        <v>149199000</v>
      </c>
      <c r="L78" s="5">
        <f t="shared" si="11"/>
        <v>4.7969869755971076E-2</v>
      </c>
      <c r="M78" s="5">
        <v>0.1</v>
      </c>
      <c r="N78" s="5">
        <v>-2.5000000000000001E-2</v>
      </c>
      <c r="O78" s="5">
        <v>-1.8184369999999998E-2</v>
      </c>
      <c r="P78" s="5">
        <v>-2.5000000000000001E-2</v>
      </c>
      <c r="Q78" s="5">
        <v>0</v>
      </c>
      <c r="R78" s="5">
        <v>-6.8390609999999996E-3</v>
      </c>
      <c r="S78" s="5">
        <v>0.15</v>
      </c>
      <c r="T78" s="5">
        <v>2.5000000000000001E-2</v>
      </c>
      <c r="U78" s="5">
        <v>-2.1128399999999999E-2</v>
      </c>
      <c r="V78" s="5">
        <v>0.05</v>
      </c>
      <c r="W78" s="5">
        <v>0</v>
      </c>
      <c r="X78" s="5">
        <v>0</v>
      </c>
      <c r="Y78" s="5">
        <v>7.4999999999999997E-2</v>
      </c>
      <c r="Z78" s="5">
        <v>0.06</v>
      </c>
      <c r="AA78" s="5">
        <v>0</v>
      </c>
      <c r="AB78" s="5">
        <v>5.1665790000000001E-3</v>
      </c>
      <c r="AC78" s="5">
        <v>3.6636040000000002E-2</v>
      </c>
      <c r="AD78" s="5">
        <v>-3.2500000000000001E-2</v>
      </c>
      <c r="AE78" s="5">
        <v>-0.03</v>
      </c>
      <c r="AF78" s="5">
        <v>0</v>
      </c>
      <c r="AG78" s="5">
        <v>-7.4131909999999995E-2</v>
      </c>
      <c r="AH78" s="5">
        <v>-0.04</v>
      </c>
      <c r="AI78" s="5">
        <v>-2.664043E-2</v>
      </c>
      <c r="AJ78" s="5">
        <v>0.1</v>
      </c>
      <c r="AK78" s="5">
        <v>-5.2376180000000001E-2</v>
      </c>
    </row>
    <row r="79" spans="1:37" x14ac:dyDescent="0.25">
      <c r="A79" s="4">
        <v>1</v>
      </c>
      <c r="B79" s="4">
        <v>9</v>
      </c>
      <c r="C79" s="4">
        <v>2089</v>
      </c>
      <c r="D79" s="4">
        <f t="shared" si="5"/>
        <v>6.5</v>
      </c>
      <c r="E79" s="4">
        <f t="shared" si="7"/>
        <v>6.5</v>
      </c>
      <c r="F79" s="8">
        <f t="shared" si="8"/>
        <v>41825269.260370456</v>
      </c>
      <c r="G79" s="8">
        <f t="shared" si="9"/>
        <v>3.4441344614680998</v>
      </c>
      <c r="H79" s="4">
        <f t="shared" si="10"/>
        <v>2.3545264914476447</v>
      </c>
      <c r="I79" s="4">
        <v>2.75</v>
      </c>
      <c r="J79" s="4">
        <v>0</v>
      </c>
      <c r="K79" s="8">
        <f t="shared" si="6"/>
        <v>150612000</v>
      </c>
      <c r="L79" s="5">
        <f t="shared" si="11"/>
        <v>4.8102135593595434E-2</v>
      </c>
      <c r="M79" s="5">
        <v>0.1</v>
      </c>
      <c r="N79" s="5">
        <v>-2.5000000000000001E-2</v>
      </c>
      <c r="O79" s="5">
        <v>-1.8184369999999998E-2</v>
      </c>
      <c r="P79" s="5">
        <v>-2.5000000000000001E-2</v>
      </c>
      <c r="Q79" s="5">
        <v>0</v>
      </c>
      <c r="R79" s="5">
        <v>-6.8390609999999996E-3</v>
      </c>
      <c r="S79" s="5">
        <v>0.15</v>
      </c>
      <c r="T79" s="5">
        <v>2.5000000000000001E-2</v>
      </c>
      <c r="U79" s="5">
        <v>-2.1128399999999999E-2</v>
      </c>
      <c r="V79" s="5">
        <v>0.05</v>
      </c>
      <c r="W79" s="5">
        <v>0</v>
      </c>
      <c r="X79" s="5">
        <v>0</v>
      </c>
      <c r="Y79" s="5">
        <v>7.4999999999999997E-2</v>
      </c>
      <c r="Z79" s="5">
        <v>0.06</v>
      </c>
      <c r="AA79" s="5">
        <v>0</v>
      </c>
      <c r="AB79" s="5">
        <v>5.1665790000000001E-3</v>
      </c>
      <c r="AC79" s="5">
        <v>3.6636040000000002E-2</v>
      </c>
      <c r="AD79" s="5">
        <v>-3.2500000000000001E-2</v>
      </c>
      <c r="AE79" s="5">
        <v>-0.03</v>
      </c>
      <c r="AF79" s="5">
        <v>0</v>
      </c>
      <c r="AG79" s="5">
        <v>-7.4131909999999995E-2</v>
      </c>
      <c r="AH79" s="5">
        <v>-0.04</v>
      </c>
      <c r="AI79" s="5">
        <v>-2.664043E-2</v>
      </c>
      <c r="AJ79" s="5">
        <v>0.1</v>
      </c>
      <c r="AK79" s="5">
        <v>-5.2376180000000001E-2</v>
      </c>
    </row>
    <row r="80" spans="1:37" x14ac:dyDescent="0.25">
      <c r="A80" s="4">
        <v>1</v>
      </c>
      <c r="B80" s="4">
        <v>9</v>
      </c>
      <c r="C80" s="4">
        <v>2090</v>
      </c>
      <c r="D80" s="4">
        <f t="shared" si="5"/>
        <v>6.5</v>
      </c>
      <c r="E80" s="4">
        <f t="shared" si="7"/>
        <v>6.5</v>
      </c>
      <c r="F80" s="8">
        <f t="shared" si="8"/>
        <v>42217662.333066545</v>
      </c>
      <c r="G80" s="8">
        <f t="shared" si="9"/>
        <v>3.4764463754859363</v>
      </c>
      <c r="H80" s="4">
        <f t="shared" si="10"/>
        <v>2.3716729244889465</v>
      </c>
      <c r="I80" s="4">
        <v>2.75</v>
      </c>
      <c r="J80" s="4">
        <v>0</v>
      </c>
      <c r="K80" s="8">
        <f t="shared" si="6"/>
        <v>152025000</v>
      </c>
      <c r="L80" s="5">
        <f t="shared" si="11"/>
        <v>4.8231680754385116E-2</v>
      </c>
      <c r="M80" s="5">
        <v>0.1</v>
      </c>
      <c r="N80" s="5">
        <v>-2.5000000000000001E-2</v>
      </c>
      <c r="O80" s="5">
        <v>-1.8184369999999998E-2</v>
      </c>
      <c r="P80" s="5">
        <v>-2.5000000000000001E-2</v>
      </c>
      <c r="Q80" s="5">
        <v>0</v>
      </c>
      <c r="R80" s="5">
        <v>-6.8390609999999996E-3</v>
      </c>
      <c r="S80" s="5">
        <v>0.15</v>
      </c>
      <c r="T80" s="5">
        <v>2.5000000000000001E-2</v>
      </c>
      <c r="U80" s="5">
        <v>-2.1128399999999999E-2</v>
      </c>
      <c r="V80" s="5">
        <v>0.05</v>
      </c>
      <c r="W80" s="5">
        <v>0</v>
      </c>
      <c r="X80" s="5">
        <v>0</v>
      </c>
      <c r="Y80" s="5">
        <v>7.4999999999999997E-2</v>
      </c>
      <c r="Z80" s="5">
        <v>0.06</v>
      </c>
      <c r="AA80" s="5">
        <v>0</v>
      </c>
      <c r="AB80" s="5">
        <v>5.1665790000000001E-3</v>
      </c>
      <c r="AC80" s="5">
        <v>3.6636040000000002E-2</v>
      </c>
      <c r="AD80" s="5">
        <v>-3.2500000000000001E-2</v>
      </c>
      <c r="AE80" s="5">
        <v>-0.03</v>
      </c>
      <c r="AF80" s="5">
        <v>0</v>
      </c>
      <c r="AG80" s="5">
        <v>-7.4131909999999995E-2</v>
      </c>
      <c r="AH80" s="5">
        <v>-0.04</v>
      </c>
      <c r="AI80" s="5">
        <v>-2.664043E-2</v>
      </c>
      <c r="AJ80" s="5">
        <v>0.1</v>
      </c>
      <c r="AK80" s="5">
        <v>-5.2376180000000001E-2</v>
      </c>
    </row>
    <row r="81" spans="1:37" x14ac:dyDescent="0.25">
      <c r="A81" s="4">
        <v>1</v>
      </c>
      <c r="B81" s="4">
        <v>9</v>
      </c>
      <c r="C81" s="4">
        <v>2091</v>
      </c>
      <c r="D81" s="4">
        <f t="shared" ref="D81:D90" si="12">D80</f>
        <v>6.5</v>
      </c>
      <c r="E81" s="4">
        <f t="shared" si="7"/>
        <v>6.5</v>
      </c>
      <c r="F81" s="8">
        <f t="shared" si="8"/>
        <v>42610055.405762635</v>
      </c>
      <c r="G81" s="8">
        <f t="shared" si="9"/>
        <v>3.5087582895037732</v>
      </c>
      <c r="H81" s="4">
        <f t="shared" si="10"/>
        <v>2.3888193575302483</v>
      </c>
      <c r="I81" s="4">
        <v>2.75</v>
      </c>
      <c r="J81" s="4">
        <v>0</v>
      </c>
      <c r="K81" s="8">
        <f t="shared" si="6"/>
        <v>153438000</v>
      </c>
      <c r="L81" s="5">
        <f t="shared" si="11"/>
        <v>4.8358561204779743E-2</v>
      </c>
      <c r="M81" s="5">
        <v>0.1</v>
      </c>
      <c r="N81" s="5">
        <v>-2.5000000000000001E-2</v>
      </c>
      <c r="O81" s="5">
        <v>-1.8184369999999998E-2</v>
      </c>
      <c r="P81" s="5">
        <v>-2.5000000000000001E-2</v>
      </c>
      <c r="Q81" s="5">
        <v>0</v>
      </c>
      <c r="R81" s="5">
        <v>-6.8390609999999996E-3</v>
      </c>
      <c r="S81" s="5">
        <v>0.15</v>
      </c>
      <c r="T81" s="5">
        <v>2.5000000000000001E-2</v>
      </c>
      <c r="U81" s="5">
        <v>-2.1128399999999999E-2</v>
      </c>
      <c r="V81" s="5">
        <v>0.05</v>
      </c>
      <c r="W81" s="5">
        <v>0</v>
      </c>
      <c r="X81" s="5">
        <v>0</v>
      </c>
      <c r="Y81" s="5">
        <v>7.4999999999999997E-2</v>
      </c>
      <c r="Z81" s="5">
        <v>0.06</v>
      </c>
      <c r="AA81" s="5">
        <v>0</v>
      </c>
      <c r="AB81" s="5">
        <v>5.1665790000000001E-3</v>
      </c>
      <c r="AC81" s="5">
        <v>3.6636040000000002E-2</v>
      </c>
      <c r="AD81" s="5">
        <v>-3.2500000000000001E-2</v>
      </c>
      <c r="AE81" s="5">
        <v>-0.03</v>
      </c>
      <c r="AF81" s="5">
        <v>0</v>
      </c>
      <c r="AG81" s="5">
        <v>-7.4131909999999995E-2</v>
      </c>
      <c r="AH81" s="5">
        <v>-0.04</v>
      </c>
      <c r="AI81" s="5">
        <v>-2.664043E-2</v>
      </c>
      <c r="AJ81" s="5">
        <v>0.1</v>
      </c>
      <c r="AK81" s="5">
        <v>-5.2376180000000001E-2</v>
      </c>
    </row>
    <row r="82" spans="1:37" x14ac:dyDescent="0.25">
      <c r="A82" s="4">
        <v>1</v>
      </c>
      <c r="B82" s="4">
        <v>9</v>
      </c>
      <c r="C82" s="4">
        <v>2092</v>
      </c>
      <c r="D82" s="4">
        <f t="shared" si="12"/>
        <v>6.5</v>
      </c>
      <c r="E82" s="4">
        <f t="shared" si="7"/>
        <v>6.5</v>
      </c>
      <c r="F82" s="8">
        <f t="shared" si="8"/>
        <v>43002448.478458725</v>
      </c>
      <c r="G82" s="8">
        <f t="shared" si="9"/>
        <v>3.5410702035216097</v>
      </c>
      <c r="H82" s="4">
        <f t="shared" si="10"/>
        <v>2.4059657905715501</v>
      </c>
      <c r="I82" s="4">
        <v>2.75</v>
      </c>
      <c r="J82" s="4">
        <v>0</v>
      </c>
      <c r="K82" s="8">
        <f t="shared" si="6"/>
        <v>154851000</v>
      </c>
      <c r="L82" s="5">
        <f t="shared" si="11"/>
        <v>4.8482831761723286E-2</v>
      </c>
      <c r="M82" s="5">
        <v>0.1</v>
      </c>
      <c r="N82" s="5">
        <v>-2.5000000000000001E-2</v>
      </c>
      <c r="O82" s="5">
        <v>-1.8184369999999998E-2</v>
      </c>
      <c r="P82" s="5">
        <v>-2.5000000000000001E-2</v>
      </c>
      <c r="Q82" s="5">
        <v>0</v>
      </c>
      <c r="R82" s="5">
        <v>-6.8390609999999996E-3</v>
      </c>
      <c r="S82" s="5">
        <v>0.15</v>
      </c>
      <c r="T82" s="5">
        <v>2.5000000000000001E-2</v>
      </c>
      <c r="U82" s="5">
        <v>-2.1128399999999999E-2</v>
      </c>
      <c r="V82" s="5">
        <v>0.05</v>
      </c>
      <c r="W82" s="5">
        <v>0</v>
      </c>
      <c r="X82" s="5">
        <v>0</v>
      </c>
      <c r="Y82" s="5">
        <v>7.4999999999999997E-2</v>
      </c>
      <c r="Z82" s="5">
        <v>0.06</v>
      </c>
      <c r="AA82" s="5">
        <v>0</v>
      </c>
      <c r="AB82" s="5">
        <v>5.1665790000000001E-3</v>
      </c>
      <c r="AC82" s="5">
        <v>3.6636040000000002E-2</v>
      </c>
      <c r="AD82" s="5">
        <v>-3.2500000000000001E-2</v>
      </c>
      <c r="AE82" s="5">
        <v>-0.03</v>
      </c>
      <c r="AF82" s="5">
        <v>0</v>
      </c>
      <c r="AG82" s="5">
        <v>-7.4131909999999995E-2</v>
      </c>
      <c r="AH82" s="5">
        <v>-0.04</v>
      </c>
      <c r="AI82" s="5">
        <v>-2.664043E-2</v>
      </c>
      <c r="AJ82" s="5">
        <v>0.1</v>
      </c>
      <c r="AK82" s="5">
        <v>-5.2376180000000001E-2</v>
      </c>
    </row>
    <row r="83" spans="1:37" x14ac:dyDescent="0.25">
      <c r="A83" s="4">
        <v>1</v>
      </c>
      <c r="B83" s="4">
        <v>9</v>
      </c>
      <c r="C83" s="4">
        <v>2093</v>
      </c>
      <c r="D83" s="4">
        <f t="shared" si="12"/>
        <v>6.5</v>
      </c>
      <c r="E83" s="4">
        <f t="shared" si="7"/>
        <v>6.5</v>
      </c>
      <c r="F83" s="8">
        <f t="shared" si="8"/>
        <v>43394841.551154815</v>
      </c>
      <c r="G83" s="8">
        <f t="shared" si="9"/>
        <v>3.5733821175394467</v>
      </c>
      <c r="H83" s="4">
        <f t="shared" si="10"/>
        <v>2.4231122236128519</v>
      </c>
      <c r="I83" s="4">
        <v>2.75</v>
      </c>
      <c r="J83" s="4">
        <v>0</v>
      </c>
      <c r="K83" s="8">
        <f t="shared" si="6"/>
        <v>156264000</v>
      </c>
      <c r="L83" s="5">
        <f t="shared" si="11"/>
        <v>4.86045461135758E-2</v>
      </c>
      <c r="M83" s="5">
        <v>0.1</v>
      </c>
      <c r="N83" s="5">
        <v>-2.5000000000000001E-2</v>
      </c>
      <c r="O83" s="5">
        <v>-1.8184369999999998E-2</v>
      </c>
      <c r="P83" s="5">
        <v>-2.5000000000000001E-2</v>
      </c>
      <c r="Q83" s="5">
        <v>0</v>
      </c>
      <c r="R83" s="5">
        <v>-6.8390609999999996E-3</v>
      </c>
      <c r="S83" s="5">
        <v>0.15</v>
      </c>
      <c r="T83" s="5">
        <v>2.5000000000000001E-2</v>
      </c>
      <c r="U83" s="5">
        <v>-2.1128399999999999E-2</v>
      </c>
      <c r="V83" s="5">
        <v>0.05</v>
      </c>
      <c r="W83" s="5">
        <v>0</v>
      </c>
      <c r="X83" s="5">
        <v>0</v>
      </c>
      <c r="Y83" s="5">
        <v>7.4999999999999997E-2</v>
      </c>
      <c r="Z83" s="5">
        <v>0.06</v>
      </c>
      <c r="AA83" s="5">
        <v>0</v>
      </c>
      <c r="AB83" s="5">
        <v>5.1665790000000001E-3</v>
      </c>
      <c r="AC83" s="5">
        <v>3.6636040000000002E-2</v>
      </c>
      <c r="AD83" s="5">
        <v>-3.2500000000000001E-2</v>
      </c>
      <c r="AE83" s="5">
        <v>-0.03</v>
      </c>
      <c r="AF83" s="5">
        <v>0</v>
      </c>
      <c r="AG83" s="5">
        <v>-7.4131909999999995E-2</v>
      </c>
      <c r="AH83" s="5">
        <v>-0.04</v>
      </c>
      <c r="AI83" s="5">
        <v>-2.664043E-2</v>
      </c>
      <c r="AJ83" s="5">
        <v>0.1</v>
      </c>
      <c r="AK83" s="5">
        <v>-5.2376180000000001E-2</v>
      </c>
    </row>
    <row r="84" spans="1:37" x14ac:dyDescent="0.25">
      <c r="A84" s="4">
        <v>1</v>
      </c>
      <c r="B84" s="4">
        <v>9</v>
      </c>
      <c r="C84" s="4">
        <v>2094</v>
      </c>
      <c r="D84" s="4">
        <f t="shared" si="12"/>
        <v>6.5</v>
      </c>
      <c r="E84" s="4">
        <f t="shared" si="7"/>
        <v>6.5</v>
      </c>
      <c r="F84" s="8">
        <f t="shared" si="8"/>
        <v>43787234.623850904</v>
      </c>
      <c r="G84" s="8">
        <f t="shared" si="9"/>
        <v>3.6056940315572832</v>
      </c>
      <c r="H84" s="4">
        <f t="shared" si="10"/>
        <v>2.4402586566541538</v>
      </c>
      <c r="I84" s="4">
        <v>2.75</v>
      </c>
      <c r="J84" s="4">
        <v>0</v>
      </c>
      <c r="K84" s="8">
        <f t="shared" si="6"/>
        <v>157677000</v>
      </c>
      <c r="L84" s="5">
        <f t="shared" si="11"/>
        <v>4.8723756841808762E-2</v>
      </c>
      <c r="M84" s="5">
        <v>0.1</v>
      </c>
      <c r="N84" s="5">
        <v>-2.5000000000000001E-2</v>
      </c>
      <c r="O84" s="5">
        <v>-1.8184369999999998E-2</v>
      </c>
      <c r="P84" s="5">
        <v>-2.5000000000000001E-2</v>
      </c>
      <c r="Q84" s="5">
        <v>0</v>
      </c>
      <c r="R84" s="5">
        <v>-6.8390609999999996E-3</v>
      </c>
      <c r="S84" s="5">
        <v>0.15</v>
      </c>
      <c r="T84" s="5">
        <v>2.5000000000000001E-2</v>
      </c>
      <c r="U84" s="5">
        <v>-2.1128399999999999E-2</v>
      </c>
      <c r="V84" s="5">
        <v>0.05</v>
      </c>
      <c r="W84" s="5">
        <v>0</v>
      </c>
      <c r="X84" s="5">
        <v>0</v>
      </c>
      <c r="Y84" s="5">
        <v>7.4999999999999997E-2</v>
      </c>
      <c r="Z84" s="5">
        <v>0.06</v>
      </c>
      <c r="AA84" s="5">
        <v>0</v>
      </c>
      <c r="AB84" s="5">
        <v>5.1665790000000001E-3</v>
      </c>
      <c r="AC84" s="5">
        <v>3.6636040000000002E-2</v>
      </c>
      <c r="AD84" s="5">
        <v>-3.2500000000000001E-2</v>
      </c>
      <c r="AE84" s="5">
        <v>-0.03</v>
      </c>
      <c r="AF84" s="5">
        <v>0</v>
      </c>
      <c r="AG84" s="5">
        <v>-7.4131909999999995E-2</v>
      </c>
      <c r="AH84" s="5">
        <v>-0.04</v>
      </c>
      <c r="AI84" s="5">
        <v>-2.664043E-2</v>
      </c>
      <c r="AJ84" s="5">
        <v>0.1</v>
      </c>
      <c r="AK84" s="5">
        <v>-5.2376180000000001E-2</v>
      </c>
    </row>
    <row r="85" spans="1:37" x14ac:dyDescent="0.25">
      <c r="A85" s="4">
        <v>1</v>
      </c>
      <c r="B85" s="4">
        <v>9</v>
      </c>
      <c r="C85" s="4">
        <v>2095</v>
      </c>
      <c r="D85" s="4">
        <f t="shared" si="12"/>
        <v>6.5</v>
      </c>
      <c r="E85" s="4">
        <f t="shared" si="7"/>
        <v>6.5</v>
      </c>
      <c r="F85" s="8">
        <f t="shared" si="8"/>
        <v>44179627.696546994</v>
      </c>
      <c r="G85" s="8">
        <f t="shared" si="9"/>
        <v>3.6380059455751201</v>
      </c>
      <c r="H85" s="4">
        <f t="shared" si="10"/>
        <v>2.4574050896954556</v>
      </c>
      <c r="I85" s="4">
        <v>2.75</v>
      </c>
      <c r="J85" s="4">
        <v>0</v>
      </c>
      <c r="K85" s="8">
        <f t="shared" si="6"/>
        <v>159090000</v>
      </c>
      <c r="L85" s="5">
        <f t="shared" si="11"/>
        <v>4.8840515443971222E-2</v>
      </c>
      <c r="M85" s="5">
        <v>0.1</v>
      </c>
      <c r="N85" s="5">
        <v>-2.5000000000000001E-2</v>
      </c>
      <c r="O85" s="5">
        <v>-1.8184369999999998E-2</v>
      </c>
      <c r="P85" s="5">
        <v>-2.5000000000000001E-2</v>
      </c>
      <c r="Q85" s="5">
        <v>0</v>
      </c>
      <c r="R85" s="5">
        <v>-6.8390609999999996E-3</v>
      </c>
      <c r="S85" s="5">
        <v>0.15</v>
      </c>
      <c r="T85" s="5">
        <v>2.5000000000000001E-2</v>
      </c>
      <c r="U85" s="5">
        <v>-2.1128399999999999E-2</v>
      </c>
      <c r="V85" s="5">
        <v>0.05</v>
      </c>
      <c r="W85" s="5">
        <v>0</v>
      </c>
      <c r="X85" s="5">
        <v>0</v>
      </c>
      <c r="Y85" s="5">
        <v>7.4999999999999997E-2</v>
      </c>
      <c r="Z85" s="5">
        <v>0.06</v>
      </c>
      <c r="AA85" s="5">
        <v>0</v>
      </c>
      <c r="AB85" s="5">
        <v>5.1665790000000001E-3</v>
      </c>
      <c r="AC85" s="5">
        <v>3.6636040000000002E-2</v>
      </c>
      <c r="AD85" s="5">
        <v>-3.2500000000000001E-2</v>
      </c>
      <c r="AE85" s="5">
        <v>-0.03</v>
      </c>
      <c r="AF85" s="5">
        <v>0</v>
      </c>
      <c r="AG85" s="5">
        <v>-7.4131909999999995E-2</v>
      </c>
      <c r="AH85" s="5">
        <v>-0.04</v>
      </c>
      <c r="AI85" s="5">
        <v>-2.664043E-2</v>
      </c>
      <c r="AJ85" s="5">
        <v>0.1</v>
      </c>
      <c r="AK85" s="5">
        <v>-5.2376180000000001E-2</v>
      </c>
    </row>
    <row r="86" spans="1:37" x14ac:dyDescent="0.25">
      <c r="A86" s="4">
        <v>1</v>
      </c>
      <c r="B86" s="4">
        <v>9</v>
      </c>
      <c r="C86" s="4">
        <v>2096</v>
      </c>
      <c r="D86" s="4">
        <f t="shared" si="12"/>
        <v>6.5</v>
      </c>
      <c r="E86" s="4">
        <f t="shared" si="7"/>
        <v>6.5</v>
      </c>
      <c r="F86" s="8">
        <f t="shared" si="8"/>
        <v>44572020.769243084</v>
      </c>
      <c r="G86" s="8">
        <f t="shared" si="9"/>
        <v>3.6703178595929566</v>
      </c>
      <c r="H86" s="4">
        <f t="shared" si="10"/>
        <v>2.4745515227367574</v>
      </c>
      <c r="I86" s="4">
        <v>2.75</v>
      </c>
      <c r="J86" s="4">
        <v>0</v>
      </c>
      <c r="K86" s="8">
        <f t="shared" si="6"/>
        <v>160503000</v>
      </c>
      <c r="L86" s="5">
        <f t="shared" si="11"/>
        <v>4.8954872357435841E-2</v>
      </c>
      <c r="M86" s="5">
        <v>0.1</v>
      </c>
      <c r="N86" s="5">
        <v>-2.5000000000000001E-2</v>
      </c>
      <c r="O86" s="5">
        <v>-1.8184369999999998E-2</v>
      </c>
      <c r="P86" s="5">
        <v>-2.5000000000000001E-2</v>
      </c>
      <c r="Q86" s="5">
        <v>0</v>
      </c>
      <c r="R86" s="5">
        <v>-6.8390609999999996E-3</v>
      </c>
      <c r="S86" s="5">
        <v>0.15</v>
      </c>
      <c r="T86" s="5">
        <v>2.5000000000000001E-2</v>
      </c>
      <c r="U86" s="5">
        <v>-2.1128399999999999E-2</v>
      </c>
      <c r="V86" s="5">
        <v>0.05</v>
      </c>
      <c r="W86" s="5">
        <v>0</v>
      </c>
      <c r="X86" s="5">
        <v>0</v>
      </c>
      <c r="Y86" s="5">
        <v>7.4999999999999997E-2</v>
      </c>
      <c r="Z86" s="5">
        <v>0.06</v>
      </c>
      <c r="AA86" s="5">
        <v>0</v>
      </c>
      <c r="AB86" s="5">
        <v>5.1665790000000001E-3</v>
      </c>
      <c r="AC86" s="5">
        <v>3.6636040000000002E-2</v>
      </c>
      <c r="AD86" s="5">
        <v>-3.2500000000000001E-2</v>
      </c>
      <c r="AE86" s="5">
        <v>-0.03</v>
      </c>
      <c r="AF86" s="5">
        <v>0</v>
      </c>
      <c r="AG86" s="5">
        <v>-7.4131909999999995E-2</v>
      </c>
      <c r="AH86" s="5">
        <v>-0.04</v>
      </c>
      <c r="AI86" s="5">
        <v>-2.664043E-2</v>
      </c>
      <c r="AJ86" s="5">
        <v>0.1</v>
      </c>
      <c r="AK86" s="5">
        <v>-5.2376180000000001E-2</v>
      </c>
    </row>
    <row r="87" spans="1:37" x14ac:dyDescent="0.25">
      <c r="A87" s="4">
        <v>1</v>
      </c>
      <c r="B87" s="4">
        <v>9</v>
      </c>
      <c r="C87" s="4">
        <v>2097</v>
      </c>
      <c r="D87" s="4">
        <f t="shared" si="12"/>
        <v>6.5</v>
      </c>
      <c r="E87" s="4">
        <f t="shared" si="7"/>
        <v>6.5</v>
      </c>
      <c r="F87" s="8">
        <f t="shared" si="8"/>
        <v>44964413.841939174</v>
      </c>
      <c r="G87" s="8">
        <f t="shared" si="9"/>
        <v>3.7026297736107936</v>
      </c>
      <c r="H87" s="4">
        <f t="shared" si="10"/>
        <v>2.4916979557780592</v>
      </c>
      <c r="I87" s="4">
        <v>2.75</v>
      </c>
      <c r="J87" s="4">
        <v>0</v>
      </c>
      <c r="K87" s="8">
        <f t="shared" si="6"/>
        <v>161916000</v>
      </c>
      <c r="L87" s="5">
        <f t="shared" si="11"/>
        <v>4.9066876982724612E-2</v>
      </c>
      <c r="M87" s="5">
        <v>0.1</v>
      </c>
      <c r="N87" s="5">
        <v>-2.5000000000000001E-2</v>
      </c>
      <c r="O87" s="5">
        <v>-1.8184369999999998E-2</v>
      </c>
      <c r="P87" s="5">
        <v>-2.5000000000000001E-2</v>
      </c>
      <c r="Q87" s="5">
        <v>0</v>
      </c>
      <c r="R87" s="5">
        <v>-6.8390609999999996E-3</v>
      </c>
      <c r="S87" s="5">
        <v>0.15</v>
      </c>
      <c r="T87" s="5">
        <v>2.5000000000000001E-2</v>
      </c>
      <c r="U87" s="5">
        <v>-2.1128399999999999E-2</v>
      </c>
      <c r="V87" s="5">
        <v>0.05</v>
      </c>
      <c r="W87" s="5">
        <v>0</v>
      </c>
      <c r="X87" s="5">
        <v>0</v>
      </c>
      <c r="Y87" s="5">
        <v>7.4999999999999997E-2</v>
      </c>
      <c r="Z87" s="5">
        <v>0.06</v>
      </c>
      <c r="AA87" s="5">
        <v>0</v>
      </c>
      <c r="AB87" s="5">
        <v>5.1665790000000001E-3</v>
      </c>
      <c r="AC87" s="5">
        <v>3.6636040000000002E-2</v>
      </c>
      <c r="AD87" s="5">
        <v>-3.2500000000000001E-2</v>
      </c>
      <c r="AE87" s="5">
        <v>-0.03</v>
      </c>
      <c r="AF87" s="5">
        <v>0</v>
      </c>
      <c r="AG87" s="5">
        <v>-7.4131909999999995E-2</v>
      </c>
      <c r="AH87" s="5">
        <v>-0.04</v>
      </c>
      <c r="AI87" s="5">
        <v>-2.664043E-2</v>
      </c>
      <c r="AJ87" s="5">
        <v>0.1</v>
      </c>
      <c r="AK87" s="5">
        <v>-5.2376180000000001E-2</v>
      </c>
    </row>
    <row r="88" spans="1:37" x14ac:dyDescent="0.25">
      <c r="A88" s="4">
        <v>1</v>
      </c>
      <c r="B88" s="4">
        <v>9</v>
      </c>
      <c r="C88" s="4">
        <v>2098</v>
      </c>
      <c r="D88" s="4">
        <f t="shared" si="12"/>
        <v>6.5</v>
      </c>
      <c r="E88" s="4">
        <f t="shared" si="7"/>
        <v>6.5</v>
      </c>
      <c r="F88" s="8">
        <f t="shared" si="8"/>
        <v>45356806.914635263</v>
      </c>
      <c r="G88" s="8">
        <f t="shared" si="9"/>
        <v>3.7349416876286301</v>
      </c>
      <c r="H88" s="4">
        <f t="shared" si="10"/>
        <v>2.508844388819361</v>
      </c>
      <c r="I88" s="4">
        <v>2.75</v>
      </c>
      <c r="J88" s="4">
        <v>0</v>
      </c>
      <c r="K88" s="8">
        <f t="shared" si="6"/>
        <v>163329000</v>
      </c>
      <c r="L88" s="5">
        <f t="shared" si="11"/>
        <v>4.9176577705399967E-2</v>
      </c>
      <c r="M88" s="5">
        <v>0.1</v>
      </c>
      <c r="N88" s="5">
        <v>-2.5000000000000001E-2</v>
      </c>
      <c r="O88" s="5">
        <v>-1.8184369999999998E-2</v>
      </c>
      <c r="P88" s="5">
        <v>-2.5000000000000001E-2</v>
      </c>
      <c r="Q88" s="5">
        <v>0</v>
      </c>
      <c r="R88" s="5">
        <v>-6.8390609999999996E-3</v>
      </c>
      <c r="S88" s="5">
        <v>0.15</v>
      </c>
      <c r="T88" s="5">
        <v>2.5000000000000001E-2</v>
      </c>
      <c r="U88" s="5">
        <v>-2.1128399999999999E-2</v>
      </c>
      <c r="V88" s="5">
        <v>0.05</v>
      </c>
      <c r="W88" s="5">
        <v>0</v>
      </c>
      <c r="X88" s="5">
        <v>0</v>
      </c>
      <c r="Y88" s="5">
        <v>7.4999999999999997E-2</v>
      </c>
      <c r="Z88" s="5">
        <v>0.06</v>
      </c>
      <c r="AA88" s="5">
        <v>0</v>
      </c>
      <c r="AB88" s="5">
        <v>5.1665790000000001E-3</v>
      </c>
      <c r="AC88" s="5">
        <v>3.6636040000000002E-2</v>
      </c>
      <c r="AD88" s="5">
        <v>-3.2500000000000001E-2</v>
      </c>
      <c r="AE88" s="5">
        <v>-0.03</v>
      </c>
      <c r="AF88" s="5">
        <v>0</v>
      </c>
      <c r="AG88" s="5">
        <v>-7.4131909999999995E-2</v>
      </c>
      <c r="AH88" s="5">
        <v>-0.04</v>
      </c>
      <c r="AI88" s="5">
        <v>-2.664043E-2</v>
      </c>
      <c r="AJ88" s="5">
        <v>0.1</v>
      </c>
      <c r="AK88" s="5">
        <v>-5.2376180000000001E-2</v>
      </c>
    </row>
    <row r="89" spans="1:37" x14ac:dyDescent="0.25">
      <c r="A89" s="4">
        <v>1</v>
      </c>
      <c r="B89" s="4">
        <v>9</v>
      </c>
      <c r="C89" s="4">
        <v>2099</v>
      </c>
      <c r="D89" s="4">
        <f t="shared" si="12"/>
        <v>6.5</v>
      </c>
      <c r="E89" s="4">
        <f t="shared" si="7"/>
        <v>6.5</v>
      </c>
      <c r="F89" s="8">
        <f t="shared" si="8"/>
        <v>45749199.987331353</v>
      </c>
      <c r="G89" s="8">
        <f t="shared" si="9"/>
        <v>3.7672536016464671</v>
      </c>
      <c r="H89" s="4">
        <f t="shared" si="10"/>
        <v>2.5259908218606628</v>
      </c>
      <c r="I89" s="4">
        <v>2.75</v>
      </c>
      <c r="J89" s="4">
        <v>0</v>
      </c>
      <c r="K89" s="8">
        <f t="shared" si="6"/>
        <v>164742000</v>
      </c>
      <c r="L89" s="5">
        <f t="shared" si="11"/>
        <v>4.928402191658042E-2</v>
      </c>
      <c r="M89" s="5">
        <v>0.1</v>
      </c>
      <c r="N89" s="5">
        <v>-2.5000000000000001E-2</v>
      </c>
      <c r="O89" s="5">
        <v>-1.8184369999999998E-2</v>
      </c>
      <c r="P89" s="5">
        <v>-2.5000000000000001E-2</v>
      </c>
      <c r="Q89" s="5">
        <v>0</v>
      </c>
      <c r="R89" s="5">
        <v>-6.8390609999999996E-3</v>
      </c>
      <c r="S89" s="5">
        <v>0.15</v>
      </c>
      <c r="T89" s="5">
        <v>2.5000000000000001E-2</v>
      </c>
      <c r="U89" s="5">
        <v>-2.1128399999999999E-2</v>
      </c>
      <c r="V89" s="5">
        <v>0.05</v>
      </c>
      <c r="W89" s="5">
        <v>0</v>
      </c>
      <c r="X89" s="5">
        <v>0</v>
      </c>
      <c r="Y89" s="5">
        <v>7.4999999999999997E-2</v>
      </c>
      <c r="Z89" s="5">
        <v>0.06</v>
      </c>
      <c r="AA89" s="5">
        <v>0</v>
      </c>
      <c r="AB89" s="5">
        <v>5.1665790000000001E-3</v>
      </c>
      <c r="AC89" s="5">
        <v>3.6636040000000002E-2</v>
      </c>
      <c r="AD89" s="5">
        <v>-3.2500000000000001E-2</v>
      </c>
      <c r="AE89" s="5">
        <v>-0.03</v>
      </c>
      <c r="AF89" s="5">
        <v>0</v>
      </c>
      <c r="AG89" s="5">
        <v>-7.4131909999999995E-2</v>
      </c>
      <c r="AH89" s="5">
        <v>-0.04</v>
      </c>
      <c r="AI89" s="5">
        <v>-2.664043E-2</v>
      </c>
      <c r="AJ89" s="5">
        <v>0.1</v>
      </c>
      <c r="AK89" s="5">
        <v>-5.2376180000000001E-2</v>
      </c>
    </row>
    <row r="90" spans="1:37" x14ac:dyDescent="0.25">
      <c r="A90" s="4">
        <v>1</v>
      </c>
      <c r="B90" s="4">
        <v>9</v>
      </c>
      <c r="C90" s="4">
        <v>2100</v>
      </c>
      <c r="D90" s="4">
        <f t="shared" si="12"/>
        <v>6.5</v>
      </c>
      <c r="E90" s="4">
        <f t="shared" si="7"/>
        <v>6.5</v>
      </c>
      <c r="F90" s="8">
        <f t="shared" si="8"/>
        <v>46141593.060027443</v>
      </c>
      <c r="G90" s="8">
        <f t="shared" si="9"/>
        <v>3.7995655156643036</v>
      </c>
      <c r="H90" s="4">
        <f t="shared" si="10"/>
        <v>2.5431372549019646</v>
      </c>
      <c r="I90" s="4">
        <v>2.75</v>
      </c>
      <c r="J90" s="4">
        <v>0</v>
      </c>
      <c r="K90" s="8">
        <f t="shared" si="6"/>
        <v>166155000</v>
      </c>
      <c r="L90" s="5">
        <f t="shared" si="11"/>
        <v>4.938925603279995E-2</v>
      </c>
      <c r="M90" s="5">
        <v>0.1</v>
      </c>
      <c r="N90" s="5">
        <v>-2.5000000000000001E-2</v>
      </c>
      <c r="O90" s="5">
        <v>-1.8184369999999998E-2</v>
      </c>
      <c r="P90" s="5">
        <v>-2.5000000000000001E-2</v>
      </c>
      <c r="Q90" s="5">
        <v>0</v>
      </c>
      <c r="R90" s="5">
        <v>-6.8390609999999996E-3</v>
      </c>
      <c r="S90" s="5">
        <v>0.15</v>
      </c>
      <c r="T90" s="5">
        <v>2.5000000000000001E-2</v>
      </c>
      <c r="U90" s="5">
        <v>-2.1128399999999999E-2</v>
      </c>
      <c r="V90" s="5">
        <v>0.05</v>
      </c>
      <c r="W90" s="5">
        <v>0</v>
      </c>
      <c r="X90" s="5">
        <v>0</v>
      </c>
      <c r="Y90" s="5">
        <v>7.4999999999999997E-2</v>
      </c>
      <c r="Z90" s="5">
        <v>0.06</v>
      </c>
      <c r="AA90" s="5">
        <v>0</v>
      </c>
      <c r="AB90" s="5">
        <v>5.1665790000000001E-3</v>
      </c>
      <c r="AC90" s="5">
        <v>3.6636040000000002E-2</v>
      </c>
      <c r="AD90" s="5">
        <v>-3.2500000000000001E-2</v>
      </c>
      <c r="AE90" s="5">
        <v>-0.03</v>
      </c>
      <c r="AF90" s="5">
        <v>0</v>
      </c>
      <c r="AG90" s="5">
        <v>-7.4131909999999995E-2</v>
      </c>
      <c r="AH90" s="5">
        <v>-0.04</v>
      </c>
      <c r="AI90" s="5">
        <v>-2.664043E-2</v>
      </c>
      <c r="AJ90" s="5">
        <v>0.1</v>
      </c>
      <c r="AK90" s="5">
        <v>-5.2376180000000001E-2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4F71F-342A-44D2-97B3-6A8F093D67C5}">
  <dimension ref="A1:B8"/>
  <sheetViews>
    <sheetView workbookViewId="0">
      <selection activeCell="D7" sqref="D7"/>
    </sheetView>
  </sheetViews>
  <sheetFormatPr defaultRowHeight="15" x14ac:dyDescent="0.25"/>
  <cols>
    <col min="1" max="1" width="9.85546875" bestFit="1" customWidth="1"/>
  </cols>
  <sheetData>
    <row r="1" spans="1:2" x14ac:dyDescent="0.25">
      <c r="A1">
        <v>460500000</v>
      </c>
      <c r="B1">
        <f>A1/10</f>
        <v>46050000</v>
      </c>
    </row>
    <row r="2" spans="1:2" x14ac:dyDescent="0.25">
      <c r="A2">
        <v>531150000</v>
      </c>
      <c r="B2">
        <f t="shared" ref="B2:B8" si="0">A2/10</f>
        <v>53115000</v>
      </c>
    </row>
    <row r="3" spans="1:2" x14ac:dyDescent="0.25">
      <c r="A3">
        <v>601800000</v>
      </c>
      <c r="B3">
        <f t="shared" si="0"/>
        <v>60180000</v>
      </c>
    </row>
    <row r="4" spans="1:2" x14ac:dyDescent="0.25">
      <c r="A4">
        <v>672450000</v>
      </c>
      <c r="B4">
        <f t="shared" si="0"/>
        <v>67245000</v>
      </c>
    </row>
    <row r="5" spans="1:2" x14ac:dyDescent="0.25">
      <c r="A5">
        <v>743100000</v>
      </c>
      <c r="B5">
        <f t="shared" si="0"/>
        <v>74310000</v>
      </c>
    </row>
    <row r="6" spans="1:2" x14ac:dyDescent="0.25">
      <c r="A6">
        <v>813750000</v>
      </c>
      <c r="B6">
        <f t="shared" si="0"/>
        <v>81375000</v>
      </c>
    </row>
    <row r="7" spans="1:2" x14ac:dyDescent="0.25">
      <c r="A7">
        <v>884400000</v>
      </c>
      <c r="B7">
        <f t="shared" si="0"/>
        <v>88440000</v>
      </c>
    </row>
    <row r="8" spans="1:2" x14ac:dyDescent="0.25">
      <c r="A8">
        <v>955050000</v>
      </c>
      <c r="B8">
        <f t="shared" si="0"/>
        <v>95505000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43E6-EF28-4937-99C0-8C24F477DB8B}">
  <dimension ref="A1:B5"/>
  <sheetViews>
    <sheetView workbookViewId="0">
      <selection activeCell="A6" sqref="A6"/>
    </sheetView>
  </sheetViews>
  <sheetFormatPr defaultRowHeight="15" x14ac:dyDescent="0.25"/>
  <cols>
    <col min="1" max="1" width="38.42578125" bestFit="1" customWidth="1"/>
    <col min="2" max="2" width="86.28515625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t="s">
        <v>56</v>
      </c>
      <c r="B2" t="s">
        <v>57</v>
      </c>
    </row>
    <row r="3" spans="1:2" x14ac:dyDescent="0.25">
      <c r="A3" t="s">
        <v>58</v>
      </c>
      <c r="B3" t="s">
        <v>59</v>
      </c>
    </row>
    <row r="4" spans="1:2" x14ac:dyDescent="0.25">
      <c r="A4" t="s">
        <v>60</v>
      </c>
      <c r="B4" t="s">
        <v>61</v>
      </c>
    </row>
    <row r="5" spans="1:2" x14ac:dyDescent="0.25">
      <c r="A5" t="s">
        <v>62</v>
      </c>
      <c r="B5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DECD9-712F-4D6A-B834-22127833D4F3}">
  <dimension ref="A1:C4"/>
  <sheetViews>
    <sheetView workbookViewId="0">
      <selection activeCell="A5" sqref="A5"/>
    </sheetView>
  </sheetViews>
  <sheetFormatPr defaultRowHeight="15" x14ac:dyDescent="0.25"/>
  <cols>
    <col min="1" max="1" width="1.85546875" bestFit="1" customWidth="1"/>
    <col min="2" max="2" width="26.85546875" bestFit="1" customWidth="1"/>
    <col min="3" max="3" width="46.5703125" bestFit="1" customWidth="1"/>
  </cols>
  <sheetData>
    <row r="1" spans="1:3" x14ac:dyDescent="0.25">
      <c r="A1" t="s">
        <v>64</v>
      </c>
      <c r="B1" t="s">
        <v>65</v>
      </c>
      <c r="C1" t="s">
        <v>66</v>
      </c>
    </row>
    <row r="2" spans="1:3" x14ac:dyDescent="0.25">
      <c r="A2">
        <v>1</v>
      </c>
      <c r="B2" t="s">
        <v>67</v>
      </c>
      <c r="C2" t="s">
        <v>68</v>
      </c>
    </row>
    <row r="3" spans="1:3" x14ac:dyDescent="0.25">
      <c r="A3">
        <v>2</v>
      </c>
      <c r="B3" t="s">
        <v>69</v>
      </c>
      <c r="C3" t="s">
        <v>70</v>
      </c>
    </row>
    <row r="4" spans="1:3" ht="77.45" customHeight="1" x14ac:dyDescent="0.25">
      <c r="A4">
        <v>3</v>
      </c>
      <c r="B4" t="s">
        <v>71</v>
      </c>
      <c r="C4" s="7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45f703-aefd-4152-9ce7-4004e1ab546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F4B9C8D4E5FB419F9CC5D98855FC2A" ma:contentTypeVersion="15" ma:contentTypeDescription="Create a new document." ma:contentTypeScope="" ma:versionID="92db766cf820f0a3f33beeff1e47ce9b">
  <xsd:schema xmlns:xsd="http://www.w3.org/2001/XMLSchema" xmlns:xs="http://www.w3.org/2001/XMLSchema" xmlns:p="http://schemas.microsoft.com/office/2006/metadata/properties" xmlns:ns3="5845f703-aefd-4152-9ce7-4004e1ab5465" xmlns:ns4="ec776a2e-aa90-42fe-8c76-cfe3819c2a73" targetNamespace="http://schemas.microsoft.com/office/2006/metadata/properties" ma:root="true" ma:fieldsID="49aecd7956b7dd0d9a021778df15d4b1" ns3:_="" ns4:_="">
    <xsd:import namespace="5845f703-aefd-4152-9ce7-4004e1ab5465"/>
    <xsd:import namespace="ec776a2e-aa90-42fe-8c76-cfe3819c2a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5f703-aefd-4152-9ce7-4004e1ab5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776a2e-aa90-42fe-8c76-cfe3819c2a73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13FCBA-80DC-4AFD-97C8-DD822BCC8264}">
  <ds:schemaRefs>
    <ds:schemaRef ds:uri="http://purl.org/dc/elements/1.1/"/>
    <ds:schemaRef ds:uri="http://schemas.microsoft.com/office/2006/metadata/properties"/>
    <ds:schemaRef ds:uri="5845f703-aefd-4152-9ce7-4004e1ab546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c776a2e-aa90-42fe-8c76-cfe3819c2a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5097D82-6B73-4C94-AF11-68FF1F995E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ECFE13-79FD-4B94-8BE8-D07E4D7B3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5f703-aefd-4152-9ce7-4004e1ab5465"/>
    <ds:schemaRef ds:uri="ec776a2e-aa90-42fe-8c76-cfe3819c2a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Demograph95</vt:lpstr>
      <vt:lpstr>Scen_GDP_Pop</vt:lpstr>
      <vt:lpstr>Scen_GDP_Pop_GIZPOPPROJ</vt:lpstr>
      <vt:lpstr>Sheet2</vt:lpstr>
      <vt:lpstr>Data sources</vt:lpstr>
      <vt:lpstr>Assumption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Dixon</dc:creator>
  <cp:keywords/>
  <dc:description/>
  <cp:lastModifiedBy>Anon</cp:lastModifiedBy>
  <cp:revision/>
  <dcterms:created xsi:type="dcterms:W3CDTF">2023-03-14T04:37:08Z</dcterms:created>
  <dcterms:modified xsi:type="dcterms:W3CDTF">2023-05-05T14:14:55Z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0x010100C4F4B9C8D4E5FB419F9CC5D98855FC2A</vt:lpwstr>
  </property>
</Properties>
</file>