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Year 12\Timetable and Exams\Physics\"/>
    </mc:Choice>
  </mc:AlternateContent>
  <bookViews>
    <workbookView xWindow="0" yWindow="4905" windowWidth="20490" windowHeight="7470" activeTab="1"/>
  </bookViews>
  <sheets>
    <sheet name="Results Graph" sheetId="3" r:id="rId1"/>
    <sheet name="Physics Results" sheetId="1" r:id="rId2"/>
    <sheet name="Physics Error lo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M49" i="1"/>
  <c r="O49" i="1"/>
  <c r="I49" i="1" l="1"/>
  <c r="I48" i="1"/>
  <c r="H48" i="1"/>
  <c r="M48" i="1"/>
  <c r="O48" i="1"/>
  <c r="O3" i="1" l="1"/>
  <c r="M3" i="1"/>
  <c r="I3" i="1"/>
  <c r="H3" i="1"/>
  <c r="M17" i="1" l="1"/>
  <c r="O2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H2" i="1" l="1"/>
  <c r="H4" i="1"/>
  <c r="H5" i="1"/>
  <c r="H6" i="1"/>
  <c r="H7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Q1" i="2"/>
  <c r="M2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H8" i="1" l="1"/>
  <c r="H10" i="1"/>
</calcChain>
</file>

<file path=xl/sharedStrings.xml><?xml version="1.0" encoding="utf-8"?>
<sst xmlns="http://schemas.openxmlformats.org/spreadsheetml/2006/main" count="231" uniqueCount="72">
  <si>
    <t>Exam</t>
  </si>
  <si>
    <t>Date</t>
  </si>
  <si>
    <t>Score</t>
  </si>
  <si>
    <t>State Average</t>
  </si>
  <si>
    <t>Percentage</t>
  </si>
  <si>
    <t>Time Used</t>
  </si>
  <si>
    <t>Percent time used</t>
  </si>
  <si>
    <t>Company</t>
  </si>
  <si>
    <t>Exam Year</t>
  </si>
  <si>
    <t>VCAA</t>
  </si>
  <si>
    <t>Itute</t>
  </si>
  <si>
    <t>Insight</t>
  </si>
  <si>
    <t>E1</t>
  </si>
  <si>
    <t>E2</t>
  </si>
  <si>
    <t>Engage</t>
  </si>
  <si>
    <t>NEAP</t>
  </si>
  <si>
    <t>Sample</t>
  </si>
  <si>
    <t>Neap</t>
  </si>
  <si>
    <t>External</t>
  </si>
  <si>
    <t>Learning Materials</t>
  </si>
  <si>
    <t>2013-2016</t>
  </si>
  <si>
    <t>Motion</t>
  </si>
  <si>
    <t>Electricity</t>
  </si>
  <si>
    <t>Electric Power</t>
  </si>
  <si>
    <t>Sound</t>
  </si>
  <si>
    <t>Light</t>
  </si>
  <si>
    <t>My State Grade</t>
  </si>
  <si>
    <t>Time (mins)</t>
  </si>
  <si>
    <t>Time ( hours)</t>
  </si>
  <si>
    <t>Areas of Error</t>
  </si>
  <si>
    <t>Tension Question</t>
  </si>
  <si>
    <t>Questions</t>
  </si>
  <si>
    <t>How many decimal places ( if not specified or implied by question )</t>
  </si>
  <si>
    <t>2b</t>
  </si>
  <si>
    <t>3b</t>
  </si>
  <si>
    <t>4a</t>
  </si>
  <si>
    <t>6b</t>
  </si>
  <si>
    <t>Careless</t>
  </si>
  <si>
    <t>Incorect  Mommentum formula</t>
  </si>
  <si>
    <t>Missed question as space wasn't provided Draw forces on graph Question</t>
  </si>
  <si>
    <t>Read graph incorectly</t>
  </si>
  <si>
    <t>6c</t>
  </si>
  <si>
    <t>Further explanation needed</t>
  </si>
  <si>
    <t>7c</t>
  </si>
  <si>
    <t>Weight Weightlessness, Aparent Weigntlessness</t>
  </si>
  <si>
    <t>8b</t>
  </si>
  <si>
    <t>Did sin instead of cos</t>
  </si>
  <si>
    <t>12a</t>
  </si>
  <si>
    <t>12b</t>
  </si>
  <si>
    <t>draw magnetic field lines</t>
  </si>
  <si>
    <t>15d</t>
  </si>
  <si>
    <t>quoted Lenz over Faraday</t>
  </si>
  <si>
    <t>16a</t>
  </si>
  <si>
    <t>Used wrong hand</t>
  </si>
  <si>
    <t>16b</t>
  </si>
  <si>
    <t>lack of knowledge</t>
  </si>
  <si>
    <t xml:space="preserve"> generator and motor components</t>
  </si>
  <si>
    <r>
      <t xml:space="preserve">Wb v </t>
    </r>
    <r>
      <rPr>
        <sz val="11"/>
        <color theme="1"/>
        <rFont val="Calibri"/>
        <family val="2"/>
      </rPr>
      <t>Φ - what is the unit of flux ( see vcaa 17 a)</t>
    </r>
  </si>
  <si>
    <t>magnetic flux</t>
  </si>
  <si>
    <t>Double Score</t>
  </si>
  <si>
    <t>Out of</t>
  </si>
  <si>
    <t>C+</t>
  </si>
  <si>
    <t>Forgot force of gravity</t>
  </si>
  <si>
    <t>interpreted question incorrectly</t>
  </si>
  <si>
    <t>Vertical Circle - how gravity interacts with centripetal force</t>
  </si>
  <si>
    <t>gravity from the center of the object</t>
  </si>
  <si>
    <t>Justify even if not asked for</t>
  </si>
  <si>
    <t>Unit 3</t>
  </si>
  <si>
    <t>ASK ABOUT</t>
  </si>
  <si>
    <t>contingent on 6</t>
  </si>
  <si>
    <t>Learning Materials 2009 Unit 3 Electricity q6 why doesn’t the voltage divider formula work?</t>
  </si>
  <si>
    <t>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</si>
</sst>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ont="1" applyFill="1" applyBorder="1"/>
    <xf numFmtId="0" fontId="0" fillId="0" borderId="0" xfId="0" applyFont="1" applyBorder="1"/>
    <xf numFmtId="1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0" fontId="0" fillId="0" borderId="0" xfId="0" applyNumberFormat="1"/>
    <xf numFmtId="0" fontId="1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7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7" formatCode="d/mm/yyyy\ h:mm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507037693104681"/>
                  <c:y val="9.74882996193116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'Physics Results'!$E$2:$E$49</c:f>
              <c:numCache>
                <c:formatCode>m/d/yyyy</c:formatCode>
                <c:ptCount val="48"/>
                <c:pt idx="0">
                  <c:v>41825</c:v>
                </c:pt>
                <c:pt idx="1">
                  <c:v>41932</c:v>
                </c:pt>
                <c:pt idx="2">
                  <c:v>41766</c:v>
                </c:pt>
                <c:pt idx="3">
                  <c:v>41832</c:v>
                </c:pt>
                <c:pt idx="9">
                  <c:v>41945</c:v>
                </c:pt>
                <c:pt idx="11">
                  <c:v>41913</c:v>
                </c:pt>
                <c:pt idx="14">
                  <c:v>41907</c:v>
                </c:pt>
                <c:pt idx="15">
                  <c:v>41883</c:v>
                </c:pt>
                <c:pt idx="20">
                  <c:v>41896</c:v>
                </c:pt>
                <c:pt idx="23">
                  <c:v>41916</c:v>
                </c:pt>
                <c:pt idx="24">
                  <c:v>41909</c:v>
                </c:pt>
                <c:pt idx="26">
                  <c:v>41900</c:v>
                </c:pt>
                <c:pt idx="32">
                  <c:v>41897</c:v>
                </c:pt>
                <c:pt idx="34">
                  <c:v>41900</c:v>
                </c:pt>
                <c:pt idx="35">
                  <c:v>41901</c:v>
                </c:pt>
                <c:pt idx="38">
                  <c:v>41913</c:v>
                </c:pt>
                <c:pt idx="39">
                  <c:v>41898</c:v>
                </c:pt>
                <c:pt idx="40">
                  <c:v>41937</c:v>
                </c:pt>
                <c:pt idx="41">
                  <c:v>41930</c:v>
                </c:pt>
                <c:pt idx="42">
                  <c:v>41907</c:v>
                </c:pt>
                <c:pt idx="43">
                  <c:v>41915</c:v>
                </c:pt>
                <c:pt idx="44">
                  <c:v>41936</c:v>
                </c:pt>
                <c:pt idx="45">
                  <c:v>41951</c:v>
                </c:pt>
                <c:pt idx="46">
                  <c:v>41941</c:v>
                </c:pt>
                <c:pt idx="47">
                  <c:v>41953</c:v>
                </c:pt>
              </c:numCache>
            </c:numRef>
          </c:xVal>
          <c:yVal>
            <c:numRef>
              <c:f>'Physics Results'!$H$2:$H$49</c:f>
              <c:numCache>
                <c:formatCode>0.00%</c:formatCode>
                <c:ptCount val="48"/>
                <c:pt idx="0">
                  <c:v>0.43333333333333335</c:v>
                </c:pt>
                <c:pt idx="1">
                  <c:v>0.81333333333333335</c:v>
                </c:pt>
                <c:pt idx="2">
                  <c:v>0.359375</c:v>
                </c:pt>
                <c:pt idx="3">
                  <c:v>0.57777777777777772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0.78523489932885904</c:v>
                </c:pt>
                <c:pt idx="10">
                  <c:v>0</c:v>
                </c:pt>
                <c:pt idx="11">
                  <c:v>0.875</c:v>
                </c:pt>
                <c:pt idx="12">
                  <c:v>0</c:v>
                </c:pt>
                <c:pt idx="13">
                  <c:v>0</c:v>
                </c:pt>
                <c:pt idx="14">
                  <c:v>0.8</c:v>
                </c:pt>
                <c:pt idx="15">
                  <c:v>0.64444444444444449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0.64444444444444449</c:v>
                </c:pt>
                <c:pt idx="21">
                  <c:v>0</c:v>
                </c:pt>
                <c:pt idx="22">
                  <c:v>0</c:v>
                </c:pt>
                <c:pt idx="23">
                  <c:v>0.89393939393939392</c:v>
                </c:pt>
                <c:pt idx="24">
                  <c:v>0.77272727272727271</c:v>
                </c:pt>
                <c:pt idx="25">
                  <c:v>0</c:v>
                </c:pt>
                <c:pt idx="26">
                  <c:v>0.83888888888888891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0.86363636363636365</c:v>
                </c:pt>
                <c:pt idx="33">
                  <c:v>0</c:v>
                </c:pt>
                <c:pt idx="34">
                  <c:v>0.81818181818181823</c:v>
                </c:pt>
                <c:pt idx="35">
                  <c:v>0.68333333333333335</c:v>
                </c:pt>
                <c:pt idx="36">
                  <c:v>0</c:v>
                </c:pt>
                <c:pt idx="37">
                  <c:v>0</c:v>
                </c:pt>
                <c:pt idx="38">
                  <c:v>0.79865771812080533</c:v>
                </c:pt>
                <c:pt idx="39">
                  <c:v>0.76</c:v>
                </c:pt>
                <c:pt idx="40">
                  <c:v>0.78</c:v>
                </c:pt>
                <c:pt idx="41">
                  <c:v>0.79</c:v>
                </c:pt>
                <c:pt idx="42">
                  <c:v>0.8</c:v>
                </c:pt>
                <c:pt idx="43">
                  <c:v>0.82550335570469802</c:v>
                </c:pt>
                <c:pt idx="44">
                  <c:v>0.80333333333333334</c:v>
                </c:pt>
                <c:pt idx="45">
                  <c:v>0.93</c:v>
                </c:pt>
                <c:pt idx="46">
                  <c:v>0.89333333333333331</c:v>
                </c:pt>
                <c:pt idx="47">
                  <c:v>0.95333333333333337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93928"/>
        <c:axId val="280895104"/>
      </c:scatterChart>
      <c:valAx>
        <c:axId val="2808939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5104"/>
        <c:crosses val="autoZero"/>
        <c:crossBetween val="midCat"/>
      </c:valAx>
      <c:valAx>
        <c:axId val="2808951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4213761254527"/>
          <c:y val="0.11940546681225821"/>
          <c:w val="0.83318748131167153"/>
          <c:h val="0.82043530182101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507037693104681"/>
                  <c:y val="9.74882996193116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'Physics Results'!$E$2:$E$49</c:f>
              <c:numCache>
                <c:formatCode>m/d/yyyy</c:formatCode>
                <c:ptCount val="48"/>
                <c:pt idx="0">
                  <c:v>41825</c:v>
                </c:pt>
                <c:pt idx="1">
                  <c:v>41932</c:v>
                </c:pt>
                <c:pt idx="2">
                  <c:v>41766</c:v>
                </c:pt>
                <c:pt idx="3">
                  <c:v>41832</c:v>
                </c:pt>
                <c:pt idx="9">
                  <c:v>41945</c:v>
                </c:pt>
                <c:pt idx="11">
                  <c:v>41913</c:v>
                </c:pt>
                <c:pt idx="14">
                  <c:v>41907</c:v>
                </c:pt>
                <c:pt idx="15">
                  <c:v>41883</c:v>
                </c:pt>
                <c:pt idx="20">
                  <c:v>41896</c:v>
                </c:pt>
                <c:pt idx="23">
                  <c:v>41916</c:v>
                </c:pt>
                <c:pt idx="24">
                  <c:v>41909</c:v>
                </c:pt>
                <c:pt idx="26">
                  <c:v>41900</c:v>
                </c:pt>
                <c:pt idx="32">
                  <c:v>41897</c:v>
                </c:pt>
                <c:pt idx="34">
                  <c:v>41900</c:v>
                </c:pt>
                <c:pt idx="35">
                  <c:v>41901</c:v>
                </c:pt>
                <c:pt idx="38">
                  <c:v>41913</c:v>
                </c:pt>
                <c:pt idx="39">
                  <c:v>41898</c:v>
                </c:pt>
                <c:pt idx="40">
                  <c:v>41937</c:v>
                </c:pt>
                <c:pt idx="41">
                  <c:v>41930</c:v>
                </c:pt>
                <c:pt idx="42">
                  <c:v>41907</c:v>
                </c:pt>
                <c:pt idx="43">
                  <c:v>41915</c:v>
                </c:pt>
                <c:pt idx="44">
                  <c:v>41936</c:v>
                </c:pt>
                <c:pt idx="45">
                  <c:v>41951</c:v>
                </c:pt>
                <c:pt idx="46">
                  <c:v>41941</c:v>
                </c:pt>
                <c:pt idx="47">
                  <c:v>41953</c:v>
                </c:pt>
              </c:numCache>
            </c:numRef>
          </c:xVal>
          <c:yVal>
            <c:numRef>
              <c:f>'Physics Results'!$H$2:$H$49</c:f>
              <c:numCache>
                <c:formatCode>0.00%</c:formatCode>
                <c:ptCount val="48"/>
                <c:pt idx="0">
                  <c:v>0.43333333333333335</c:v>
                </c:pt>
                <c:pt idx="1">
                  <c:v>0.81333333333333335</c:v>
                </c:pt>
                <c:pt idx="2">
                  <c:v>0.359375</c:v>
                </c:pt>
                <c:pt idx="3">
                  <c:v>0.57777777777777772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0.78523489932885904</c:v>
                </c:pt>
                <c:pt idx="10">
                  <c:v>0</c:v>
                </c:pt>
                <c:pt idx="11">
                  <c:v>0.875</c:v>
                </c:pt>
                <c:pt idx="12">
                  <c:v>0</c:v>
                </c:pt>
                <c:pt idx="13">
                  <c:v>0</c:v>
                </c:pt>
                <c:pt idx="14">
                  <c:v>0.8</c:v>
                </c:pt>
                <c:pt idx="15">
                  <c:v>0.64444444444444449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0.64444444444444449</c:v>
                </c:pt>
                <c:pt idx="21">
                  <c:v>0</c:v>
                </c:pt>
                <c:pt idx="22">
                  <c:v>0</c:v>
                </c:pt>
                <c:pt idx="23">
                  <c:v>0.89393939393939392</c:v>
                </c:pt>
                <c:pt idx="24">
                  <c:v>0.77272727272727271</c:v>
                </c:pt>
                <c:pt idx="25">
                  <c:v>0</c:v>
                </c:pt>
                <c:pt idx="26">
                  <c:v>0.83888888888888891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0.86363636363636365</c:v>
                </c:pt>
                <c:pt idx="33">
                  <c:v>0</c:v>
                </c:pt>
                <c:pt idx="34">
                  <c:v>0.81818181818181823</c:v>
                </c:pt>
                <c:pt idx="35">
                  <c:v>0.68333333333333335</c:v>
                </c:pt>
                <c:pt idx="36">
                  <c:v>0</c:v>
                </c:pt>
                <c:pt idx="37">
                  <c:v>0</c:v>
                </c:pt>
                <c:pt idx="38">
                  <c:v>0.79865771812080533</c:v>
                </c:pt>
                <c:pt idx="39">
                  <c:v>0.76</c:v>
                </c:pt>
                <c:pt idx="40">
                  <c:v>0.78</c:v>
                </c:pt>
                <c:pt idx="41">
                  <c:v>0.79</c:v>
                </c:pt>
                <c:pt idx="42">
                  <c:v>0.8</c:v>
                </c:pt>
                <c:pt idx="43">
                  <c:v>0.82550335570469802</c:v>
                </c:pt>
                <c:pt idx="44">
                  <c:v>0.80333333333333334</c:v>
                </c:pt>
                <c:pt idx="45">
                  <c:v>0.93</c:v>
                </c:pt>
                <c:pt idx="46">
                  <c:v>0.89333333333333331</c:v>
                </c:pt>
                <c:pt idx="47">
                  <c:v>0.95333333333333337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90400"/>
        <c:axId val="280896672"/>
      </c:scatterChart>
      <c:valAx>
        <c:axId val="280890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6672"/>
        <c:crosses val="autoZero"/>
        <c:crossBetween val="midCat"/>
      </c:valAx>
      <c:valAx>
        <c:axId val="2808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857875" y="0"/>
    <xdr:ext cx="6019800" cy="4263984"/>
    <xdr:graphicFrame macro="">
      <xdr:nvGraphicFramePr>
        <xdr:cNvPr id="4" name="Chart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results" displayName="results" ref="B1:O49" totalsRowShown="0">
  <autoFilter ref="B1:O49"/>
  <tableColumns count="14">
    <tableColumn id="1" name="Exam Year"/>
    <tableColumn id="2" name="Company"/>
    <tableColumn id="3" name="Exam"/>
    <tableColumn id="4" name="Date" dataDxfId="6">
      <calculatedColumnFormula>TODAY()</calculatedColumnFormula>
    </tableColumn>
    <tableColumn id="5" name="Score" dataDxfId="5">
      <calculatedColumnFormula>NOW()</calculatedColumnFormula>
    </tableColumn>
    <tableColumn id="14" name="Out of" dataDxfId="4"/>
    <tableColumn id="6" name="Percentage" dataDxfId="3">
      <calculatedColumnFormula>results[[#This Row],[Score]]/results[[#This Row],[Out of]]</calculatedColumnFormula>
    </tableColumn>
    <tableColumn id="13" name="Double Score" dataDxfId="2">
      <calculatedColumnFormula>2*results[[#This Row],[Score]]</calculatedColumnFormula>
    </tableColumn>
    <tableColumn id="7" name="State Average"/>
    <tableColumn id="8" name="My State Grade"/>
    <tableColumn id="9" name="Time (mins)"/>
    <tableColumn id="12" name="Time ( hours)" dataDxfId="1">
      <calculatedColumnFormula>L2/60</calculatedColumnFormula>
    </tableColumn>
    <tableColumn id="10" name="Time Used"/>
    <tableColumn id="11" name="Percent time used" dataDxfId="0" dataCellStyle="Percent">
      <calculatedColumnFormula>results[[#This Row],[Time Used]]/results[[#This Row],[Time (mins)]]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topLeftCell="B34" workbookViewId="0">
      <selection activeCell="H52" sqref="H52"/>
    </sheetView>
  </sheetViews>
  <sheetFormatPr defaultRowHeight="15" x14ac:dyDescent="0.25"/>
  <cols>
    <col min="2" max="2" width="12.140625" customWidth="1"/>
    <col min="3" max="3" width="17.5703125" bestFit="1" customWidth="1"/>
    <col min="4" max="4" width="7.85546875" customWidth="1"/>
    <col min="5" max="6" width="15.85546875" bestFit="1" customWidth="1"/>
    <col min="7" max="7" width="15.85546875" customWidth="1"/>
    <col min="8" max="9" width="13.140625" customWidth="1"/>
    <col min="10" max="10" width="15.42578125" customWidth="1"/>
    <col min="11" max="11" width="17.140625" bestFit="1" customWidth="1"/>
    <col min="12" max="12" width="7.7109375" bestFit="1" customWidth="1"/>
    <col min="13" max="13" width="7.7109375" customWidth="1"/>
    <col min="14" max="14" width="12.42578125" customWidth="1"/>
    <col min="15" max="15" width="19.28515625" customWidth="1"/>
  </cols>
  <sheetData>
    <row r="1" spans="2:15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60</v>
      </c>
      <c r="H1" t="s">
        <v>4</v>
      </c>
      <c r="I1" t="s">
        <v>59</v>
      </c>
      <c r="J1" t="s">
        <v>3</v>
      </c>
      <c r="K1" t="s">
        <v>26</v>
      </c>
      <c r="L1" t="s">
        <v>27</v>
      </c>
      <c r="M1" t="s">
        <v>28</v>
      </c>
      <c r="N1" t="s">
        <v>5</v>
      </c>
      <c r="O1" t="s">
        <v>6</v>
      </c>
    </row>
    <row r="2" spans="2:15" x14ac:dyDescent="0.25">
      <c r="B2">
        <v>2013</v>
      </c>
      <c r="C2" t="s">
        <v>9</v>
      </c>
      <c r="E2" s="12">
        <v>41825</v>
      </c>
      <c r="F2" s="10">
        <v>65</v>
      </c>
      <c r="G2" s="10">
        <v>150</v>
      </c>
      <c r="H2" s="11">
        <f>results[[#This Row],[Score]]/results[[#This Row],[Out of]]</f>
        <v>0.43333333333333335</v>
      </c>
      <c r="I2">
        <f>2*results[[#This Row],[Score]]</f>
        <v>130</v>
      </c>
      <c r="J2">
        <v>161.1</v>
      </c>
      <c r="K2" t="s">
        <v>61</v>
      </c>
      <c r="L2">
        <v>210</v>
      </c>
      <c r="M2">
        <f t="shared" ref="M2:M47" si="0">L2/60</f>
        <v>3.5</v>
      </c>
      <c r="N2">
        <v>200</v>
      </c>
      <c r="O2" s="11">
        <f>results[[#This Row],[Time Used]]/results[[#This Row],[Time (mins)]]</f>
        <v>0.95238095238095233</v>
      </c>
    </row>
    <row r="3" spans="2:15" x14ac:dyDescent="0.25">
      <c r="B3">
        <v>2013</v>
      </c>
      <c r="C3" t="s">
        <v>9</v>
      </c>
      <c r="E3" s="12">
        <v>41932</v>
      </c>
      <c r="F3" s="10">
        <v>122</v>
      </c>
      <c r="G3" s="10">
        <v>150</v>
      </c>
      <c r="H3" s="11">
        <f>results[[#This Row],[Score]]/results[[#This Row],[Out of]]</f>
        <v>0.81333333333333335</v>
      </c>
      <c r="I3">
        <f>2*results[[#This Row],[Score]]</f>
        <v>244</v>
      </c>
      <c r="J3">
        <v>161.1</v>
      </c>
      <c r="L3">
        <v>210</v>
      </c>
      <c r="M3">
        <f t="shared" ref="M3" si="1">L3/60</f>
        <v>3.5</v>
      </c>
      <c r="N3">
        <v>200</v>
      </c>
      <c r="O3" s="11">
        <f>results[[#This Row],[Time Used]]/results[[#This Row],[Time (mins)]]</f>
        <v>0.95238095238095233</v>
      </c>
    </row>
    <row r="4" spans="2:15" x14ac:dyDescent="0.25">
      <c r="B4">
        <v>2013</v>
      </c>
      <c r="C4" t="s">
        <v>10</v>
      </c>
      <c r="E4" s="12">
        <v>41766</v>
      </c>
      <c r="F4" s="10">
        <v>46</v>
      </c>
      <c r="G4" s="10">
        <v>128</v>
      </c>
      <c r="H4" s="11">
        <f>results[[#This Row],[Score]]/results[[#This Row],[Out of]]</f>
        <v>0.359375</v>
      </c>
      <c r="I4">
        <f>2*results[[#This Row],[Score]]</f>
        <v>92</v>
      </c>
      <c r="L4">
        <v>210</v>
      </c>
      <c r="M4">
        <f t="shared" si="0"/>
        <v>3.5</v>
      </c>
      <c r="N4">
        <v>210</v>
      </c>
      <c r="O4" s="11">
        <f>results[[#This Row],[Time Used]]/results[[#This Row],[Time (mins)]]</f>
        <v>1</v>
      </c>
    </row>
    <row r="5" spans="2:15" x14ac:dyDescent="0.25">
      <c r="B5">
        <v>2009</v>
      </c>
      <c r="C5" t="s">
        <v>19</v>
      </c>
      <c r="D5" t="s">
        <v>67</v>
      </c>
      <c r="E5" s="12">
        <v>41832</v>
      </c>
      <c r="F5" s="10">
        <v>52</v>
      </c>
      <c r="G5" s="10">
        <v>90</v>
      </c>
      <c r="H5" s="11">
        <f>results[[#This Row],[Score]]/results[[#This Row],[Out of]]</f>
        <v>0.57777777777777772</v>
      </c>
      <c r="I5">
        <f>2*results[[#This Row],[Score]]</f>
        <v>104</v>
      </c>
      <c r="L5">
        <v>150</v>
      </c>
      <c r="M5">
        <f t="shared" si="0"/>
        <v>2.5</v>
      </c>
      <c r="O5" s="11">
        <f>results[[#This Row],[Time Used]]/results[[#This Row],[Time (mins)]]</f>
        <v>0</v>
      </c>
    </row>
    <row r="6" spans="2:15" x14ac:dyDescent="0.25">
      <c r="B6">
        <v>2009</v>
      </c>
      <c r="C6" t="s">
        <v>11</v>
      </c>
      <c r="D6" t="s">
        <v>12</v>
      </c>
      <c r="E6" s="12"/>
      <c r="F6" s="10"/>
      <c r="G6" s="10"/>
      <c r="H6" s="11" t="e">
        <f>results[[#This Row],[Score]]/results[[#This Row],[Out of]]</f>
        <v>#DIV/0!</v>
      </c>
      <c r="I6">
        <f>2*results[[#This Row],[Score]]</f>
        <v>0</v>
      </c>
      <c r="L6">
        <v>150</v>
      </c>
      <c r="M6">
        <f t="shared" si="0"/>
        <v>2.5</v>
      </c>
      <c r="O6" s="11">
        <f>results[[#This Row],[Time Used]]/results[[#This Row],[Time (mins)]]</f>
        <v>0</v>
      </c>
    </row>
    <row r="7" spans="2:15" x14ac:dyDescent="0.25">
      <c r="B7">
        <v>2009</v>
      </c>
      <c r="C7" t="s">
        <v>10</v>
      </c>
      <c r="D7" t="s">
        <v>12</v>
      </c>
      <c r="E7" s="12"/>
      <c r="F7" s="10"/>
      <c r="G7" s="10"/>
      <c r="H7" s="11" t="e">
        <f>results[[#This Row],[Score]]/results[[#This Row],[Out of]]</f>
        <v>#DIV/0!</v>
      </c>
      <c r="I7">
        <f>2*results[[#This Row],[Score]]</f>
        <v>0</v>
      </c>
      <c r="L7">
        <v>150</v>
      </c>
      <c r="M7">
        <f t="shared" si="0"/>
        <v>2.5</v>
      </c>
      <c r="O7" s="11">
        <f>results[[#This Row],[Time Used]]/results[[#This Row],[Time (mins)]]</f>
        <v>0</v>
      </c>
    </row>
    <row r="8" spans="2:15" x14ac:dyDescent="0.25">
      <c r="B8">
        <v>2009</v>
      </c>
      <c r="C8" t="s">
        <v>19</v>
      </c>
      <c r="E8" s="12"/>
      <c r="F8" s="10"/>
      <c r="G8" s="10"/>
      <c r="H8" s="11" t="e">
        <f>results[[#This Row],[Score]]/results[[#This Row],[Out of]]</f>
        <v>#DIV/0!</v>
      </c>
      <c r="I8">
        <f>2*results[[#This Row],[Score]]</f>
        <v>0</v>
      </c>
      <c r="L8">
        <v>150</v>
      </c>
      <c r="M8">
        <f t="shared" si="0"/>
        <v>2.5</v>
      </c>
      <c r="O8" s="11">
        <f>results[[#This Row],[Time Used]]/results[[#This Row],[Time (mins)]]</f>
        <v>0</v>
      </c>
    </row>
    <row r="9" spans="2:15" x14ac:dyDescent="0.25">
      <c r="B9">
        <v>2009</v>
      </c>
      <c r="C9" t="s">
        <v>11</v>
      </c>
      <c r="D9" t="s">
        <v>13</v>
      </c>
      <c r="E9" s="12"/>
      <c r="F9" s="10"/>
      <c r="G9" s="10"/>
      <c r="H9" s="11" t="e">
        <f>results[[#This Row],[Score]]/results[[#This Row],[Out of]]</f>
        <v>#DIV/0!</v>
      </c>
      <c r="I9">
        <f>2*results[[#This Row],[Score]]</f>
        <v>0</v>
      </c>
      <c r="L9">
        <v>150</v>
      </c>
      <c r="M9">
        <f t="shared" si="0"/>
        <v>2.5</v>
      </c>
      <c r="O9" s="11">
        <f>results[[#This Row],[Time Used]]/results[[#This Row],[Time (mins)]]</f>
        <v>0</v>
      </c>
    </row>
    <row r="10" spans="2:15" x14ac:dyDescent="0.25">
      <c r="B10">
        <v>2009</v>
      </c>
      <c r="C10" t="s">
        <v>10</v>
      </c>
      <c r="D10" t="s">
        <v>13</v>
      </c>
      <c r="E10" s="12"/>
      <c r="F10" s="10"/>
      <c r="G10" s="10"/>
      <c r="H10" s="11" t="e">
        <f>results[[#This Row],[Score]]/results[[#This Row],[Out of]]</f>
        <v>#DIV/0!</v>
      </c>
      <c r="I10">
        <f>2*results[[#This Row],[Score]]</f>
        <v>0</v>
      </c>
      <c r="L10">
        <v>150</v>
      </c>
      <c r="M10">
        <f t="shared" si="0"/>
        <v>2.5</v>
      </c>
      <c r="O10" s="11">
        <f>results[[#This Row],[Time Used]]/results[[#This Row],[Time (mins)]]</f>
        <v>0</v>
      </c>
    </row>
    <row r="11" spans="2:15" x14ac:dyDescent="0.25">
      <c r="B11">
        <v>2014</v>
      </c>
      <c r="C11" t="s">
        <v>14</v>
      </c>
      <c r="E11" s="12">
        <v>41945</v>
      </c>
      <c r="F11" s="10">
        <v>117</v>
      </c>
      <c r="G11" s="10">
        <v>149</v>
      </c>
      <c r="H11" s="11">
        <f>results[[#This Row],[Score]]/results[[#This Row],[Out of]]</f>
        <v>0.78523489932885904</v>
      </c>
      <c r="I11">
        <f>2*results[[#This Row],[Score]]</f>
        <v>234</v>
      </c>
      <c r="L11">
        <v>210</v>
      </c>
      <c r="M11">
        <f t="shared" si="0"/>
        <v>3.5</v>
      </c>
      <c r="O11" s="11">
        <f>results[[#This Row],[Time Used]]/results[[#This Row],[Time (mins)]]</f>
        <v>0</v>
      </c>
    </row>
    <row r="12" spans="2:15" x14ac:dyDescent="0.25">
      <c r="B12">
        <v>2010</v>
      </c>
      <c r="C12" t="s">
        <v>15</v>
      </c>
      <c r="D12" t="s">
        <v>12</v>
      </c>
      <c r="E12" s="12"/>
      <c r="F12" s="10"/>
      <c r="G12" s="10"/>
      <c r="H12" s="11" t="e">
        <f>results[[#This Row],[Score]]/results[[#This Row],[Out of]]</f>
        <v>#DIV/0!</v>
      </c>
      <c r="I12">
        <f>2*results[[#This Row],[Score]]</f>
        <v>0</v>
      </c>
      <c r="L12">
        <v>150</v>
      </c>
      <c r="M12">
        <f t="shared" si="0"/>
        <v>2.5</v>
      </c>
      <c r="O12" s="11">
        <f>results[[#This Row],[Time Used]]/results[[#This Row],[Time (mins)]]</f>
        <v>0</v>
      </c>
    </row>
    <row r="13" spans="2:15" x14ac:dyDescent="0.25">
      <c r="B13">
        <v>2010</v>
      </c>
      <c r="C13" t="s">
        <v>11</v>
      </c>
      <c r="D13" t="s">
        <v>12</v>
      </c>
      <c r="E13" s="12">
        <v>41913</v>
      </c>
      <c r="F13" s="10">
        <v>56</v>
      </c>
      <c r="G13" s="10">
        <v>64</v>
      </c>
      <c r="H13" s="11">
        <f>results[[#This Row],[Score]]/results[[#This Row],[Out of]]</f>
        <v>0.875</v>
      </c>
      <c r="I13">
        <f>2*results[[#This Row],[Score]]</f>
        <v>112</v>
      </c>
      <c r="L13">
        <v>150</v>
      </c>
      <c r="M13">
        <f t="shared" si="0"/>
        <v>2.5</v>
      </c>
      <c r="O13" s="11">
        <f>results[[#This Row],[Time Used]]/results[[#This Row],[Time (mins)]]</f>
        <v>0</v>
      </c>
    </row>
    <row r="14" spans="2:15" x14ac:dyDescent="0.25">
      <c r="B14">
        <v>2010</v>
      </c>
      <c r="C14" t="s">
        <v>10</v>
      </c>
      <c r="D14" t="s">
        <v>12</v>
      </c>
      <c r="E14" s="12"/>
      <c r="F14" s="10"/>
      <c r="G14" s="10"/>
      <c r="H14" s="11" t="e">
        <f>results[[#This Row],[Score]]/results[[#This Row],[Out of]]</f>
        <v>#DIV/0!</v>
      </c>
      <c r="I14">
        <f>2*results[[#This Row],[Score]]</f>
        <v>0</v>
      </c>
      <c r="L14">
        <v>150</v>
      </c>
      <c r="M14">
        <f t="shared" si="0"/>
        <v>2.5</v>
      </c>
      <c r="O14" s="11">
        <f>results[[#This Row],[Time Used]]/results[[#This Row],[Time (mins)]]</f>
        <v>0</v>
      </c>
    </row>
    <row r="15" spans="2:15" x14ac:dyDescent="0.25">
      <c r="B15">
        <v>2010</v>
      </c>
      <c r="C15" t="s">
        <v>19</v>
      </c>
      <c r="E15" s="12"/>
      <c r="F15" s="10"/>
      <c r="G15" s="10"/>
      <c r="H15" s="11" t="e">
        <f>results[[#This Row],[Score]]/results[[#This Row],[Out of]]</f>
        <v>#DIV/0!</v>
      </c>
      <c r="I15">
        <f>2*results[[#This Row],[Score]]</f>
        <v>0</v>
      </c>
      <c r="L15">
        <v>150</v>
      </c>
      <c r="M15">
        <f t="shared" si="0"/>
        <v>2.5</v>
      </c>
      <c r="O15" s="11">
        <f>results[[#This Row],[Time Used]]/results[[#This Row],[Time (mins)]]</f>
        <v>0</v>
      </c>
    </row>
    <row r="16" spans="2:15" x14ac:dyDescent="0.25">
      <c r="B16">
        <v>2010</v>
      </c>
      <c r="C16" t="s">
        <v>15</v>
      </c>
      <c r="D16" t="s">
        <v>13</v>
      </c>
      <c r="E16" s="12">
        <v>41907</v>
      </c>
      <c r="F16" s="10">
        <v>72</v>
      </c>
      <c r="G16" s="10">
        <v>90</v>
      </c>
      <c r="H16" s="11">
        <f>results[[#This Row],[Score]]/results[[#This Row],[Out of]]</f>
        <v>0.8</v>
      </c>
      <c r="I16">
        <f>2*results[[#This Row],[Score]]</f>
        <v>144</v>
      </c>
      <c r="L16">
        <v>150</v>
      </c>
      <c r="M16">
        <f t="shared" si="0"/>
        <v>2.5</v>
      </c>
      <c r="O16" s="11">
        <f>results[[#This Row],[Time Used]]/results[[#This Row],[Time (mins)]]</f>
        <v>0</v>
      </c>
    </row>
    <row r="17" spans="2:15" x14ac:dyDescent="0.25">
      <c r="B17">
        <v>2010</v>
      </c>
      <c r="C17" t="s">
        <v>11</v>
      </c>
      <c r="D17" t="s">
        <v>13</v>
      </c>
      <c r="E17" s="12">
        <v>41883</v>
      </c>
      <c r="F17" s="10">
        <v>58</v>
      </c>
      <c r="G17" s="10">
        <v>90</v>
      </c>
      <c r="H17" s="11">
        <f>results[[#This Row],[Score]]/results[[#This Row],[Out of]]</f>
        <v>0.64444444444444449</v>
      </c>
      <c r="I17">
        <f>2*results[[#This Row],[Score]]</f>
        <v>116</v>
      </c>
      <c r="L17">
        <v>90</v>
      </c>
      <c r="M17">
        <f t="shared" si="0"/>
        <v>1.5</v>
      </c>
      <c r="N17">
        <v>120</v>
      </c>
      <c r="O17" s="11">
        <f>results[[#This Row],[Time Used]]/results[[#This Row],[Time (mins)]]</f>
        <v>1.3333333333333333</v>
      </c>
    </row>
    <row r="18" spans="2:15" x14ac:dyDescent="0.25">
      <c r="B18">
        <v>2010</v>
      </c>
      <c r="C18" t="s">
        <v>10</v>
      </c>
      <c r="D18" t="s">
        <v>13</v>
      </c>
      <c r="E18" s="12"/>
      <c r="F18" s="10"/>
      <c r="G18" s="10"/>
      <c r="H18" s="11" t="e">
        <f>results[[#This Row],[Score]]/results[[#This Row],[Out of]]</f>
        <v>#DIV/0!</v>
      </c>
      <c r="I18">
        <f>2*results[[#This Row],[Score]]</f>
        <v>0</v>
      </c>
      <c r="L18">
        <v>150</v>
      </c>
      <c r="M18">
        <f t="shared" si="0"/>
        <v>2.5</v>
      </c>
      <c r="O18" s="11">
        <f>results[[#This Row],[Time Used]]/results[[#This Row],[Time (mins)]]</f>
        <v>0</v>
      </c>
    </row>
    <row r="19" spans="2:15" x14ac:dyDescent="0.25">
      <c r="B19">
        <v>2013</v>
      </c>
      <c r="C19" t="s">
        <v>19</v>
      </c>
      <c r="E19" s="12"/>
      <c r="F19" s="10"/>
      <c r="G19" s="10"/>
      <c r="H19" s="11" t="e">
        <f>results[[#This Row],[Score]]/results[[#This Row],[Out of]]</f>
        <v>#DIV/0!</v>
      </c>
      <c r="I19">
        <f>2*results[[#This Row],[Score]]</f>
        <v>0</v>
      </c>
      <c r="L19">
        <v>210</v>
      </c>
      <c r="M19">
        <f t="shared" si="0"/>
        <v>3.5</v>
      </c>
      <c r="O19" s="11">
        <f>results[[#This Row],[Time Used]]/results[[#This Row],[Time (mins)]]</f>
        <v>0</v>
      </c>
    </row>
    <row r="20" spans="2:15" x14ac:dyDescent="0.25">
      <c r="B20">
        <v>2011</v>
      </c>
      <c r="C20" t="s">
        <v>15</v>
      </c>
      <c r="D20" t="s">
        <v>12</v>
      </c>
      <c r="E20" s="12"/>
      <c r="F20" s="10"/>
      <c r="G20" s="10"/>
      <c r="H20" s="11" t="e">
        <f>results[[#This Row],[Score]]/results[[#This Row],[Out of]]</f>
        <v>#DIV/0!</v>
      </c>
      <c r="I20">
        <f>2*results[[#This Row],[Score]]</f>
        <v>0</v>
      </c>
      <c r="L20">
        <v>150</v>
      </c>
      <c r="M20">
        <f t="shared" si="0"/>
        <v>2.5</v>
      </c>
      <c r="O20" s="11">
        <f>results[[#This Row],[Time Used]]/results[[#This Row],[Time (mins)]]</f>
        <v>0</v>
      </c>
    </row>
    <row r="21" spans="2:15" x14ac:dyDescent="0.25">
      <c r="B21">
        <v>2011</v>
      </c>
      <c r="C21" t="s">
        <v>10</v>
      </c>
      <c r="D21" t="s">
        <v>12</v>
      </c>
      <c r="E21" s="12"/>
      <c r="F21" s="10"/>
      <c r="G21" s="10"/>
      <c r="H21" s="11" t="e">
        <f>results[[#This Row],[Score]]/results[[#This Row],[Out of]]</f>
        <v>#DIV/0!</v>
      </c>
      <c r="I21">
        <f>2*results[[#This Row],[Score]]</f>
        <v>0</v>
      </c>
      <c r="L21">
        <v>150</v>
      </c>
      <c r="M21">
        <f t="shared" si="0"/>
        <v>2.5</v>
      </c>
      <c r="O21" s="11">
        <f>results[[#This Row],[Time Used]]/results[[#This Row],[Time (mins)]]</f>
        <v>0</v>
      </c>
    </row>
    <row r="22" spans="2:15" x14ac:dyDescent="0.25">
      <c r="B22">
        <v>2011</v>
      </c>
      <c r="C22" t="s">
        <v>15</v>
      </c>
      <c r="D22" t="s">
        <v>13</v>
      </c>
      <c r="E22" s="12">
        <v>41896</v>
      </c>
      <c r="F22" s="10">
        <v>58</v>
      </c>
      <c r="G22" s="10">
        <v>90</v>
      </c>
      <c r="H22" s="11">
        <f>results[[#This Row],[Score]]/results[[#This Row],[Out of]]</f>
        <v>0.64444444444444449</v>
      </c>
      <c r="I22">
        <f>2*results[[#This Row],[Score]]</f>
        <v>116</v>
      </c>
      <c r="L22">
        <v>150</v>
      </c>
      <c r="M22">
        <f t="shared" si="0"/>
        <v>2.5</v>
      </c>
      <c r="O22" s="11">
        <f>results[[#This Row],[Time Used]]/results[[#This Row],[Time (mins)]]</f>
        <v>0</v>
      </c>
    </row>
    <row r="23" spans="2:15" x14ac:dyDescent="0.25">
      <c r="B23">
        <v>2011</v>
      </c>
      <c r="C23" t="s">
        <v>10</v>
      </c>
      <c r="D23" t="s">
        <v>13</v>
      </c>
      <c r="E23" s="12"/>
      <c r="F23" s="10"/>
      <c r="G23" s="10"/>
      <c r="H23" s="11" t="e">
        <f>results[[#This Row],[Score]]/results[[#This Row],[Out of]]</f>
        <v>#DIV/0!</v>
      </c>
      <c r="I23">
        <f>2*results[[#This Row],[Score]]</f>
        <v>0</v>
      </c>
      <c r="L23">
        <v>150</v>
      </c>
      <c r="M23">
        <f t="shared" si="0"/>
        <v>2.5</v>
      </c>
      <c r="O23" s="11">
        <f>results[[#This Row],[Time Used]]/results[[#This Row],[Time (mins)]]</f>
        <v>0</v>
      </c>
    </row>
    <row r="24" spans="2:15" x14ac:dyDescent="0.25">
      <c r="B24">
        <v>2013</v>
      </c>
      <c r="C24" t="s">
        <v>15</v>
      </c>
      <c r="E24" s="12"/>
      <c r="F24" s="10"/>
      <c r="G24" s="10"/>
      <c r="H24" s="11" t="e">
        <f>results[[#This Row],[Score]]/results[[#This Row],[Out of]]</f>
        <v>#DIV/0!</v>
      </c>
      <c r="I24">
        <f>2*results[[#This Row],[Score]]</f>
        <v>0</v>
      </c>
      <c r="L24">
        <v>210</v>
      </c>
      <c r="M24">
        <f t="shared" si="0"/>
        <v>3.5</v>
      </c>
      <c r="O24" s="11">
        <f>results[[#This Row],[Time Used]]/results[[#This Row],[Time (mins)]]</f>
        <v>0</v>
      </c>
    </row>
    <row r="25" spans="2:15" x14ac:dyDescent="0.25">
      <c r="B25">
        <v>2012</v>
      </c>
      <c r="C25" t="s">
        <v>19</v>
      </c>
      <c r="D25" t="s">
        <v>12</v>
      </c>
      <c r="E25" s="12">
        <v>41916</v>
      </c>
      <c r="F25" s="10">
        <v>59</v>
      </c>
      <c r="G25" s="10">
        <v>66</v>
      </c>
      <c r="H25" s="11">
        <f>results[[#This Row],[Score]]/results[[#This Row],[Out of]]</f>
        <v>0.89393939393939392</v>
      </c>
      <c r="I25">
        <f>2*results[[#This Row],[Score]]</f>
        <v>118</v>
      </c>
      <c r="L25">
        <v>150</v>
      </c>
      <c r="M25">
        <f t="shared" si="0"/>
        <v>2.5</v>
      </c>
      <c r="O25" s="11">
        <f>results[[#This Row],[Time Used]]/results[[#This Row],[Time (mins)]]</f>
        <v>0</v>
      </c>
    </row>
    <row r="26" spans="2:15" x14ac:dyDescent="0.25">
      <c r="B26">
        <v>2012</v>
      </c>
      <c r="C26" t="s">
        <v>15</v>
      </c>
      <c r="D26" t="s">
        <v>12</v>
      </c>
      <c r="E26" s="12">
        <v>41909</v>
      </c>
      <c r="F26" s="10">
        <v>51</v>
      </c>
      <c r="G26" s="10">
        <v>66</v>
      </c>
      <c r="H26" s="11">
        <f>results[[#This Row],[Score]]/results[[#This Row],[Out of]]</f>
        <v>0.77272727272727271</v>
      </c>
      <c r="I26">
        <f>2*results[[#This Row],[Score]]</f>
        <v>102</v>
      </c>
      <c r="L26">
        <v>150</v>
      </c>
      <c r="M26">
        <f t="shared" si="0"/>
        <v>2.5</v>
      </c>
      <c r="O26" s="11">
        <f>results[[#This Row],[Time Used]]/results[[#This Row],[Time (mins)]]</f>
        <v>0</v>
      </c>
    </row>
    <row r="27" spans="2:15" x14ac:dyDescent="0.25">
      <c r="B27">
        <v>2012</v>
      </c>
      <c r="C27" t="s">
        <v>10</v>
      </c>
      <c r="D27" t="s">
        <v>12</v>
      </c>
      <c r="E27" s="12"/>
      <c r="F27" s="10"/>
      <c r="G27" s="10"/>
      <c r="H27" s="11" t="e">
        <f>results[[#This Row],[Score]]/results[[#This Row],[Out of]]</f>
        <v>#DIV/0!</v>
      </c>
      <c r="I27">
        <f>2*results[[#This Row],[Score]]</f>
        <v>0</v>
      </c>
      <c r="L27">
        <v>150</v>
      </c>
      <c r="M27">
        <f t="shared" si="0"/>
        <v>2.5</v>
      </c>
      <c r="O27" s="11">
        <f>results[[#This Row],[Time Used]]/results[[#This Row],[Time (mins)]]</f>
        <v>0</v>
      </c>
    </row>
    <row r="28" spans="2:15" x14ac:dyDescent="0.25">
      <c r="B28">
        <v>2012</v>
      </c>
      <c r="C28" t="s">
        <v>19</v>
      </c>
      <c r="D28" t="s">
        <v>13</v>
      </c>
      <c r="E28" s="12">
        <v>41900</v>
      </c>
      <c r="F28" s="10">
        <v>75.5</v>
      </c>
      <c r="G28" s="10">
        <v>90</v>
      </c>
      <c r="H28" s="11">
        <f>results[[#This Row],[Score]]/results[[#This Row],[Out of]]</f>
        <v>0.83888888888888891</v>
      </c>
      <c r="I28">
        <f>2*results[[#This Row],[Score]]</f>
        <v>151</v>
      </c>
      <c r="L28">
        <v>150</v>
      </c>
      <c r="M28">
        <f t="shared" si="0"/>
        <v>2.5</v>
      </c>
      <c r="O28" s="11">
        <f>results[[#This Row],[Time Used]]/results[[#This Row],[Time (mins)]]</f>
        <v>0</v>
      </c>
    </row>
    <row r="29" spans="2:15" x14ac:dyDescent="0.25">
      <c r="B29">
        <v>2012</v>
      </c>
      <c r="C29" t="s">
        <v>10</v>
      </c>
      <c r="D29" t="s">
        <v>13</v>
      </c>
      <c r="E29" s="12"/>
      <c r="F29" s="10"/>
      <c r="G29" s="10"/>
      <c r="H29" s="11" t="e">
        <f>results[[#This Row],[Score]]/results[[#This Row],[Out of]]</f>
        <v>#DIV/0!</v>
      </c>
      <c r="I29">
        <f>2*results[[#This Row],[Score]]</f>
        <v>0</v>
      </c>
      <c r="L29">
        <v>150</v>
      </c>
      <c r="M29">
        <f t="shared" si="0"/>
        <v>2.5</v>
      </c>
      <c r="O29" s="11">
        <f>results[[#This Row],[Time Used]]/results[[#This Row],[Time (mins)]]</f>
        <v>0</v>
      </c>
    </row>
    <row r="30" spans="2:15" x14ac:dyDescent="0.25">
      <c r="B30">
        <v>2009</v>
      </c>
      <c r="C30" t="s">
        <v>9</v>
      </c>
      <c r="D30" t="s">
        <v>12</v>
      </c>
      <c r="E30" s="12"/>
      <c r="F30" s="10"/>
      <c r="G30" s="10"/>
      <c r="H30" s="11" t="e">
        <f>results[[#This Row],[Score]]/results[[#This Row],[Out of]]</f>
        <v>#DIV/0!</v>
      </c>
      <c r="I30">
        <f>2*results[[#This Row],[Score]]</f>
        <v>0</v>
      </c>
      <c r="L30">
        <v>150</v>
      </c>
      <c r="M30">
        <f t="shared" si="0"/>
        <v>2.5</v>
      </c>
      <c r="O30" s="11">
        <f>results[[#This Row],[Time Used]]/results[[#This Row],[Time (mins)]]</f>
        <v>0</v>
      </c>
    </row>
    <row r="31" spans="2:15" x14ac:dyDescent="0.25">
      <c r="B31">
        <v>2009</v>
      </c>
      <c r="C31" t="s">
        <v>9</v>
      </c>
      <c r="D31" t="s">
        <v>13</v>
      </c>
      <c r="E31" s="12"/>
      <c r="F31" s="10"/>
      <c r="G31" s="10"/>
      <c r="H31" s="11" t="e">
        <f>results[[#This Row],[Score]]/results[[#This Row],[Out of]]</f>
        <v>#DIV/0!</v>
      </c>
      <c r="I31">
        <f>2*results[[#This Row],[Score]]</f>
        <v>0</v>
      </c>
      <c r="L31">
        <v>150</v>
      </c>
      <c r="M31">
        <f t="shared" si="0"/>
        <v>2.5</v>
      </c>
      <c r="O31" s="11">
        <f>results[[#This Row],[Time Used]]/results[[#This Row],[Time (mins)]]</f>
        <v>0</v>
      </c>
    </row>
    <row r="32" spans="2:15" x14ac:dyDescent="0.25">
      <c r="B32">
        <v>2010</v>
      </c>
      <c r="C32" t="s">
        <v>9</v>
      </c>
      <c r="D32" t="s">
        <v>12</v>
      </c>
      <c r="E32" s="12"/>
      <c r="F32" s="10"/>
      <c r="G32" s="10"/>
      <c r="H32" s="11" t="e">
        <f>results[[#This Row],[Score]]/results[[#This Row],[Out of]]</f>
        <v>#DIV/0!</v>
      </c>
      <c r="I32">
        <f>2*results[[#This Row],[Score]]</f>
        <v>0</v>
      </c>
      <c r="L32">
        <v>150</v>
      </c>
      <c r="M32">
        <f t="shared" si="0"/>
        <v>2.5</v>
      </c>
      <c r="O32" s="11">
        <f>results[[#This Row],[Time Used]]/results[[#This Row],[Time (mins)]]</f>
        <v>0</v>
      </c>
    </row>
    <row r="33" spans="2:15" x14ac:dyDescent="0.25">
      <c r="B33">
        <v>2010</v>
      </c>
      <c r="C33" t="s">
        <v>9</v>
      </c>
      <c r="D33" t="s">
        <v>13</v>
      </c>
      <c r="E33" s="12"/>
      <c r="F33" s="10"/>
      <c r="G33" s="10"/>
      <c r="H33" s="11" t="e">
        <f>results[[#This Row],[Score]]/results[[#This Row],[Out of]]</f>
        <v>#DIV/0!</v>
      </c>
      <c r="I33">
        <f>2*results[[#This Row],[Score]]</f>
        <v>0</v>
      </c>
      <c r="L33">
        <v>150</v>
      </c>
      <c r="M33">
        <f t="shared" si="0"/>
        <v>2.5</v>
      </c>
      <c r="O33" s="11">
        <f>results[[#This Row],[Time Used]]/results[[#This Row],[Time (mins)]]</f>
        <v>0</v>
      </c>
    </row>
    <row r="34" spans="2:15" x14ac:dyDescent="0.25">
      <c r="B34">
        <v>2011</v>
      </c>
      <c r="C34" t="s">
        <v>9</v>
      </c>
      <c r="D34" t="s">
        <v>12</v>
      </c>
      <c r="E34" s="12">
        <v>41897</v>
      </c>
      <c r="F34" s="10">
        <v>57</v>
      </c>
      <c r="G34" s="10">
        <v>66</v>
      </c>
      <c r="H34" s="11">
        <f>results[[#This Row],[Score]]/results[[#This Row],[Out of]]</f>
        <v>0.86363636363636365</v>
      </c>
      <c r="I34">
        <f>2*results[[#This Row],[Score]]</f>
        <v>114</v>
      </c>
      <c r="J34">
        <v>102.4</v>
      </c>
      <c r="L34">
        <v>150</v>
      </c>
      <c r="M34">
        <f t="shared" si="0"/>
        <v>2.5</v>
      </c>
      <c r="O34" s="11">
        <f>results[[#This Row],[Time Used]]/results[[#This Row],[Time (mins)]]</f>
        <v>0</v>
      </c>
    </row>
    <row r="35" spans="2:15" x14ac:dyDescent="0.25">
      <c r="B35">
        <v>2011</v>
      </c>
      <c r="C35" t="s">
        <v>9</v>
      </c>
      <c r="D35" t="s">
        <v>13</v>
      </c>
      <c r="E35" s="12"/>
      <c r="F35" s="10"/>
      <c r="G35" s="10"/>
      <c r="H35" s="11" t="e">
        <f>results[[#This Row],[Score]]/results[[#This Row],[Out of]]</f>
        <v>#DIV/0!</v>
      </c>
      <c r="I35">
        <f>2*results[[#This Row],[Score]]</f>
        <v>0</v>
      </c>
      <c r="L35">
        <v>150</v>
      </c>
      <c r="M35">
        <f t="shared" si="0"/>
        <v>2.5</v>
      </c>
      <c r="O35" s="11">
        <f>results[[#This Row],[Time Used]]/results[[#This Row],[Time (mins)]]</f>
        <v>0</v>
      </c>
    </row>
    <row r="36" spans="2:15" x14ac:dyDescent="0.25">
      <c r="B36">
        <v>2012</v>
      </c>
      <c r="C36" t="s">
        <v>9</v>
      </c>
      <c r="D36" t="s">
        <v>12</v>
      </c>
      <c r="E36" s="12">
        <v>41900</v>
      </c>
      <c r="F36" s="10">
        <v>54</v>
      </c>
      <c r="G36" s="10">
        <v>66</v>
      </c>
      <c r="H36" s="11">
        <f>results[[#This Row],[Score]]/results[[#This Row],[Out of]]</f>
        <v>0.81818181818181823</v>
      </c>
      <c r="I36">
        <f>2*results[[#This Row],[Score]]</f>
        <v>108</v>
      </c>
      <c r="J36">
        <v>112.7</v>
      </c>
      <c r="L36">
        <v>150</v>
      </c>
      <c r="M36">
        <f t="shared" si="0"/>
        <v>2.5</v>
      </c>
      <c r="O36" s="11">
        <f>results[[#This Row],[Time Used]]/results[[#This Row],[Time (mins)]]</f>
        <v>0</v>
      </c>
    </row>
    <row r="37" spans="2:15" x14ac:dyDescent="0.25">
      <c r="B37">
        <v>2012</v>
      </c>
      <c r="C37" t="s">
        <v>9</v>
      </c>
      <c r="D37" t="s">
        <v>13</v>
      </c>
      <c r="E37" s="12">
        <v>41901</v>
      </c>
      <c r="F37" s="10">
        <v>61.5</v>
      </c>
      <c r="G37" s="10">
        <v>90</v>
      </c>
      <c r="H37" s="11">
        <f>results[[#This Row],[Score]]/results[[#This Row],[Out of]]</f>
        <v>0.68333333333333335</v>
      </c>
      <c r="I37">
        <f>2*results[[#This Row],[Score]]</f>
        <v>123</v>
      </c>
      <c r="L37">
        <v>150</v>
      </c>
      <c r="M37">
        <f t="shared" si="0"/>
        <v>2.5</v>
      </c>
      <c r="O37" s="11">
        <f>results[[#This Row],[Time Used]]/results[[#This Row],[Time (mins)]]</f>
        <v>0</v>
      </c>
    </row>
    <row r="38" spans="2:15" x14ac:dyDescent="0.25">
      <c r="B38" t="s">
        <v>20</v>
      </c>
      <c r="C38" t="s">
        <v>9</v>
      </c>
      <c r="D38" t="s">
        <v>16</v>
      </c>
      <c r="E38" s="12"/>
      <c r="F38" s="10"/>
      <c r="G38" s="10"/>
      <c r="H38" s="11" t="e">
        <f>results[[#This Row],[Score]]/results[[#This Row],[Out of]]</f>
        <v>#DIV/0!</v>
      </c>
      <c r="I38">
        <f>2*results[[#This Row],[Score]]</f>
        <v>0</v>
      </c>
      <c r="L38">
        <v>210</v>
      </c>
      <c r="M38">
        <f t="shared" si="0"/>
        <v>3.5</v>
      </c>
      <c r="O38" s="11">
        <f>results[[#This Row],[Time Used]]/results[[#This Row],[Time (mins)]]</f>
        <v>0</v>
      </c>
    </row>
    <row r="39" spans="2:15" x14ac:dyDescent="0.25">
      <c r="B39">
        <v>2013</v>
      </c>
      <c r="C39" t="s">
        <v>10</v>
      </c>
      <c r="E39" s="12"/>
      <c r="F39" s="10"/>
      <c r="G39" s="10"/>
      <c r="H39" s="11" t="e">
        <f>results[[#This Row],[Score]]/results[[#This Row],[Out of]]</f>
        <v>#DIV/0!</v>
      </c>
      <c r="I39">
        <f>2*results[[#This Row],[Score]]</f>
        <v>0</v>
      </c>
      <c r="L39">
        <v>210</v>
      </c>
      <c r="M39">
        <f t="shared" si="0"/>
        <v>3.5</v>
      </c>
      <c r="O39" s="11">
        <f>results[[#This Row],[Time Used]]/results[[#This Row],[Time (mins)]]</f>
        <v>0</v>
      </c>
    </row>
    <row r="40" spans="2:15" x14ac:dyDescent="0.25">
      <c r="B40">
        <v>2014</v>
      </c>
      <c r="C40" t="s">
        <v>14</v>
      </c>
      <c r="E40" s="12">
        <v>41913</v>
      </c>
      <c r="F40" s="10">
        <v>119</v>
      </c>
      <c r="G40" s="10">
        <v>149</v>
      </c>
      <c r="H40" s="11">
        <f>results[[#This Row],[Score]]/results[[#This Row],[Out of]]</f>
        <v>0.79865771812080533</v>
      </c>
      <c r="I40">
        <f>2*results[[#This Row],[Score]]</f>
        <v>238</v>
      </c>
      <c r="L40">
        <v>210</v>
      </c>
      <c r="M40">
        <f t="shared" si="0"/>
        <v>3.5</v>
      </c>
      <c r="O40" s="11">
        <f>results[[#This Row],[Time Used]]/results[[#This Row],[Time (mins)]]</f>
        <v>0</v>
      </c>
    </row>
    <row r="41" spans="2:15" x14ac:dyDescent="0.25">
      <c r="B41">
        <v>2013</v>
      </c>
      <c r="C41" t="s">
        <v>19</v>
      </c>
      <c r="E41" s="12">
        <v>41898</v>
      </c>
      <c r="F41" s="10">
        <v>114</v>
      </c>
      <c r="G41" s="10">
        <v>150</v>
      </c>
      <c r="H41" s="11">
        <f>results[[#This Row],[Score]]/results[[#This Row],[Out of]]</f>
        <v>0.76</v>
      </c>
      <c r="I41">
        <f>2*results[[#This Row],[Score]]</f>
        <v>228</v>
      </c>
      <c r="L41">
        <v>210</v>
      </c>
      <c r="M41">
        <f t="shared" si="0"/>
        <v>3.5</v>
      </c>
      <c r="O41" s="11">
        <f>results[[#This Row],[Time Used]]/results[[#This Row],[Time (mins)]]</f>
        <v>0</v>
      </c>
    </row>
    <row r="42" spans="2:15" x14ac:dyDescent="0.25">
      <c r="B42">
        <v>2013</v>
      </c>
      <c r="C42" t="s">
        <v>15</v>
      </c>
      <c r="E42" s="12">
        <v>41937</v>
      </c>
      <c r="F42" s="10">
        <v>117</v>
      </c>
      <c r="G42" s="10">
        <v>150</v>
      </c>
      <c r="H42" s="11">
        <f>results[[#This Row],[Score]]/results[[#This Row],[Out of]]</f>
        <v>0.78</v>
      </c>
      <c r="I42">
        <f>2*results[[#This Row],[Score]]</f>
        <v>234</v>
      </c>
      <c r="L42">
        <v>210</v>
      </c>
      <c r="M42">
        <f t="shared" si="0"/>
        <v>3.5</v>
      </c>
      <c r="O42" s="11">
        <f>results[[#This Row],[Time Used]]/results[[#This Row],[Time (mins)]]</f>
        <v>0</v>
      </c>
    </row>
    <row r="43" spans="2:15" x14ac:dyDescent="0.25">
      <c r="B43">
        <v>2014</v>
      </c>
      <c r="C43" t="s">
        <v>19</v>
      </c>
      <c r="E43" s="12">
        <v>41930</v>
      </c>
      <c r="F43" s="10">
        <v>118.5</v>
      </c>
      <c r="G43" s="10">
        <v>150</v>
      </c>
      <c r="H43" s="11">
        <f>results[[#This Row],[Score]]/results[[#This Row],[Out of]]</f>
        <v>0.79</v>
      </c>
      <c r="I43">
        <f>2*results[[#This Row],[Score]]</f>
        <v>237</v>
      </c>
      <c r="L43">
        <v>210</v>
      </c>
      <c r="M43">
        <f t="shared" si="0"/>
        <v>3.5</v>
      </c>
      <c r="O43" s="11">
        <f>results[[#This Row],[Time Used]]/results[[#This Row],[Time (mins)]]</f>
        <v>0</v>
      </c>
    </row>
    <row r="44" spans="2:15" x14ac:dyDescent="0.25">
      <c r="B44">
        <v>2014</v>
      </c>
      <c r="C44" t="s">
        <v>71</v>
      </c>
      <c r="E44" s="12">
        <v>41907</v>
      </c>
      <c r="F44" s="10">
        <v>120</v>
      </c>
      <c r="G44" s="10">
        <v>150</v>
      </c>
      <c r="H44" s="11">
        <f>results[[#This Row],[Score]]/results[[#This Row],[Out of]]</f>
        <v>0.8</v>
      </c>
      <c r="I44">
        <f>2*results[[#This Row],[Score]]</f>
        <v>240</v>
      </c>
      <c r="L44">
        <v>210</v>
      </c>
      <c r="M44">
        <f t="shared" si="0"/>
        <v>3.5</v>
      </c>
      <c r="O44" s="11">
        <f>results[[#This Row],[Time Used]]/results[[#This Row],[Time (mins)]]</f>
        <v>0</v>
      </c>
    </row>
    <row r="45" spans="2:15" x14ac:dyDescent="0.25">
      <c r="B45">
        <v>2014</v>
      </c>
      <c r="C45" t="s">
        <v>15</v>
      </c>
      <c r="E45" s="12">
        <v>41915</v>
      </c>
      <c r="F45" s="10">
        <v>123</v>
      </c>
      <c r="G45" s="10">
        <v>149</v>
      </c>
      <c r="H45" s="11">
        <f>results[[#This Row],[Score]]/results[[#This Row],[Out of]]</f>
        <v>0.82550335570469802</v>
      </c>
      <c r="I45">
        <f>2*results[[#This Row],[Score]]</f>
        <v>246</v>
      </c>
      <c r="L45">
        <v>210</v>
      </c>
      <c r="M45">
        <f t="shared" si="0"/>
        <v>3.5</v>
      </c>
      <c r="O45" s="11">
        <f>results[[#This Row],[Time Used]]/results[[#This Row],[Time (mins)]]</f>
        <v>0</v>
      </c>
    </row>
    <row r="46" spans="2:15" x14ac:dyDescent="0.25">
      <c r="B46" t="s">
        <v>20</v>
      </c>
      <c r="C46" t="s">
        <v>9</v>
      </c>
      <c r="D46" t="s">
        <v>16</v>
      </c>
      <c r="E46" s="12">
        <v>41936</v>
      </c>
      <c r="F46" s="10">
        <v>120.5</v>
      </c>
      <c r="G46" s="10">
        <v>150</v>
      </c>
      <c r="H46" s="11">
        <f>results[[#This Row],[Score]]/results[[#This Row],[Out of]]</f>
        <v>0.80333333333333334</v>
      </c>
      <c r="I46">
        <f>2*results[[#This Row],[Score]]</f>
        <v>241</v>
      </c>
      <c r="L46">
        <v>210</v>
      </c>
      <c r="M46">
        <f t="shared" si="0"/>
        <v>3.5</v>
      </c>
      <c r="O46" s="11">
        <f>results[[#This Row],[Time Used]]/results[[#This Row],[Time (mins)]]</f>
        <v>0</v>
      </c>
    </row>
    <row r="47" spans="2:15" x14ac:dyDescent="0.25">
      <c r="B47" t="s">
        <v>20</v>
      </c>
      <c r="C47" t="s">
        <v>9</v>
      </c>
      <c r="D47" t="s">
        <v>16</v>
      </c>
      <c r="E47" s="12">
        <v>41951</v>
      </c>
      <c r="F47" s="10">
        <v>139.5</v>
      </c>
      <c r="G47" s="10">
        <v>150</v>
      </c>
      <c r="H47" s="11">
        <f>results[[#This Row],[Score]]/results[[#This Row],[Out of]]</f>
        <v>0.93</v>
      </c>
      <c r="I47">
        <f>2*results[[#This Row],[Score]]</f>
        <v>279</v>
      </c>
      <c r="L47">
        <v>210</v>
      </c>
      <c r="M47">
        <f t="shared" si="0"/>
        <v>3.5</v>
      </c>
      <c r="O47" s="11">
        <f>results[[#This Row],[Time Used]]/results[[#This Row],[Time (mins)]]</f>
        <v>0</v>
      </c>
    </row>
    <row r="48" spans="2:15" x14ac:dyDescent="0.25">
      <c r="B48">
        <v>2013</v>
      </c>
      <c r="C48" t="s">
        <v>19</v>
      </c>
      <c r="E48" s="12">
        <v>41941</v>
      </c>
      <c r="F48" s="10">
        <v>134</v>
      </c>
      <c r="G48" s="10">
        <v>150</v>
      </c>
      <c r="H48" s="11">
        <f>results[[#This Row],[Score]]/results[[#This Row],[Out of]]</f>
        <v>0.89333333333333331</v>
      </c>
      <c r="I48">
        <f>2*results[[#This Row],[Score]]</f>
        <v>268</v>
      </c>
      <c r="M48" s="13">
        <f>L48/60</f>
        <v>0</v>
      </c>
      <c r="O48" s="11" t="e">
        <f>results[[#This Row],[Time Used]]/results[[#This Row],[Time (mins)]]</f>
        <v>#DIV/0!</v>
      </c>
    </row>
    <row r="49" spans="2:15" x14ac:dyDescent="0.25">
      <c r="B49">
        <v>2013</v>
      </c>
      <c r="C49" t="s">
        <v>9</v>
      </c>
      <c r="E49" s="12">
        <v>41953</v>
      </c>
      <c r="F49" s="10">
        <v>143</v>
      </c>
      <c r="G49" s="10">
        <v>150</v>
      </c>
      <c r="H49" s="11">
        <f>results[[#This Row],[Score]]/results[[#This Row],[Out of]]</f>
        <v>0.95333333333333337</v>
      </c>
      <c r="I49" s="13">
        <f>2*results[[#This Row],[Score]]</f>
        <v>286</v>
      </c>
      <c r="M49" s="13">
        <f>L49/60</f>
        <v>0</v>
      </c>
      <c r="O49" s="11" t="e">
        <f>results[[#This Row],[Time Used]]/results[[#This Row],[Time (mins)]]</f>
        <v>#DIV/0!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 E2: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M12" sqref="M12"/>
    </sheetView>
  </sheetViews>
  <sheetFormatPr defaultRowHeight="15" x14ac:dyDescent="0.25"/>
  <cols>
    <col min="2" max="2" width="10.140625" bestFit="1" customWidth="1"/>
    <col min="4" max="4" width="7.5703125" bestFit="1" customWidth="1"/>
    <col min="5" max="5" width="7.5703125" customWidth="1"/>
    <col min="6" max="6" width="23.28515625" customWidth="1"/>
    <col min="7" max="7" width="9" customWidth="1"/>
    <col min="8" max="8" width="4.140625" bestFit="1" customWidth="1"/>
    <col min="9" max="9" width="24.85546875" customWidth="1"/>
    <col min="10" max="11" width="8.7109375" customWidth="1"/>
    <col min="12" max="12" width="13.7109375" bestFit="1" customWidth="1"/>
    <col min="13" max="13" width="13.7109375" customWidth="1"/>
  </cols>
  <sheetData>
    <row r="1" spans="2:17" x14ac:dyDescent="0.25">
      <c r="B1" s="14" t="s">
        <v>0</v>
      </c>
      <c r="C1" s="14"/>
      <c r="D1" s="14"/>
      <c r="E1" s="6"/>
      <c r="F1" s="14" t="s">
        <v>29</v>
      </c>
      <c r="G1" s="14"/>
      <c r="H1" s="14"/>
      <c r="I1" s="14"/>
      <c r="J1" s="14"/>
      <c r="K1" s="14"/>
      <c r="L1" s="14"/>
      <c r="M1" s="14"/>
      <c r="N1" s="14"/>
      <c r="O1" s="14"/>
      <c r="P1" s="5" t="s">
        <v>31</v>
      </c>
      <c r="Q1">
        <f>SQRT(10)</f>
        <v>3.1622776601683795</v>
      </c>
    </row>
    <row r="2" spans="2:17" x14ac:dyDescent="0.25">
      <c r="B2" s="5" t="s">
        <v>8</v>
      </c>
      <c r="C2" s="5" t="s">
        <v>7</v>
      </c>
      <c r="D2" s="5" t="s">
        <v>0</v>
      </c>
      <c r="E2" s="5"/>
      <c r="F2" s="5" t="s">
        <v>21</v>
      </c>
      <c r="G2" s="5"/>
      <c r="H2" s="5"/>
      <c r="I2" s="5" t="s">
        <v>22</v>
      </c>
      <c r="J2" s="5"/>
      <c r="K2" s="5"/>
      <c r="L2" s="5" t="s">
        <v>23</v>
      </c>
      <c r="M2" s="5"/>
      <c r="N2" s="5" t="s">
        <v>25</v>
      </c>
      <c r="O2" s="5" t="s">
        <v>24</v>
      </c>
      <c r="P2" t="s">
        <v>32</v>
      </c>
    </row>
    <row r="3" spans="2:17" ht="45" x14ac:dyDescent="0.25">
      <c r="B3" s="1">
        <v>2013</v>
      </c>
      <c r="C3" s="2" t="s">
        <v>9</v>
      </c>
      <c r="D3" s="2"/>
      <c r="E3" s="8" t="s">
        <v>33</v>
      </c>
      <c r="F3" s="7" t="s">
        <v>30</v>
      </c>
      <c r="G3" s="7"/>
      <c r="H3" s="8" t="s">
        <v>47</v>
      </c>
      <c r="I3" s="7" t="s">
        <v>40</v>
      </c>
      <c r="J3" s="7" t="s">
        <v>37</v>
      </c>
      <c r="K3" s="8">
        <v>14</v>
      </c>
      <c r="L3" s="7" t="s">
        <v>49</v>
      </c>
      <c r="M3" s="7"/>
      <c r="P3" t="s">
        <v>57</v>
      </c>
    </row>
    <row r="4" spans="2:17" ht="30" x14ac:dyDescent="0.25">
      <c r="B4" s="1"/>
      <c r="C4" s="2"/>
      <c r="D4" s="2"/>
      <c r="E4" s="8" t="s">
        <v>34</v>
      </c>
      <c r="F4" s="7" t="s">
        <v>38</v>
      </c>
      <c r="G4" s="7" t="s">
        <v>37</v>
      </c>
      <c r="H4" s="8" t="s">
        <v>48</v>
      </c>
      <c r="I4" s="7" t="s">
        <v>42</v>
      </c>
      <c r="J4" s="7" t="s">
        <v>37</v>
      </c>
      <c r="K4" s="8" t="s">
        <v>50</v>
      </c>
      <c r="L4" s="7" t="s">
        <v>51</v>
      </c>
      <c r="M4" s="7"/>
      <c r="P4" t="s">
        <v>70</v>
      </c>
    </row>
    <row r="5" spans="2:17" ht="60" x14ac:dyDescent="0.25">
      <c r="B5" s="1"/>
      <c r="C5" s="2"/>
      <c r="D5" s="2"/>
      <c r="E5" s="8" t="s">
        <v>35</v>
      </c>
      <c r="F5" s="7" t="s">
        <v>39</v>
      </c>
      <c r="G5" s="7" t="s">
        <v>37</v>
      </c>
      <c r="K5" s="8" t="s">
        <v>52</v>
      </c>
      <c r="L5" s="7" t="s">
        <v>53</v>
      </c>
      <c r="M5" s="7" t="s">
        <v>37</v>
      </c>
    </row>
    <row r="6" spans="2:17" ht="45" x14ac:dyDescent="0.25">
      <c r="B6" s="1"/>
      <c r="C6" s="2"/>
      <c r="D6" s="2"/>
      <c r="E6" s="8" t="s">
        <v>36</v>
      </c>
      <c r="F6" s="7" t="s">
        <v>40</v>
      </c>
      <c r="G6" s="7" t="s">
        <v>37</v>
      </c>
      <c r="K6" s="8" t="s">
        <v>54</v>
      </c>
      <c r="L6" s="7" t="s">
        <v>56</v>
      </c>
      <c r="M6" s="7" t="s">
        <v>55</v>
      </c>
    </row>
    <row r="7" spans="2:17" ht="30" x14ac:dyDescent="0.25">
      <c r="B7" s="1"/>
      <c r="C7" s="2"/>
      <c r="D7" s="2"/>
      <c r="E7" s="8" t="s">
        <v>41</v>
      </c>
      <c r="F7" s="7" t="s">
        <v>42</v>
      </c>
      <c r="G7" s="7"/>
      <c r="K7" s="8">
        <v>17</v>
      </c>
      <c r="L7" s="7" t="s">
        <v>58</v>
      </c>
      <c r="M7" s="7" t="s">
        <v>55</v>
      </c>
    </row>
    <row r="8" spans="2:17" ht="30" x14ac:dyDescent="0.25">
      <c r="B8" s="1"/>
      <c r="C8" s="2"/>
      <c r="D8" s="2"/>
      <c r="E8" s="8" t="s">
        <v>43</v>
      </c>
      <c r="F8" s="7" t="s">
        <v>44</v>
      </c>
      <c r="G8" s="7"/>
      <c r="K8" s="7"/>
    </row>
    <row r="9" spans="2:17" x14ac:dyDescent="0.25">
      <c r="B9" s="1"/>
      <c r="C9" s="2"/>
      <c r="D9" s="2"/>
      <c r="E9" s="8" t="s">
        <v>45</v>
      </c>
      <c r="F9" s="7" t="s">
        <v>46</v>
      </c>
      <c r="G9" s="7" t="s">
        <v>37</v>
      </c>
      <c r="K9" s="7"/>
    </row>
    <row r="10" spans="2:17" x14ac:dyDescent="0.25">
      <c r="B10" s="1"/>
      <c r="C10" s="2"/>
      <c r="D10" s="2"/>
      <c r="H10" s="7"/>
    </row>
    <row r="11" spans="2:17" x14ac:dyDescent="0.25">
      <c r="B11" s="1"/>
      <c r="C11" s="2"/>
      <c r="D11" s="2"/>
      <c r="H11" s="7"/>
    </row>
    <row r="12" spans="2:17" x14ac:dyDescent="0.25">
      <c r="B12" s="1"/>
      <c r="C12" s="2"/>
      <c r="D12" s="2"/>
      <c r="H12" s="7"/>
    </row>
    <row r="13" spans="2:17" x14ac:dyDescent="0.25">
      <c r="B13" s="1"/>
      <c r="C13" s="2"/>
      <c r="D13" s="2"/>
      <c r="H13" s="7"/>
    </row>
    <row r="14" spans="2:17" x14ac:dyDescent="0.25">
      <c r="B14" s="1"/>
      <c r="C14" s="2"/>
      <c r="D14" s="2"/>
      <c r="H14" s="7"/>
    </row>
    <row r="15" spans="2:17" x14ac:dyDescent="0.25">
      <c r="B15" s="1"/>
      <c r="C15" s="2"/>
      <c r="D15" s="2"/>
      <c r="H15" s="7"/>
    </row>
    <row r="16" spans="2:17" x14ac:dyDescent="0.25">
      <c r="B16" s="1"/>
      <c r="C16" s="2"/>
      <c r="D16" s="2"/>
      <c r="H16" s="7"/>
    </row>
    <row r="17" spans="2:10" x14ac:dyDescent="0.25">
      <c r="B17" s="1"/>
      <c r="C17" s="2"/>
      <c r="D17" s="2"/>
      <c r="E17" s="8"/>
      <c r="F17" s="7"/>
      <c r="G17" s="7"/>
      <c r="H17" s="7"/>
    </row>
    <row r="18" spans="2:10" x14ac:dyDescent="0.25">
      <c r="B18" s="3">
        <v>2013</v>
      </c>
      <c r="C18" s="4" t="s">
        <v>10</v>
      </c>
      <c r="D18" s="4"/>
      <c r="E18" s="8"/>
    </row>
    <row r="19" spans="2:10" x14ac:dyDescent="0.25">
      <c r="B19" s="1">
        <v>2009</v>
      </c>
      <c r="C19" s="2" t="s">
        <v>19</v>
      </c>
      <c r="D19" s="2" t="s">
        <v>67</v>
      </c>
      <c r="E19" s="8">
        <v>1</v>
      </c>
      <c r="F19" t="s">
        <v>62</v>
      </c>
      <c r="H19">
        <v>2</v>
      </c>
      <c r="I19" t="s">
        <v>66</v>
      </c>
      <c r="J19" t="s">
        <v>37</v>
      </c>
    </row>
    <row r="20" spans="2:10" x14ac:dyDescent="0.25">
      <c r="B20" s="1"/>
      <c r="C20" s="2"/>
      <c r="D20" s="2"/>
      <c r="E20" s="8">
        <v>2</v>
      </c>
      <c r="F20" t="s">
        <v>63</v>
      </c>
      <c r="G20" t="s">
        <v>37</v>
      </c>
      <c r="H20">
        <v>6</v>
      </c>
      <c r="I20" t="s">
        <v>68</v>
      </c>
    </row>
    <row r="21" spans="2:10" x14ac:dyDescent="0.25">
      <c r="B21" s="1"/>
      <c r="C21" s="2"/>
      <c r="D21" s="2"/>
      <c r="E21" s="8">
        <v>3</v>
      </c>
      <c r="F21" t="s">
        <v>64</v>
      </c>
      <c r="H21">
        <v>7</v>
      </c>
      <c r="I21" t="s">
        <v>69</v>
      </c>
    </row>
    <row r="22" spans="2:10" x14ac:dyDescent="0.25">
      <c r="B22" s="1"/>
      <c r="C22" s="2"/>
      <c r="D22" s="2"/>
      <c r="E22" s="8">
        <v>16</v>
      </c>
      <c r="F22" t="s">
        <v>65</v>
      </c>
      <c r="G22" t="s">
        <v>37</v>
      </c>
    </row>
    <row r="23" spans="2:10" x14ac:dyDescent="0.25">
      <c r="B23" s="1"/>
      <c r="C23" s="2"/>
      <c r="D23" s="2"/>
      <c r="E23" s="8">
        <v>2</v>
      </c>
    </row>
    <row r="24" spans="2:10" x14ac:dyDescent="0.25">
      <c r="B24" s="1"/>
      <c r="C24" s="2"/>
      <c r="D24" s="2"/>
      <c r="E24" s="8"/>
    </row>
    <row r="25" spans="2:10" x14ac:dyDescent="0.25">
      <c r="B25" s="1"/>
      <c r="C25" s="2"/>
      <c r="D25" s="2"/>
      <c r="E25" s="8"/>
    </row>
    <row r="26" spans="2:10" x14ac:dyDescent="0.25">
      <c r="B26" s="1"/>
      <c r="C26" s="2"/>
      <c r="D26" s="2"/>
      <c r="E26" s="8"/>
    </row>
    <row r="27" spans="2:10" x14ac:dyDescent="0.25">
      <c r="B27" s="1"/>
      <c r="C27" s="2"/>
      <c r="D27" s="2"/>
      <c r="E27" s="8"/>
    </row>
    <row r="28" spans="2:10" x14ac:dyDescent="0.25">
      <c r="B28" s="1"/>
      <c r="C28" s="2"/>
      <c r="D28" s="2"/>
      <c r="E28" s="8"/>
    </row>
    <row r="29" spans="2:10" x14ac:dyDescent="0.25">
      <c r="B29" s="1"/>
      <c r="C29" s="2"/>
      <c r="D29" s="2"/>
      <c r="E29" s="8"/>
    </row>
    <row r="30" spans="2:10" x14ac:dyDescent="0.25">
      <c r="B30" s="1"/>
      <c r="C30" s="2"/>
      <c r="D30" s="2"/>
      <c r="E30" s="8"/>
    </row>
    <row r="31" spans="2:10" x14ac:dyDescent="0.25">
      <c r="B31" s="1"/>
      <c r="C31" s="2"/>
      <c r="D31" s="2"/>
      <c r="E31" s="8"/>
    </row>
    <row r="32" spans="2:10" x14ac:dyDescent="0.25">
      <c r="B32" s="3">
        <v>2009</v>
      </c>
      <c r="C32" s="4" t="s">
        <v>11</v>
      </c>
      <c r="D32" s="4" t="s">
        <v>12</v>
      </c>
      <c r="E32" s="9"/>
    </row>
    <row r="33" spans="2:5" x14ac:dyDescent="0.25">
      <c r="B33" s="1">
        <v>2009</v>
      </c>
      <c r="C33" s="2" t="s">
        <v>10</v>
      </c>
      <c r="D33" s="2" t="s">
        <v>12</v>
      </c>
      <c r="E33" s="8"/>
    </row>
    <row r="34" spans="2:5" x14ac:dyDescent="0.25">
      <c r="B34" s="3">
        <v>2009</v>
      </c>
      <c r="C34" s="4" t="s">
        <v>19</v>
      </c>
      <c r="D34" s="4"/>
      <c r="E34" s="9"/>
    </row>
    <row r="35" spans="2:5" x14ac:dyDescent="0.25">
      <c r="B35" s="1">
        <v>2009</v>
      </c>
      <c r="C35" s="2" t="s">
        <v>11</v>
      </c>
      <c r="D35" s="2" t="s">
        <v>13</v>
      </c>
      <c r="E35" s="8"/>
    </row>
    <row r="36" spans="2:5" x14ac:dyDescent="0.25">
      <c r="B36" s="3">
        <v>2009</v>
      </c>
      <c r="C36" s="4" t="s">
        <v>10</v>
      </c>
      <c r="D36" s="4" t="s">
        <v>13</v>
      </c>
      <c r="E36" s="9"/>
    </row>
    <row r="37" spans="2:5" x14ac:dyDescent="0.25">
      <c r="B37" s="1">
        <v>2013</v>
      </c>
      <c r="C37" s="2" t="s">
        <v>14</v>
      </c>
      <c r="D37" s="2"/>
      <c r="E37" s="8"/>
    </row>
    <row r="38" spans="2:5" x14ac:dyDescent="0.25">
      <c r="B38" s="3">
        <v>2010</v>
      </c>
      <c r="C38" s="4" t="s">
        <v>15</v>
      </c>
      <c r="D38" s="4" t="s">
        <v>12</v>
      </c>
      <c r="E38" s="9"/>
    </row>
    <row r="39" spans="2:5" x14ac:dyDescent="0.25">
      <c r="B39" s="1">
        <v>2010</v>
      </c>
      <c r="C39" s="2" t="s">
        <v>11</v>
      </c>
      <c r="D39" s="2" t="s">
        <v>12</v>
      </c>
      <c r="E39" s="8"/>
    </row>
    <row r="40" spans="2:5" x14ac:dyDescent="0.25">
      <c r="B40" s="3">
        <v>2010</v>
      </c>
      <c r="C40" s="4" t="s">
        <v>10</v>
      </c>
      <c r="D40" s="4" t="s">
        <v>12</v>
      </c>
      <c r="E40" s="9"/>
    </row>
    <row r="41" spans="2:5" x14ac:dyDescent="0.25">
      <c r="B41" s="1">
        <v>2010</v>
      </c>
      <c r="C41" s="2" t="s">
        <v>19</v>
      </c>
      <c r="D41" s="2"/>
      <c r="E41" s="8"/>
    </row>
    <row r="42" spans="2:5" x14ac:dyDescent="0.25">
      <c r="B42" s="3">
        <v>2010</v>
      </c>
      <c r="C42" s="4" t="s">
        <v>15</v>
      </c>
      <c r="D42" s="4" t="s">
        <v>13</v>
      </c>
      <c r="E42" s="9"/>
    </row>
    <row r="43" spans="2:5" x14ac:dyDescent="0.25">
      <c r="B43" s="1">
        <v>2010</v>
      </c>
      <c r="C43" s="2" t="s">
        <v>11</v>
      </c>
      <c r="D43" s="2" t="s">
        <v>13</v>
      </c>
      <c r="E43" s="8"/>
    </row>
    <row r="44" spans="2:5" x14ac:dyDescent="0.25">
      <c r="B44" s="3">
        <v>2010</v>
      </c>
      <c r="C44" s="4" t="s">
        <v>10</v>
      </c>
      <c r="D44" s="4" t="s">
        <v>13</v>
      </c>
      <c r="E44" s="9"/>
    </row>
    <row r="45" spans="2:5" x14ac:dyDescent="0.25">
      <c r="B45" s="1">
        <v>2013</v>
      </c>
      <c r="C45" s="2" t="s">
        <v>19</v>
      </c>
      <c r="D45" s="2"/>
      <c r="E45" s="8"/>
    </row>
    <row r="46" spans="2:5" x14ac:dyDescent="0.25">
      <c r="B46" s="3">
        <v>2011</v>
      </c>
      <c r="C46" s="4" t="s">
        <v>15</v>
      </c>
      <c r="D46" s="4" t="s">
        <v>12</v>
      </c>
      <c r="E46" s="9"/>
    </row>
    <row r="47" spans="2:5" x14ac:dyDescent="0.25">
      <c r="B47" s="1">
        <v>2011</v>
      </c>
      <c r="C47" s="2" t="s">
        <v>10</v>
      </c>
      <c r="D47" s="2" t="s">
        <v>12</v>
      </c>
      <c r="E47" s="8"/>
    </row>
    <row r="48" spans="2:5" x14ac:dyDescent="0.25">
      <c r="B48" s="3">
        <v>2011</v>
      </c>
      <c r="C48" s="4" t="s">
        <v>15</v>
      </c>
      <c r="D48" s="4" t="s">
        <v>13</v>
      </c>
      <c r="E48" s="9"/>
    </row>
    <row r="49" spans="2:5" x14ac:dyDescent="0.25">
      <c r="B49" s="1">
        <v>2011</v>
      </c>
      <c r="C49" s="2" t="s">
        <v>10</v>
      </c>
      <c r="D49" s="2" t="s">
        <v>13</v>
      </c>
      <c r="E49" s="8"/>
    </row>
    <row r="50" spans="2:5" x14ac:dyDescent="0.25">
      <c r="B50" s="3">
        <v>2013</v>
      </c>
      <c r="C50" s="4" t="s">
        <v>15</v>
      </c>
      <c r="D50" s="4"/>
      <c r="E50" s="9"/>
    </row>
    <row r="51" spans="2:5" x14ac:dyDescent="0.25">
      <c r="B51" s="1">
        <v>2012</v>
      </c>
      <c r="C51" s="2" t="s">
        <v>19</v>
      </c>
      <c r="D51" s="2"/>
      <c r="E51" s="8"/>
    </row>
    <row r="52" spans="2:5" x14ac:dyDescent="0.25">
      <c r="B52" s="3">
        <v>2012</v>
      </c>
      <c r="C52" s="4" t="s">
        <v>15</v>
      </c>
      <c r="D52" s="4" t="s">
        <v>12</v>
      </c>
      <c r="E52" s="9"/>
    </row>
    <row r="53" spans="2:5" x14ac:dyDescent="0.25">
      <c r="B53" s="1">
        <v>2012</v>
      </c>
      <c r="C53" s="2" t="s">
        <v>10</v>
      </c>
      <c r="D53" s="2" t="s">
        <v>12</v>
      </c>
      <c r="E53" s="8"/>
    </row>
    <row r="54" spans="2:5" x14ac:dyDescent="0.25">
      <c r="B54" s="3">
        <v>2012</v>
      </c>
      <c r="C54" s="4" t="s">
        <v>19</v>
      </c>
      <c r="D54" s="4"/>
      <c r="E54" s="9"/>
    </row>
    <row r="55" spans="2:5" x14ac:dyDescent="0.25">
      <c r="B55" s="1">
        <v>2012</v>
      </c>
      <c r="C55" s="2" t="s">
        <v>10</v>
      </c>
      <c r="D55" s="2" t="s">
        <v>13</v>
      </c>
      <c r="E55" s="8"/>
    </row>
    <row r="56" spans="2:5" x14ac:dyDescent="0.25">
      <c r="B56" s="3">
        <v>2009</v>
      </c>
      <c r="C56" s="4" t="s">
        <v>9</v>
      </c>
      <c r="D56" s="4" t="s">
        <v>12</v>
      </c>
      <c r="E56" s="9"/>
    </row>
    <row r="57" spans="2:5" x14ac:dyDescent="0.25">
      <c r="B57" s="1">
        <v>2009</v>
      </c>
      <c r="C57" s="2" t="s">
        <v>9</v>
      </c>
      <c r="D57" s="2" t="s">
        <v>13</v>
      </c>
      <c r="E57" s="8"/>
    </row>
    <row r="58" spans="2:5" x14ac:dyDescent="0.25">
      <c r="B58" s="3">
        <v>2010</v>
      </c>
      <c r="C58" s="4" t="s">
        <v>9</v>
      </c>
      <c r="D58" s="4" t="s">
        <v>12</v>
      </c>
      <c r="E58" s="9"/>
    </row>
    <row r="59" spans="2:5" x14ac:dyDescent="0.25">
      <c r="B59" s="1">
        <v>2010</v>
      </c>
      <c r="C59" s="2" t="s">
        <v>9</v>
      </c>
      <c r="D59" s="2" t="s">
        <v>13</v>
      </c>
      <c r="E59" s="8"/>
    </row>
    <row r="60" spans="2:5" x14ac:dyDescent="0.25">
      <c r="B60" s="3">
        <v>2011</v>
      </c>
      <c r="C60" s="4" t="s">
        <v>9</v>
      </c>
      <c r="D60" s="4" t="s">
        <v>12</v>
      </c>
      <c r="E60" s="9"/>
    </row>
    <row r="61" spans="2:5" x14ac:dyDescent="0.25">
      <c r="B61" s="1">
        <v>2011</v>
      </c>
      <c r="C61" s="2" t="s">
        <v>9</v>
      </c>
      <c r="D61" s="2" t="s">
        <v>13</v>
      </c>
      <c r="E61" s="8"/>
    </row>
    <row r="62" spans="2:5" x14ac:dyDescent="0.25">
      <c r="B62" s="3">
        <v>2012</v>
      </c>
      <c r="C62" s="4" t="s">
        <v>9</v>
      </c>
      <c r="D62" s="4" t="s">
        <v>12</v>
      </c>
      <c r="E62" s="9"/>
    </row>
    <row r="63" spans="2:5" x14ac:dyDescent="0.25">
      <c r="B63" s="1">
        <v>2012</v>
      </c>
      <c r="C63" s="2" t="s">
        <v>9</v>
      </c>
      <c r="D63" s="2" t="s">
        <v>13</v>
      </c>
      <c r="E63" s="8"/>
    </row>
    <row r="64" spans="2:5" x14ac:dyDescent="0.25">
      <c r="B64" s="3" t="s">
        <v>20</v>
      </c>
      <c r="C64" s="4" t="s">
        <v>9</v>
      </c>
      <c r="D64" s="4" t="s">
        <v>16</v>
      </c>
      <c r="E64" s="9"/>
    </row>
    <row r="65" spans="2:5" x14ac:dyDescent="0.25">
      <c r="B65" s="1">
        <v>2013</v>
      </c>
      <c r="C65" s="2" t="s">
        <v>10</v>
      </c>
      <c r="D65" s="2"/>
      <c r="E65" s="8"/>
    </row>
    <row r="66" spans="2:5" x14ac:dyDescent="0.25">
      <c r="B66" s="3">
        <v>2013</v>
      </c>
      <c r="C66" s="4" t="s">
        <v>14</v>
      </c>
      <c r="D66" s="4"/>
      <c r="E66" s="9"/>
    </row>
    <row r="67" spans="2:5" x14ac:dyDescent="0.25">
      <c r="B67" s="1">
        <v>2013</v>
      </c>
      <c r="C67" s="2" t="s">
        <v>19</v>
      </c>
      <c r="D67" s="2"/>
      <c r="E67" s="8"/>
    </row>
    <row r="68" spans="2:5" x14ac:dyDescent="0.25">
      <c r="B68" s="3">
        <v>2013</v>
      </c>
      <c r="C68" s="4" t="s">
        <v>17</v>
      </c>
      <c r="D68" s="4"/>
      <c r="E68" s="9"/>
    </row>
    <row r="69" spans="2:5" x14ac:dyDescent="0.25">
      <c r="B69" s="1">
        <v>2014</v>
      </c>
      <c r="C69" s="2" t="s">
        <v>18</v>
      </c>
      <c r="D69" s="2"/>
      <c r="E69" s="8"/>
    </row>
    <row r="70" spans="2:5" x14ac:dyDescent="0.25">
      <c r="B70" s="3">
        <v>2014</v>
      </c>
      <c r="C70" s="4" t="s">
        <v>18</v>
      </c>
      <c r="D70" s="4"/>
      <c r="E70" s="9"/>
    </row>
    <row r="71" spans="2:5" x14ac:dyDescent="0.25">
      <c r="B71" s="1">
        <v>2014</v>
      </c>
      <c r="C71" s="2" t="s">
        <v>18</v>
      </c>
      <c r="D71" s="2"/>
      <c r="E71" s="8"/>
    </row>
    <row r="72" spans="2:5" x14ac:dyDescent="0.25">
      <c r="B72" s="3" t="s">
        <v>20</v>
      </c>
      <c r="C72" s="4" t="s">
        <v>9</v>
      </c>
      <c r="D72" s="4" t="s">
        <v>16</v>
      </c>
      <c r="E72" s="9"/>
    </row>
    <row r="73" spans="2:5" x14ac:dyDescent="0.25">
      <c r="B73" s="1">
        <v>2013</v>
      </c>
      <c r="C73" s="2" t="s">
        <v>9</v>
      </c>
      <c r="D73" s="2"/>
      <c r="E73" s="8"/>
    </row>
    <row r="74" spans="2:5" x14ac:dyDescent="0.25">
      <c r="E74" s="9"/>
    </row>
    <row r="75" spans="2:5" x14ac:dyDescent="0.25">
      <c r="E75" s="8"/>
    </row>
  </sheetData>
  <mergeCells count="2">
    <mergeCell ref="F1:O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Physics Results</vt:lpstr>
      <vt:lpstr>Physics Error log</vt:lpstr>
      <vt:lpstr>Results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Stone</dc:creator>
  <cp:lastModifiedBy>James Stone</cp:lastModifiedBy>
  <dcterms:created xsi:type="dcterms:W3CDTF">2014-06-27T09:56:18Z</dcterms:created>
  <dcterms:modified xsi:type="dcterms:W3CDTF">2014-11-10T10:45:28Z</dcterms:modified>
</cp:coreProperties>
</file>