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bc5ca0560a0124/DataSci/AB_Testing/Tools/"/>
    </mc:Choice>
  </mc:AlternateContent>
  <xr:revisionPtr revIDLastSave="6" documentId="8_{C40AAB96-183B-46BB-AF9B-12671DB2F738}" xr6:coauthVersionLast="47" xr6:coauthVersionMax="47" xr10:uidLastSave="{62A3BAEE-02B9-4BFF-9926-314CE0AC7C9D}"/>
  <bookViews>
    <workbookView xWindow="-21600" yWindow="1790" windowWidth="21600" windowHeight="11300" xr2:uid="{A67C6000-0767-4B4F-BF88-236B4B6B4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R3" i="1"/>
  <c r="D3" i="1"/>
  <c r="D4" i="1"/>
  <c r="D2" i="1"/>
  <c r="O3" i="1"/>
  <c r="P3" i="1" s="1"/>
  <c r="Q3" i="1" s="1"/>
  <c r="P2" i="1"/>
  <c r="Q2" i="1" s="1"/>
  <c r="I2" i="1"/>
  <c r="H2" i="1"/>
  <c r="L2" i="1" s="1"/>
  <c r="C2" i="1"/>
  <c r="I4" i="1"/>
  <c r="H4" i="1"/>
  <c r="L4" i="1" s="1"/>
  <c r="C4" i="1"/>
  <c r="H3" i="1"/>
  <c r="I3" i="1"/>
  <c r="C3" i="1"/>
  <c r="L3" i="1" l="1"/>
  <c r="O4" i="1"/>
  <c r="P4" i="1" s="1"/>
  <c r="Q4" i="1" s="1"/>
  <c r="G4" i="1" s="1"/>
  <c r="J4" i="1" s="1"/>
  <c r="K4" i="1" s="1"/>
  <c r="M4" i="1" s="1"/>
  <c r="G2" i="1"/>
  <c r="J2" i="1" s="1"/>
  <c r="K2" i="1" s="1"/>
  <c r="R2" i="1" s="1"/>
  <c r="G3" i="1"/>
  <c r="J3" i="1" s="1"/>
  <c r="K3" i="1" s="1"/>
  <c r="M3" i="1" s="1"/>
  <c r="M2" i="1" l="1"/>
</calcChain>
</file>

<file path=xl/sharedStrings.xml><?xml version="1.0" encoding="utf-8"?>
<sst xmlns="http://schemas.openxmlformats.org/spreadsheetml/2006/main" count="21" uniqueCount="21">
  <si>
    <t>Control Group Conversion</t>
  </si>
  <si>
    <t>Significance Level</t>
  </si>
  <si>
    <t>Uplift</t>
  </si>
  <si>
    <t>Treatment Conversion</t>
  </si>
  <si>
    <t>Pooled Proportion</t>
  </si>
  <si>
    <t>Zscore (Power)</t>
  </si>
  <si>
    <t>Treatment Allocation %</t>
  </si>
  <si>
    <t>Total Population</t>
  </si>
  <si>
    <t>Test Group</t>
  </si>
  <si>
    <t>Control Group</t>
  </si>
  <si>
    <t>SE</t>
  </si>
  <si>
    <t>Z Effect</t>
  </si>
  <si>
    <t>Z Threshold</t>
  </si>
  <si>
    <t>Test Significance</t>
  </si>
  <si>
    <t>Uplift %</t>
  </si>
  <si>
    <t>Power
 (1-ß)</t>
  </si>
  <si>
    <t>Zscore
(alpha)</t>
  </si>
  <si>
    <t>Run Test?</t>
  </si>
  <si>
    <t>Calculations - do not adjust</t>
  </si>
  <si>
    <t>Critical output values - use to evaluate the campaign</t>
  </si>
  <si>
    <t>Input Values - adjust for planned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</si>
</sst>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wrapText="1"/>
    </xf>
    <xf numFmtId="10" fontId="0" fillId="3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171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171" fontId="3" fillId="6" borderId="0" xfId="1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73A1-5A73-4475-A531-FADDAB15F86A}">
  <dimension ref="A1:S11"/>
  <sheetViews>
    <sheetView tabSelected="1" topLeftCell="B1" workbookViewId="0">
      <selection activeCell="S4" sqref="S4"/>
    </sheetView>
  </sheetViews>
  <sheetFormatPr defaultRowHeight="15" x14ac:dyDescent="0.25"/>
  <cols>
    <col min="1" max="2" width="11.5703125" customWidth="1"/>
    <col min="5" max="5" width="12" customWidth="1"/>
    <col min="7" max="7" width="10" customWidth="1"/>
    <col min="8" max="11" width="12" bestFit="1" customWidth="1"/>
    <col min="12" max="13" width="12" customWidth="1"/>
    <col min="14" max="14" width="11" customWidth="1"/>
    <col min="15" max="15" width="10.5703125" customWidth="1"/>
  </cols>
  <sheetData>
    <row r="1" spans="1:19" s="1" customFormat="1" ht="45" x14ac:dyDescent="0.25">
      <c r="A1" s="2" t="s">
        <v>3</v>
      </c>
      <c r="B1" s="2" t="s">
        <v>0</v>
      </c>
      <c r="C1" s="2" t="s">
        <v>2</v>
      </c>
      <c r="D1" s="2" t="s">
        <v>14</v>
      </c>
      <c r="E1" s="2" t="s">
        <v>1</v>
      </c>
      <c r="F1" s="2" t="s">
        <v>15</v>
      </c>
      <c r="G1" s="2" t="s">
        <v>4</v>
      </c>
      <c r="H1" s="2" t="s">
        <v>16</v>
      </c>
      <c r="I1" s="2" t="s">
        <v>5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17</v>
      </c>
    </row>
    <row r="2" spans="1:19" x14ac:dyDescent="0.25">
      <c r="A2" s="6">
        <v>8.0000000000000002E-3</v>
      </c>
      <c r="B2" s="6">
        <v>6.0000000000000001E-3</v>
      </c>
      <c r="C2" s="8">
        <f>A2-B2</f>
        <v>2E-3</v>
      </c>
      <c r="D2" s="9">
        <f>A2/B2-1</f>
        <v>0.33333333333333326</v>
      </c>
      <c r="E2" s="10">
        <v>0.05</v>
      </c>
      <c r="F2" s="10">
        <v>0.8</v>
      </c>
      <c r="G2" s="11">
        <f>(A2*P2+B2*Q2)/O2</f>
        <v>7.7999999999999996E-3</v>
      </c>
      <c r="H2" s="11">
        <f>_xlfn.NORM.S.INV(1-E2)</f>
        <v>1.6448536269514715</v>
      </c>
      <c r="I2" s="11">
        <f>_xlfn.NORM.S.INV(F2)</f>
        <v>0.84162123357291474</v>
      </c>
      <c r="J2" s="11">
        <f>SQRT(G2*(1-G2)*(1/Q2+1/P2))</f>
        <v>1.6930314691568952E-3</v>
      </c>
      <c r="K2" s="12">
        <f>(A2-B2)/J2</f>
        <v>1.1813129504296638</v>
      </c>
      <c r="L2" s="12">
        <f>H2+I2</f>
        <v>2.4864748605243863</v>
      </c>
      <c r="M2" s="13">
        <f>(_xlfn.NORM.S.DIST(K2,TRUE))</f>
        <v>0.881260787735625</v>
      </c>
      <c r="N2" s="7">
        <v>0.9</v>
      </c>
      <c r="O2" s="5">
        <v>30000</v>
      </c>
      <c r="P2" s="14">
        <f>O2*N2</f>
        <v>27000</v>
      </c>
      <c r="Q2" s="14">
        <f>O2-P2</f>
        <v>3000</v>
      </c>
      <c r="R2" s="15" t="str">
        <f>IF(K2&gt;L2,"Yes","No")</f>
        <v>No</v>
      </c>
    </row>
    <row r="3" spans="1:19" x14ac:dyDescent="0.25">
      <c r="A3" s="6">
        <v>8.9999999999999993E-3</v>
      </c>
      <c r="B3" s="6">
        <v>6.0000000000000001E-3</v>
      </c>
      <c r="C3" s="8">
        <f>A3-B3</f>
        <v>2.9999999999999992E-3</v>
      </c>
      <c r="D3" s="9">
        <f t="shared" ref="D3:D4" si="0">A3/B3-1</f>
        <v>0.49999999999999978</v>
      </c>
      <c r="E3" s="10">
        <v>0.05</v>
      </c>
      <c r="F3" s="10">
        <v>0.8</v>
      </c>
      <c r="G3" s="11">
        <f>(A3*P3+B3*Q3)/O3</f>
        <v>8.6999999999999994E-3</v>
      </c>
      <c r="H3" s="11">
        <f>_xlfn.NORM.S.INV(1-E3)</f>
        <v>1.6448536269514715</v>
      </c>
      <c r="I3" s="11">
        <f>_xlfn.NORM.S.INV(F3)</f>
        <v>0.84162123357291474</v>
      </c>
      <c r="J3" s="11">
        <f>SQRT(G3*(1-G3)*(1/Q3+1/P3))</f>
        <v>1.7872293889954049E-3</v>
      </c>
      <c r="K3" s="12">
        <f>(A3-B3)/J3</f>
        <v>1.678575799207447</v>
      </c>
      <c r="L3" s="12">
        <f>H3+I3</f>
        <v>2.4864748605243863</v>
      </c>
      <c r="M3" s="13">
        <f>(_xlfn.NORM.S.DIST(K3,TRUE))</f>
        <v>0.95338262681512398</v>
      </c>
      <c r="N3" s="7">
        <v>0.9</v>
      </c>
      <c r="O3" s="5">
        <f>O2</f>
        <v>30000</v>
      </c>
      <c r="P3" s="14">
        <f>O3*N3</f>
        <v>27000</v>
      </c>
      <c r="Q3" s="14">
        <f>O3-P3</f>
        <v>3000</v>
      </c>
      <c r="R3" s="15" t="str">
        <f>IF(K3&gt;L3,"Yes","No")</f>
        <v>No</v>
      </c>
    </row>
    <row r="4" spans="1:19" x14ac:dyDescent="0.25">
      <c r="A4" s="6">
        <v>8.9999999999999993E-3</v>
      </c>
      <c r="B4" s="6">
        <v>6.0000000000000001E-3</v>
      </c>
      <c r="C4" s="8">
        <f>A4-B4</f>
        <v>2.9999999999999992E-3</v>
      </c>
      <c r="D4" s="9">
        <f t="shared" si="0"/>
        <v>0.49999999999999978</v>
      </c>
      <c r="E4" s="10">
        <v>0.05</v>
      </c>
      <c r="F4" s="10">
        <v>0.8</v>
      </c>
      <c r="G4" s="11">
        <f>(A4*P4+B4*Q4)/O4</f>
        <v>8.2499999999999987E-3</v>
      </c>
      <c r="H4" s="11">
        <f>_xlfn.NORM.S.INV(1-E4)</f>
        <v>1.6448536269514715</v>
      </c>
      <c r="I4" s="11">
        <f>_xlfn.NORM.S.INV(F4)</f>
        <v>0.84162123357291474</v>
      </c>
      <c r="J4" s="11">
        <f>SQRT(G4*(1-G4)*(1/Q4+1/P4))</f>
        <v>1.2060541723598764E-3</v>
      </c>
      <c r="K4" s="12">
        <f>(A4-B4)/J4</f>
        <v>2.4874504551731067</v>
      </c>
      <c r="L4" s="12">
        <f>H4+I4</f>
        <v>2.4864748605243863</v>
      </c>
      <c r="M4" s="13">
        <f>(_xlfn.NORM.S.DIST(K4,TRUE))</f>
        <v>0.99356688133223248</v>
      </c>
      <c r="N4" s="7">
        <v>0.75</v>
      </c>
      <c r="O4" s="5">
        <f>O3</f>
        <v>30000</v>
      </c>
      <c r="P4" s="14">
        <f>O4*N4</f>
        <v>22500</v>
      </c>
      <c r="Q4" s="14">
        <f>O4-P4</f>
        <v>7500</v>
      </c>
      <c r="R4" s="15" t="str">
        <f>IF(K4&gt;L4,"Yes","No")</f>
        <v>Yes</v>
      </c>
      <c r="S4">
        <f>P4*C4*24*15</f>
        <v>24299.999999999993</v>
      </c>
    </row>
    <row r="9" spans="1:19" x14ac:dyDescent="0.25">
      <c r="A9" s="4"/>
      <c r="B9" t="s">
        <v>20</v>
      </c>
    </row>
    <row r="10" spans="1:19" x14ac:dyDescent="0.25">
      <c r="A10" s="3"/>
      <c r="B10" t="s">
        <v>19</v>
      </c>
    </row>
    <row r="11" spans="1:19" x14ac:dyDescent="0.25">
      <c r="A11" s="9"/>
      <c r="B1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Oliver</dc:creator>
  <cp:lastModifiedBy>James Oliver</cp:lastModifiedBy>
  <dcterms:created xsi:type="dcterms:W3CDTF">2025-04-16T12:45:41Z</dcterms:created>
  <dcterms:modified xsi:type="dcterms:W3CDTF">2025-04-16T15:08:34Z</dcterms:modified>
</cp:coreProperties>
</file>