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tables/table2.xml" ContentType="application/vnd.openxmlformats-officedocument.spreadsheetml.table+xml"/>
  <Override PartName="/xl/pivotTables/pivotTable16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613b08383af307f/Documents/Business Analytics/BUSN661/08/"/>
    </mc:Choice>
  </mc:AlternateContent>
  <xr:revisionPtr revIDLastSave="193" documentId="13_ncr:1_{BCFC8BAD-ED10-42F0-9F01-DD4E2F0E8018}" xr6:coauthVersionLast="47" xr6:coauthVersionMax="47" xr10:uidLastSave="{17091623-1478-47FB-9CF8-FC5CD4F73643}"/>
  <bookViews>
    <workbookView xWindow="525" yWindow="735" windowWidth="21600" windowHeight="12645" tabRatio="801" activeTab="1" xr2:uid="{00000000-000D-0000-FFFF-FFFF00000000}"/>
  </bookViews>
  <sheets>
    <sheet name="GreenTech Summary Data" sheetId="1" r:id="rId1"/>
    <sheet name="GreenTech Condensed Data" sheetId="22" r:id="rId2"/>
    <sheet name="Sales" sheetId="5" r:id="rId3"/>
    <sheet name="Market Share" sheetId="6" r:id="rId4"/>
    <sheet name="Sales-Market Share" sheetId="7" r:id="rId5"/>
    <sheet name="Sales-Expenses" sheetId="3" r:id="rId6"/>
    <sheet name="Industry-GreenTech Growth" sheetId="11" r:id="rId7"/>
    <sheet name="Employees-Sales" sheetId="13" r:id="rId8"/>
    <sheet name="Queries-Returns" sheetId="9" r:id="rId9"/>
    <sheet name="Queries-Sales" sheetId="17" r:id="rId10"/>
    <sheet name="Queries-Expenses" sheetId="18" r:id="rId11"/>
    <sheet name="Queries-Employees" sheetId="15" r:id="rId12"/>
    <sheet name="Queries-Industry Growth" sheetId="19" r:id="rId13"/>
    <sheet name="Queries-Competitor MS" sheetId="20" r:id="rId14"/>
    <sheet name="Product-Sales" sheetId="23" r:id="rId15"/>
    <sheet name="ProductABC-Returns" sheetId="29" r:id="rId16"/>
    <sheet name="Revenue" sheetId="27" r:id="rId17"/>
    <sheet name="Revenue Pivot" sheetId="28" r:id="rId18"/>
  </sheets>
  <calcPr calcId="191029"/>
  <pivotCaches>
    <pivotCache cacheId="0" r:id="rId19"/>
    <pivotCache cacheId="1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7" l="1"/>
  <c r="B5" i="27"/>
  <c r="B4" i="27"/>
  <c r="B3" i="27"/>
  <c r="B2" i="27"/>
  <c r="S3" i="1"/>
  <c r="S4" i="1"/>
  <c r="S5" i="1"/>
  <c r="S6" i="1"/>
  <c r="S2" i="1"/>
  <c r="I6" i="1" l="1"/>
  <c r="I5" i="1"/>
  <c r="I4" i="1"/>
  <c r="I3" i="1"/>
  <c r="I2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<sst xmlns="http://schemas.openxmlformats.org/spreadsheetml/2006/main" count="244" uniqueCount="62">
  <si>
    <t>Year</t>
  </si>
  <si>
    <t>Product_A_Sales</t>
  </si>
  <si>
    <t>Product_B_Sales</t>
  </si>
  <si>
    <t>Product_C_Sales</t>
  </si>
  <si>
    <t>Total Sales</t>
  </si>
  <si>
    <t>Total Expenses</t>
  </si>
  <si>
    <t>R&amp;D_Expenses</t>
  </si>
  <si>
    <t>Operational_Expenses</t>
  </si>
  <si>
    <t>Marketing_Expenses</t>
  </si>
  <si>
    <t>Competitor1_Market_Share</t>
  </si>
  <si>
    <t>Competitor2_Market_Share</t>
  </si>
  <si>
    <t>Competitor3_Market_Share</t>
  </si>
  <si>
    <t>Total Competitor Market Share</t>
  </si>
  <si>
    <t>Employees</t>
  </si>
  <si>
    <t>Product_Returns</t>
  </si>
  <si>
    <t>Customer_Queries</t>
  </si>
  <si>
    <t>Industry_Growth_Rate</t>
  </si>
  <si>
    <t>GreenTech_Market_Share</t>
  </si>
  <si>
    <t>Row Labels</t>
  </si>
  <si>
    <t>Grand Total</t>
  </si>
  <si>
    <t>Sum of Total Expenses</t>
  </si>
  <si>
    <t>Sum of Total Sales</t>
  </si>
  <si>
    <t>Sum of Total Competitor Market Share</t>
  </si>
  <si>
    <t>Sum of Industry_Growth_Rate</t>
  </si>
  <si>
    <t>Sum of GreenTech_Market_Share</t>
  </si>
  <si>
    <t>Column 1</t>
  </si>
  <si>
    <t>Column 2</t>
  </si>
  <si>
    <t>Correlation</t>
  </si>
  <si>
    <t>Sum of Customer_Queries</t>
  </si>
  <si>
    <t>Sum of Product_Returns</t>
  </si>
  <si>
    <t>High inverse correlation</t>
  </si>
  <si>
    <t>More queries leads to fewer returns</t>
  </si>
  <si>
    <t>Low correlation</t>
  </si>
  <si>
    <t>Some correlation</t>
  </si>
  <si>
    <t>Sales higher when competitors have higher market share?</t>
  </si>
  <si>
    <t>Low Correlation</t>
  </si>
  <si>
    <t>Sum of Employees</t>
  </si>
  <si>
    <t>High correlation</t>
  </si>
  <si>
    <t>High queries leads to more sales</t>
  </si>
  <si>
    <t>Somewhat high correlation</t>
  </si>
  <si>
    <t>Correlation Summary</t>
  </si>
  <si>
    <t>Positive Correlation</t>
  </si>
  <si>
    <t>Competitor MS - Employees</t>
  </si>
  <si>
    <t>Sales - Competitor MS</t>
  </si>
  <si>
    <t>Sales - Employees</t>
  </si>
  <si>
    <t>Sales - Queries</t>
  </si>
  <si>
    <t xml:space="preserve">Expenses - Industry Growth </t>
  </si>
  <si>
    <t>Year - MS</t>
  </si>
  <si>
    <t>Year - Industry Growth</t>
  </si>
  <si>
    <t>Sales - Returns</t>
  </si>
  <si>
    <t>Competitor MS - Returns</t>
  </si>
  <si>
    <t>Employees - Returns</t>
  </si>
  <si>
    <t>Returns - Queries</t>
  </si>
  <si>
    <t>Queries - MS</t>
  </si>
  <si>
    <t>Correlations Summary (Totals)</t>
  </si>
  <si>
    <t>Inverse Correlation</t>
  </si>
  <si>
    <t>Sum of Product_A_Sales</t>
  </si>
  <si>
    <t>Sum of Product_B_Sales</t>
  </si>
  <si>
    <t>Sum of Product_C_Sales</t>
  </si>
  <si>
    <t>Product A correlates to highest sales</t>
  </si>
  <si>
    <t>Revenue = Sales - Expenses</t>
  </si>
  <si>
    <t>Sum of Revenue = Sales -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</si>
</sst>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1" fillId="0" borderId="0" xfId="0" applyFont="1"/>
    <xf numFmtId="0" fontId="0" fillId="2" borderId="5" xfId="0" applyFill="1" applyBorder="1"/>
    <xf numFmtId="0" fontId="0" fillId="0" borderId="5" xfId="0" applyBorder="1"/>
    <xf numFmtId="0" fontId="3" fillId="3" borderId="3" xfId="0" applyFont="1" applyFill="1" applyBorder="1"/>
    <xf numFmtId="0" fontId="0" fillId="2" borderId="4" xfId="0" applyFill="1" applyBorder="1"/>
    <xf numFmtId="0" fontId="4" fillId="0" borderId="0" xfId="0" applyFo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[combined_data.xlsx]Sales!PivotTable19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Sales!$A$4:$A$9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Sales!$B$4:$B$9</c:f>
              <c:numCache>
                <c:formatCode>General</c:formatCode>
                <c:ptCount val="5"/>
                <c:pt idx="0">
                  <c:v>186191</c:v>
                </c:pt>
                <c:pt idx="1">
                  <c:v>153733</c:v>
                </c:pt>
                <c:pt idx="2">
                  <c:v>236442</c:v>
                </c:pt>
                <c:pt idx="3">
                  <c:v>188379</c:v>
                </c:pt>
                <c:pt idx="4">
                  <c:v>179244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4-4F5B-BDF2-90F0A1EFB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432239"/>
        <c:axId val="2040434639"/>
      </c:lineChart>
      <c:catAx>
        <c:axId val="204043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34639"/>
        <c:crosses val="autoZero"/>
        <c:auto val="1"/>
        <c:lblAlgn val="ctr"/>
        <c:lblOffset val="100"/>
        <c:noMultiLvlLbl val="0"/>
      </c:catAx>
      <c:valAx>
        <c:axId val="204043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3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[combined_data.xlsx]Market Share!PivotTable20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'Market Share'!$B$3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'Market Share'!$A$4:$A$9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'Market Share'!$B$4:$B$9</c:f>
              <c:numCache>
                <c:formatCode>General</c:formatCode>
                <c:ptCount val="5"/>
                <c:pt idx="0">
                  <c:v>50.260000000000005</c:v>
                </c:pt>
                <c:pt idx="1">
                  <c:v>30.619999999999997</c:v>
                </c:pt>
                <c:pt idx="2">
                  <c:v>53.309999999999995</c:v>
                </c:pt>
                <c:pt idx="3">
                  <c:v>32.64</c:v>
                </c:pt>
                <c:pt idx="4">
                  <c:v>39.83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5-45BE-80D1-E361F8CC2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435119"/>
        <c:axId val="2040450479"/>
      </c:lineChart>
      <c:catAx>
        <c:axId val="204043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50479"/>
        <c:crosses val="autoZero"/>
        <c:auto val="1"/>
        <c:lblAlgn val="ctr"/>
        <c:lblOffset val="100"/>
        <c:noMultiLvlLbl val="0"/>
      </c:catAx>
      <c:valAx>
        <c:axId val="20404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3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[combined_data.xlsx]Sales-Expenses!PivotTable18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'Sales-Expenses'!$B$3</c:f>
              <c:strCache>
                <c:ptCount val="1"/>
                <c:pt idx="0">
                  <c:v>Sum of 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'Sales-Expenses'!$A$4:$A$9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'Sales-Expenses'!$B$4:$B$9</c:f>
              <c:numCache>
                <c:formatCode>General</c:formatCode>
                <c:ptCount val="5"/>
                <c:pt idx="0">
                  <c:v>186191</c:v>
                </c:pt>
                <c:pt idx="1">
                  <c:v>153733</c:v>
                </c:pt>
                <c:pt idx="2">
                  <c:v>236442</c:v>
                </c:pt>
                <c:pt idx="3">
                  <c:v>188379</c:v>
                </c:pt>
                <c:pt idx="4">
                  <c:v>179244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1-4B2B-AE11-C6E4E608F89E}"/>
            </c:ext>
          </c:extLst>
        </c:ser>
        <c:ser>
          <c:idx val="1"/>
          <c:order val="1"/>
          <c:tx>
            <c:strRef>
              <c:f>'Sales-Expenses'!$C$3</c:f>
              <c:strCache>
                <c:ptCount val="1"/>
                <c:pt idx="0">
                  <c:v>Sum of Total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'Sales-Expenses'!$A$4:$A$9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'Sales-Expenses'!$C$4:$C$9</c:f>
              <c:numCache>
                <c:formatCode>General</c:formatCode>
                <c:ptCount val="5"/>
                <c:pt idx="0">
                  <c:v>68183</c:v>
                </c:pt>
                <c:pt idx="1">
                  <c:v>77314</c:v>
                </c:pt>
                <c:pt idx="2">
                  <c:v>78511</c:v>
                </c:pt>
                <c:pt idx="3">
                  <c:v>71491</c:v>
                </c:pt>
                <c:pt idx="4">
                  <c:v>48005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1-4B2B-AE11-C6E4E608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409199"/>
        <c:axId val="2040412079"/>
      </c:lineChart>
      <c:catAx>
        <c:axId val="204040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12079"/>
        <c:crosses val="autoZero"/>
        <c:auto val="1"/>
        <c:lblAlgn val="ctr"/>
        <c:lblOffset val="100"/>
        <c:noMultiLvlLbl val="0"/>
      </c:catAx>
      <c:valAx>
        <c:axId val="20404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0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[combined_data.xlsx]Revenue Pivot!PivotTable5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(Sales</a:t>
            </a:r>
            <a:r>
              <a:rPr lang="en-US" baseline="0"/>
              <a:t> - Expenses)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'Revenue Pivot'!$B$3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807086614173228E-4"/>
                  <c:y val="-0.11062007874015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'Revenue Pivot'!$A$4:$A$9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'Revenue Pivot'!$B$4:$B$9</c:f>
              <c:numCache>
                <c:formatCode>General</c:formatCode>
                <c:ptCount val="5"/>
                <c:pt idx="0">
                  <c:v>118008</c:v>
                </c:pt>
                <c:pt idx="1">
                  <c:v>76419</c:v>
                </c:pt>
                <c:pt idx="2">
                  <c:v>157931</c:v>
                </c:pt>
                <c:pt idx="3">
                  <c:v>116888</c:v>
                </c:pt>
                <c:pt idx="4">
                  <c:v>131239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6-4701-BEC7-AD6384C82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074416"/>
        <c:axId val="285071536"/>
      </c:lineChart>
      <c:catAx>
        <c:axId val="28507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71536"/>
        <c:crosses val="autoZero"/>
        <c:auto val="1"/>
        <c:lblAlgn val="ctr"/>
        <c:lblOffset val="100"/>
        <c:noMultiLvlLbl val="0"/>
      </c:catAx>
      <c:valAx>
        <c:axId val="2850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7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11</xdr:row>
      <xdr:rowOff>4762</xdr:rowOff>
    </xdr:from>
    <xdr:to>
      <xdr:col>3</xdr:col>
      <xdr:colOff>1028700</xdr:colOff>
      <xdr:row>25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832DDC-FB8C-80C9-E30C-C8F572052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866775</xdr:colOff>
      <xdr:row>26</xdr:row>
      <xdr:rowOff>180975</xdr:rowOff>
    </xdr:from>
    <xdr:to>
      <xdr:col>3</xdr:col>
      <xdr:colOff>1028700</xdr:colOff>
      <xdr:row>41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3C25B0-03BD-4122-85B6-AFFEDADE9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185737</xdr:rowOff>
    </xdr:from>
    <xdr:to>
      <xdr:col>3</xdr:col>
      <xdr:colOff>2019300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255FB-F963-B603-872E-C35135A55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10</xdr:row>
      <xdr:rowOff>185737</xdr:rowOff>
    </xdr:from>
    <xdr:to>
      <xdr:col>5</xdr:col>
      <xdr:colOff>571500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3B536-3CAE-07B0-DB7E-9C8C9ED14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beall" refreshedDate="45528.653451620368" createdVersion="8" refreshedVersion="8" minRefreshableVersion="3" recordCount="5" xr:uid="{4A50C559-1879-4548-B14D-17B8475BFF05}">
  <cacheSource type="worksheet">
    <worksheetSource name="Table1"/>
  </cacheSource>
  <cacheFields count="18">
    <cacheField name="Year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Product_A_Sales" numFmtId="0">
      <sharedItems containsSemiMixedTypes="0" containsString="0" containsNumber="1" containsInteger="1" minValue="50860" maxValue="94732"/>
    </cacheField>
    <cacheField name="Product_B_Sales" numFmtId="0">
      <sharedItems containsSemiMixedTypes="0" containsString="0" containsNumber="1" containsInteger="1" minValue="46265" maxValue="87191"/>
    </cacheField>
    <cacheField name="Product_C_Sales" numFmtId="0">
      <sharedItems containsSemiMixedTypes="0" containsString="0" containsNumber="1" containsInteger="1" minValue="30769" maxValue="74131"/>
    </cacheField>
    <cacheField name="Total Sales" numFmtId="0">
      <sharedItems containsSemiMixedTypes="0" containsString="0" containsNumber="1" containsInteger="1" minValue="153733" maxValue="236442"/>
    </cacheField>
    <cacheField name="Marketing_Expenses" numFmtId="0">
      <sharedItems containsSemiMixedTypes="0" containsString="0" containsNumber="1" containsInteger="1" minValue="7433" maxValue="11949"/>
    </cacheField>
    <cacheField name="Operational_Expenses" numFmtId="0">
      <sharedItems containsSemiMixedTypes="0" containsString="0" containsNumber="1" containsInteger="1" minValue="26396" maxValue="48693"/>
    </cacheField>
    <cacheField name="R&amp;D_Expenses" numFmtId="0">
      <sharedItems containsSemiMixedTypes="0" containsString="0" containsNumber="1" containsInteger="1" minValue="10189" maxValue="28942"/>
    </cacheField>
    <cacheField name="Total Expenses" numFmtId="0">
      <sharedItems containsSemiMixedTypes="0" containsString="0" containsNumber="1" containsInteger="1" minValue="48005" maxValue="78511"/>
    </cacheField>
    <cacheField name="Competitor1_Market_Share" numFmtId="0">
      <sharedItems containsSemiMixedTypes="0" containsString="0" containsNumber="1" minValue="8.8800000000000008" maxValue="18.64"/>
    </cacheField>
    <cacheField name="Competitor2_Market_Share" numFmtId="0">
      <sharedItems containsSemiMixedTypes="0" containsString="0" containsNumber="1" minValue="7.77" maxValue="19.54"/>
    </cacheField>
    <cacheField name="Competitor3_Market_Share" numFmtId="0">
      <sharedItems containsSemiMixedTypes="0" containsString="0" containsNumber="1" minValue="6.33" maxValue="18.829999999999998"/>
    </cacheField>
    <cacheField name="Total Competitor Market Share" numFmtId="0">
      <sharedItems containsSemiMixedTypes="0" containsString="0" containsNumber="1" minValue="30.619999999999997" maxValue="53.309999999999995"/>
    </cacheField>
    <cacheField name="Employees" numFmtId="0">
      <sharedItems containsSemiMixedTypes="0" containsString="0" containsNumber="1" containsInteger="1" minValue="96" maxValue="111"/>
    </cacheField>
    <cacheField name="Product_Returns" numFmtId="0">
      <sharedItems containsSemiMixedTypes="0" containsString="0" containsNumber="1" containsInteger="1" minValue="7" maxValue="13"/>
    </cacheField>
    <cacheField name="Customer_Queries" numFmtId="0">
      <sharedItems containsSemiMixedTypes="0" containsString="0" containsNumber="1" containsInteger="1" minValue="120" maxValue="428"/>
    </cacheField>
    <cacheField name="Industry_Growth_Rate" numFmtId="0">
      <sharedItems containsSemiMixedTypes="0" containsString="0" containsNumber="1" minValue="2.78" maxValue="9.73"/>
    </cacheField>
    <cacheField name="GreenTech_Market_Share" numFmtId="0">
      <sharedItems containsSemiMixedTypes="0" containsString="0" containsNumber="1" minValue="10.69" maxValue="23.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beall" refreshedDate="45528.815487962966" createdVersion="8" refreshedVersion="8" minRefreshableVersion="3" recordCount="5" xr:uid="{068F127C-1959-4564-B3C9-F1407F45CA2E}">
  <cacheSource type="worksheet">
    <worksheetSource name="Table2"/>
  </cacheSource>
  <cacheFields count="2">
    <cacheField name="Year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Revenue = Sales - Expenses" numFmtId="0">
      <sharedItems containsSemiMixedTypes="0" containsString="0" containsNumber="1" containsInteger="1" minValue="76419" maxValue="1579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65795"/>
    <n v="46265"/>
    <n v="74131"/>
    <n v="186191"/>
    <n v="11949"/>
    <n v="37568"/>
    <n v="18666"/>
    <n v="68183"/>
    <n v="18.64"/>
    <n v="13.2"/>
    <n v="18.420000000000002"/>
    <n v="50.260000000000005"/>
    <n v="111"/>
    <n v="8"/>
    <n v="234"/>
    <n v="9.59"/>
    <n v="23.68"/>
  </r>
  <r>
    <x v="1"/>
    <n v="50860"/>
    <n v="56850"/>
    <n v="46023"/>
    <n v="153733"/>
    <n v="7433"/>
    <n v="40939"/>
    <n v="28942"/>
    <n v="77314"/>
    <n v="8.8800000000000008"/>
    <n v="7.77"/>
    <n v="13.97"/>
    <n v="30.619999999999997"/>
    <n v="96"/>
    <n v="13"/>
    <n v="120"/>
    <n v="9.73"/>
    <n v="18.8"/>
  </r>
  <r>
    <x v="2"/>
    <n v="88158"/>
    <n v="77194"/>
    <n v="71090"/>
    <n v="236442"/>
    <n v="10311"/>
    <n v="39769"/>
    <n v="28431"/>
    <n v="78511"/>
    <n v="14.94"/>
    <n v="19.54"/>
    <n v="18.829999999999998"/>
    <n v="53.309999999999995"/>
    <n v="111"/>
    <n v="7"/>
    <n v="428"/>
    <n v="8.4700000000000006"/>
    <n v="12.44"/>
  </r>
  <r>
    <x v="3"/>
    <n v="94732"/>
    <n v="61962"/>
    <n v="31685"/>
    <n v="188379"/>
    <n v="10051"/>
    <n v="48693"/>
    <n v="12747"/>
    <n v="71491"/>
    <n v="9.68"/>
    <n v="16.63"/>
    <n v="6.33"/>
    <n v="32.64"/>
    <n v="100"/>
    <n v="9"/>
    <n v="266"/>
    <n v="4.4400000000000004"/>
    <n v="19.899999999999999"/>
  </r>
  <r>
    <x v="4"/>
    <n v="61284"/>
    <n v="87191"/>
    <n v="30769"/>
    <n v="179244"/>
    <n v="11420"/>
    <n v="26396"/>
    <n v="10189"/>
    <n v="48005"/>
    <n v="12.8"/>
    <n v="19.09"/>
    <n v="7.94"/>
    <n v="39.83"/>
    <n v="104"/>
    <n v="7"/>
    <n v="373"/>
    <n v="2.78"/>
    <n v="10.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18008"/>
  </r>
  <r>
    <x v="1"/>
    <n v="76419"/>
  </r>
  <r>
    <x v="2"/>
    <n v="157931"/>
  </r>
  <r>
    <x v="3"/>
    <n v="116888"/>
  </r>
  <r>
    <x v="4"/>
    <n v="1312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E3A19-147B-4D34-9FBB-B96BE863AEF5}" name="PivotTable3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9" firstHeaderRow="0" firstDataRow="1" firstDataCol="1"/>
  <pivotFields count="1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Total Sales" fld="4" baseField="0" baseItem="0"/>
    <dataField name="Sum of Total Expenses" fld="8" baseField="0" baseItem="0"/>
    <dataField name="Sum of Total Competitor Market Share" fld="12" baseField="0" baseItem="0"/>
    <dataField name="Sum of Employees" fld="13" baseField="0" baseItem="0"/>
    <dataField name="Sum of Product_Returns" fld="14" baseField="0" baseItem="0"/>
    <dataField name="Sum of Customer_Queries" fld="15" baseField="0" baseItem="0"/>
    <dataField name="Sum of GreenTech_Market_Share" fld="17" baseField="0" baseItem="0"/>
    <dataField name="Sum of Industry_Growth_Rat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F33B68-660A-4E03-9FD8-68475EDB076F}" name="PivotTable2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1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ustomer_Queries" fld="15" baseField="0" baseItem="0"/>
    <dataField name="Sum of Total Expens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AAC420-FE65-4EDD-B2E9-CDEBB4D8214F}" name="PivotTable2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1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ustomer_Queries" fld="15" baseField="0" baseItem="0"/>
    <dataField name="Sum of Employee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A20071-E685-4E4F-9B43-4EAB33B9B109}" name="PivotTable2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1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ustomer_Queries" fld="15" baseField="0" baseItem="0"/>
    <dataField name="Sum of Industry_Growth_Rat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C485CF-6E03-4D73-AD0F-39C79E81998B}" name="PivotTable2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1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ustomer_Queries" fld="15" baseField="0" baseItem="0"/>
    <dataField name="Sum of Total Competitor Market Shar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5FAC5-7134-4E5F-94FC-F8E5E5B871C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0" firstDataRow="1" firstDataCol="1"/>
  <pivotFields count="18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roduct_A_Sales" fld="1" baseField="0" baseItem="0"/>
    <dataField name="Sum of Product_B_Sales" fld="2" baseField="0" baseItem="0"/>
    <dataField name="Sum of Product_C_Sales" fld="3" baseField="0" baseItem="0"/>
    <dataField name="Sum of Total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C2E8E-2945-42FE-8244-A820D34B2CA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0" firstDataRow="1" firstDataCol="1"/>
  <pivotFields count="18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roduct_A_Sales" fld="1" baseField="0" baseItem="0"/>
    <dataField name="Sum of Product_B_Sales" fld="2" baseField="0" baseItem="0"/>
    <dataField name="Sum of Product_C_Sales" fld="3" baseField="0" baseItem="0"/>
    <dataField name="Sum of Product_Return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382933-F6BC-47B7-A826-407A1949588B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9" firstHeaderRow="1" firstDataRow="1" firstDataCol="1"/>
  <pivotFields count="2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 = Sales - Expenses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9D639-9834-4933-AB2F-5E01D2B3F54C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9" firstHeaderRow="1" firstDataRow="1" firstDataCol="1"/>
  <pivotFields count="1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4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77FE7A-A050-4B1C-86A9-43A942D8688E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Competitor Market Share" fld="12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1B5706-944C-4EC4-83D9-C3A0576D771D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1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" fld="4" baseField="0" baseItem="0"/>
    <dataField name="Sum of Total Competitor Market Shar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E5C4E-7D97-40B7-8706-7A8A2A8DF35C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9" firstHeaderRow="0" firstDataRow="1" firstDataCol="1"/>
  <pivotFields count="1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" fld="4" baseField="0" baseItem="0"/>
    <dataField name="Sum of Total Expenses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4AF6C-8004-4481-9C83-1AE79833553A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1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dustry_Growth_Rate" fld="16" baseField="0" baseItem="0"/>
    <dataField name="Sum of GreenTech_Market_Share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E9F301-1E6C-42CD-8D50-D4F564EADEA1}" name="PivotTable2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1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mployees" fld="13" baseField="0" baseItem="0"/>
    <dataField name="Sum of Total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F2DF2B-18A6-4FC4-B92E-2A31EF9DAB3C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1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ustomer_Queries" fld="15" baseField="0" baseItem="0"/>
    <dataField name="Sum of Product_Return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77F0D-5DAA-4335-9B76-68811464F9EC}" name="PivotTable2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1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ustomer_Queries" fld="15" baseField="0" baseItem="0"/>
    <dataField name="Sum of Total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ED97DE-1DD9-4F1C-A393-BCE32D32D780}" name="Table1" displayName="Table1" ref="A1:S6" totalsRowShown="0">
  <autoFilter ref="A1:S6" xr:uid="{98ED97DE-1DD9-4F1C-A393-BCE32D32D780}"/>
  <tableColumns count="19">
    <tableColumn id="1" xr3:uid="{3A9A0633-C3EB-49A0-A4CF-670EE26A7AAF}" name="Year"/>
    <tableColumn id="2" xr3:uid="{2AC2E86E-6957-4691-8A0B-2B63FA33102A}" name="Product_A_Sales"/>
    <tableColumn id="3" xr3:uid="{82A90709-192C-4E8D-BC18-C294DDC528F3}" name="Product_B_Sales"/>
    <tableColumn id="4" xr3:uid="{586E5789-7550-4DA9-9EBB-6E1360C21A69}" name="Product_C_Sales"/>
    <tableColumn id="5" xr3:uid="{F9E56BF2-E6F6-4AC3-BB68-3898AE217708}" name="Total Sales">
      <calculatedColumnFormula>B2+C2+D2</calculatedColumnFormula>
    </tableColumn>
    <tableColumn id="6" xr3:uid="{165FEDA5-33CB-4FF5-B7EB-977518D6DBAF}" name="Marketing_Expenses"/>
    <tableColumn id="7" xr3:uid="{9D38D826-9595-4BEB-9FD0-DD57798E3A0C}" name="Operational_Expenses"/>
    <tableColumn id="8" xr3:uid="{7A3A3A7E-43D9-41FD-AD08-B565AD9EDF03}" name="R&amp;D_Expenses"/>
    <tableColumn id="9" xr3:uid="{196B296D-2366-4FB2-B8DA-FF31D647AD26}" name="Total Expenses">
      <calculatedColumnFormula>F2+G2+H2</calculatedColumnFormula>
    </tableColumn>
    <tableColumn id="10" xr3:uid="{487D1D68-EC3A-424F-AF41-B16ACB1A7727}" name="Competitor1_Market_Share"/>
    <tableColumn id="11" xr3:uid="{D70E7A2E-8157-4FAC-A336-CCAE93000A2E}" name="Competitor2_Market_Share"/>
    <tableColumn id="12" xr3:uid="{A2F26019-3DD0-43DE-81D6-3FCEA8E6D359}" name="Competitor3_Market_Share"/>
    <tableColumn id="13" xr3:uid="{94C6DE54-D400-4595-9B17-5FBDCC0B050C}" name="Total Competitor Market Share"/>
    <tableColumn id="14" xr3:uid="{017D8FA3-9DF5-4075-8ABF-18C63F596121}" name="Employees"/>
    <tableColumn id="15" xr3:uid="{0D9A8F60-3537-4D25-8AB3-3DABBF5C5E25}" name="Product_Returns"/>
    <tableColumn id="16" xr3:uid="{E44AA1CE-54B2-4858-9E3C-1523A5116036}" name="Customer_Queries"/>
    <tableColumn id="17" xr3:uid="{AE756B63-D8EC-4E1F-BE75-B954BE353739}" name="Industry_Growth_Rate"/>
    <tableColumn id="18" xr3:uid="{A0B84A82-0B68-4A53-910D-D02EA1E9007B}" name="GreenTech_Market_Share"/>
    <tableColumn id="19" xr3:uid="{C6973E70-ED91-4FAC-9F25-1DD0B9B255B1}" name="Revenue = Sales - Expenses">
      <calculatedColumnFormula>Table1[[#This Row],[Total Sales]]-Table1[[#This Row],[Total Expenses]]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5CFE46-E1D9-4C1B-A129-AE7BF17DA14D}" name="Table2" displayName="Table2" ref="A1:B6" totalsRowShown="0" headerRowDxfId="6" dataDxfId="4" headerRowBorderDxfId="5" tableBorderDxfId="3" totalsRowBorderDxfId="2">
  <autoFilter ref="A1:B6" xr:uid="{455CFE46-E1D9-4C1B-A129-AE7BF17DA14D}"/>
  <tableColumns count="2">
    <tableColumn id="1" xr3:uid="{6620E5C4-700E-4AAB-B479-0499B15D4B7C}" name="Year" dataDxfId="1"/>
    <tableColumn id="2" xr3:uid="{B985576D-E33E-4836-A0B9-FA7FB5FD741C}" name="Revenue = Sales - Expenses" dataDxfId="0">
      <calculatedColumnFormula>Table1[[#This Row],[Total Sales]]-Table1[[#This Row],[Total Expenses]]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workbookViewId="0">
      <selection activeCell="C15" sqref="C15"/>
    </sheetView>
  </sheetViews>
  <sheetFormatPr defaultRowHeight="15" x14ac:dyDescent="0.25"/>
  <cols>
    <col min="1" max="1" width="29.140625" bestFit="1" customWidth="1"/>
    <col min="2" max="2" width="18.140625" bestFit="1" customWidth="1"/>
    <col min="3" max="4" width="18" bestFit="1" customWidth="1"/>
    <col min="5" max="5" width="16.140625" bestFit="1" customWidth="1"/>
    <col min="6" max="6" width="22" bestFit="1" customWidth="1"/>
    <col min="7" max="7" width="23.42578125" bestFit="1" customWidth="1"/>
    <col min="8" max="8" width="21.28515625" bestFit="1" customWidth="1"/>
    <col min="9" max="9" width="16.5703125" bestFit="1" customWidth="1"/>
    <col min="10" max="12" width="28.42578125" bestFit="1" customWidth="1"/>
    <col min="13" max="13" width="31.140625" bestFit="1" customWidth="1"/>
    <col min="14" max="14" width="29.140625" bestFit="1" customWidth="1"/>
    <col min="15" max="15" width="18.140625" bestFit="1" customWidth="1"/>
    <col min="16" max="16" width="20.140625" bestFit="1" customWidth="1"/>
    <col min="17" max="17" width="23.7109375" bestFit="1" customWidth="1"/>
    <col min="18" max="18" width="26.85546875" bestFit="1" customWidth="1"/>
    <col min="19" max="19" width="28" bestFit="1" customWidth="1"/>
    <col min="20" max="20" width="24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7</v>
      </c>
      <c r="H1" t="s">
        <v>6</v>
      </c>
      <c r="I1" t="s">
        <v>5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60</v>
      </c>
    </row>
    <row r="2" spans="1:19" x14ac:dyDescent="0.25">
      <c r="A2">
        <v>2019</v>
      </c>
      <c r="B2">
        <v>65795</v>
      </c>
      <c r="C2">
        <v>46265</v>
      </c>
      <c r="D2">
        <v>74131</v>
      </c>
      <c r="E2">
        <f>B2+C2+D2</f>
        <v>186191</v>
      </c>
      <c r="F2">
        <v>11949</v>
      </c>
      <c r="G2">
        <v>37568</v>
      </c>
      <c r="H2">
        <v>18666</v>
      </c>
      <c r="I2">
        <f>F2+G2+H2</f>
        <v>68183</v>
      </c>
      <c r="J2">
        <v>18.64</v>
      </c>
      <c r="K2">
        <v>13.2</v>
      </c>
      <c r="L2">
        <v>18.420000000000002</v>
      </c>
      <c r="M2">
        <v>50.260000000000005</v>
      </c>
      <c r="N2">
        <v>111</v>
      </c>
      <c r="O2">
        <v>8</v>
      </c>
      <c r="P2">
        <v>234</v>
      </c>
      <c r="Q2">
        <v>9.59</v>
      </c>
      <c r="R2">
        <v>23.68</v>
      </c>
      <c r="S2">
        <f>Table1[[#This Row],[Total Sales]]-Table1[[#This Row],[Total Expenses]]</f>
        <v>118008</v>
      </c>
    </row>
    <row r="3" spans="1:19" x14ac:dyDescent="0.25">
      <c r="A3">
        <v>2020</v>
      </c>
      <c r="B3">
        <v>50860</v>
      </c>
      <c r="C3">
        <v>56850</v>
      </c>
      <c r="D3">
        <v>46023</v>
      </c>
      <c r="E3">
        <f t="shared" ref="E3:E6" si="0">B3+C3+D3</f>
        <v>153733</v>
      </c>
      <c r="F3">
        <v>7433</v>
      </c>
      <c r="G3">
        <v>40939</v>
      </c>
      <c r="H3">
        <v>28942</v>
      </c>
      <c r="I3">
        <f>F3+G3+H3</f>
        <v>77314</v>
      </c>
      <c r="J3">
        <v>8.8800000000000008</v>
      </c>
      <c r="K3">
        <v>7.77</v>
      </c>
      <c r="L3">
        <v>13.97</v>
      </c>
      <c r="M3">
        <v>30.619999999999997</v>
      </c>
      <c r="N3">
        <v>96</v>
      </c>
      <c r="O3">
        <v>13</v>
      </c>
      <c r="P3">
        <v>120</v>
      </c>
      <c r="Q3">
        <v>9.73</v>
      </c>
      <c r="R3">
        <v>18.8</v>
      </c>
      <c r="S3">
        <f>Table1[[#This Row],[Total Sales]]-Table1[[#This Row],[Total Expenses]]</f>
        <v>76419</v>
      </c>
    </row>
    <row r="4" spans="1:19" x14ac:dyDescent="0.25">
      <c r="A4">
        <v>2021</v>
      </c>
      <c r="B4">
        <v>88158</v>
      </c>
      <c r="C4">
        <v>77194</v>
      </c>
      <c r="D4">
        <v>71090</v>
      </c>
      <c r="E4">
        <f t="shared" si="0"/>
        <v>236442</v>
      </c>
      <c r="F4">
        <v>10311</v>
      </c>
      <c r="G4">
        <v>39769</v>
      </c>
      <c r="H4">
        <v>28431</v>
      </c>
      <c r="I4">
        <f>F4+G4+H4</f>
        <v>78511</v>
      </c>
      <c r="J4">
        <v>14.94</v>
      </c>
      <c r="K4">
        <v>19.54</v>
      </c>
      <c r="L4">
        <v>18.829999999999998</v>
      </c>
      <c r="M4">
        <v>53.309999999999995</v>
      </c>
      <c r="N4">
        <v>111</v>
      </c>
      <c r="O4">
        <v>7</v>
      </c>
      <c r="P4">
        <v>428</v>
      </c>
      <c r="Q4">
        <v>8.4700000000000006</v>
      </c>
      <c r="R4">
        <v>12.44</v>
      </c>
      <c r="S4">
        <f>Table1[[#This Row],[Total Sales]]-Table1[[#This Row],[Total Expenses]]</f>
        <v>157931</v>
      </c>
    </row>
    <row r="5" spans="1:19" x14ac:dyDescent="0.25">
      <c r="A5">
        <v>2022</v>
      </c>
      <c r="B5">
        <v>94732</v>
      </c>
      <c r="C5">
        <v>61962</v>
      </c>
      <c r="D5">
        <v>31685</v>
      </c>
      <c r="E5">
        <f t="shared" si="0"/>
        <v>188379</v>
      </c>
      <c r="F5">
        <v>10051</v>
      </c>
      <c r="G5">
        <v>48693</v>
      </c>
      <c r="H5">
        <v>12747</v>
      </c>
      <c r="I5">
        <f>F5+G5+H5</f>
        <v>71491</v>
      </c>
      <c r="J5">
        <v>9.68</v>
      </c>
      <c r="K5">
        <v>16.63</v>
      </c>
      <c r="L5">
        <v>6.33</v>
      </c>
      <c r="M5">
        <v>32.64</v>
      </c>
      <c r="N5">
        <v>100</v>
      </c>
      <c r="O5">
        <v>9</v>
      </c>
      <c r="P5">
        <v>266</v>
      </c>
      <c r="Q5">
        <v>4.4400000000000004</v>
      </c>
      <c r="R5">
        <v>19.899999999999999</v>
      </c>
      <c r="S5">
        <f>Table1[[#This Row],[Total Sales]]-Table1[[#This Row],[Total Expenses]]</f>
        <v>116888</v>
      </c>
    </row>
    <row r="6" spans="1:19" x14ac:dyDescent="0.25">
      <c r="A6">
        <v>2023</v>
      </c>
      <c r="B6">
        <v>61284</v>
      </c>
      <c r="C6">
        <v>87191</v>
      </c>
      <c r="D6">
        <v>30769</v>
      </c>
      <c r="E6">
        <f t="shared" si="0"/>
        <v>179244</v>
      </c>
      <c r="F6">
        <v>11420</v>
      </c>
      <c r="G6">
        <v>26396</v>
      </c>
      <c r="H6">
        <v>10189</v>
      </c>
      <c r="I6">
        <f>F6+G6+H6</f>
        <v>48005</v>
      </c>
      <c r="J6">
        <v>12.8</v>
      </c>
      <c r="K6">
        <v>19.09</v>
      </c>
      <c r="L6">
        <v>7.94</v>
      </c>
      <c r="M6">
        <v>39.83</v>
      </c>
      <c r="N6">
        <v>104</v>
      </c>
      <c r="O6">
        <v>7</v>
      </c>
      <c r="P6">
        <v>373</v>
      </c>
      <c r="Q6">
        <v>2.78</v>
      </c>
      <c r="R6">
        <v>10.69</v>
      </c>
      <c r="S6">
        <f>Table1[[#This Row],[Total Sales]]-Table1[[#This Row],[Total Expenses]]</f>
        <v>131239</v>
      </c>
    </row>
    <row r="8" spans="1:19" x14ac:dyDescent="0.25">
      <c r="A8" t="s">
        <v>40</v>
      </c>
    </row>
    <row r="9" spans="1:19" ht="15.75" thickBot="1" x14ac:dyDescent="0.3"/>
    <row r="10" spans="1:19" ht="15.75" thickBot="1" x14ac:dyDescent="0.3">
      <c r="A10" s="4"/>
      <c r="B10" s="4" t="s">
        <v>0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8</v>
      </c>
      <c r="H10" s="4" t="s">
        <v>7</v>
      </c>
      <c r="I10" s="4" t="s">
        <v>6</v>
      </c>
      <c r="J10" s="4" t="s">
        <v>5</v>
      </c>
      <c r="K10" s="4" t="s">
        <v>9</v>
      </c>
      <c r="L10" s="4" t="s">
        <v>10</v>
      </c>
      <c r="M10" s="4" t="s">
        <v>11</v>
      </c>
      <c r="N10" s="4" t="s">
        <v>12</v>
      </c>
      <c r="O10" s="4" t="s">
        <v>13</v>
      </c>
      <c r="P10" s="4" t="s">
        <v>14</v>
      </c>
      <c r="Q10" s="4" t="s">
        <v>15</v>
      </c>
      <c r="R10" s="4" t="s">
        <v>16</v>
      </c>
      <c r="S10" s="4" t="s">
        <v>17</v>
      </c>
    </row>
    <row r="11" spans="1:19" ht="15.75" thickBot="1" x14ac:dyDescent="0.3">
      <c r="A11" s="4" t="s">
        <v>0</v>
      </c>
      <c r="B11">
        <v>1</v>
      </c>
    </row>
    <row r="12" spans="1:19" ht="15.75" thickBot="1" x14ac:dyDescent="0.3">
      <c r="A12" s="4" t="s">
        <v>1</v>
      </c>
      <c r="B12">
        <v>0.29688655145352977</v>
      </c>
      <c r="C12">
        <v>1</v>
      </c>
    </row>
    <row r="13" spans="1:19" ht="15.75" thickBot="1" x14ac:dyDescent="0.3">
      <c r="A13" s="4" t="s">
        <v>2</v>
      </c>
      <c r="B13">
        <v>0.84315732396352705</v>
      </c>
      <c r="C13">
        <v>0.14699863590810858</v>
      </c>
      <c r="D13">
        <v>1</v>
      </c>
    </row>
    <row r="14" spans="1:19" ht="15.75" thickBot="1" x14ac:dyDescent="0.3">
      <c r="A14" s="4" t="s">
        <v>3</v>
      </c>
      <c r="B14">
        <v>-0.76495301843414754</v>
      </c>
      <c r="C14">
        <v>4.1424692984316558E-2</v>
      </c>
      <c r="D14">
        <v>-0.39402993952304405</v>
      </c>
      <c r="E14">
        <v>1</v>
      </c>
    </row>
    <row r="15" spans="1:19" ht="15.75" thickBot="1" x14ac:dyDescent="0.3">
      <c r="A15" s="4" t="s">
        <v>4</v>
      </c>
      <c r="B15">
        <v>0.10940674881238689</v>
      </c>
      <c r="C15">
        <v>0.72765248098740443</v>
      </c>
      <c r="D15">
        <v>0.36029009932914946</v>
      </c>
      <c r="E15">
        <v>0.5079006750719105</v>
      </c>
      <c r="F15">
        <v>1</v>
      </c>
    </row>
    <row r="16" spans="1:19" ht="15.75" thickBot="1" x14ac:dyDescent="0.3">
      <c r="A16" s="4" t="s">
        <v>8</v>
      </c>
      <c r="B16">
        <v>0.14104609879241881</v>
      </c>
      <c r="C16">
        <v>0.25377446790658481</v>
      </c>
      <c r="D16">
        <v>0.16231628064513143</v>
      </c>
      <c r="E16">
        <v>0.23744682987075053</v>
      </c>
      <c r="F16">
        <v>0.41070286696303437</v>
      </c>
      <c r="G16">
        <v>1</v>
      </c>
    </row>
    <row r="17" spans="1:19" ht="15.75" thickBot="1" x14ac:dyDescent="0.3">
      <c r="A17" s="4" t="s">
        <v>7</v>
      </c>
      <c r="B17">
        <v>-0.28686137852544213</v>
      </c>
      <c r="C17">
        <v>0.56278236600096121</v>
      </c>
      <c r="D17">
        <v>-0.54763658273300952</v>
      </c>
      <c r="E17">
        <v>5.9559114927608577E-2</v>
      </c>
      <c r="F17">
        <v>9.198296049793063E-2</v>
      </c>
      <c r="G17">
        <v>-0.43645444838391956</v>
      </c>
      <c r="H17">
        <v>1</v>
      </c>
    </row>
    <row r="18" spans="1:19" ht="15.75" thickBot="1" x14ac:dyDescent="0.3">
      <c r="A18" s="4" t="s">
        <v>6</v>
      </c>
      <c r="B18">
        <v>-0.6037355294997776</v>
      </c>
      <c r="C18">
        <v>-0.16151398472377373</v>
      </c>
      <c r="D18">
        <v>-0.24693835181858967</v>
      </c>
      <c r="E18">
        <v>0.59598780389045791</v>
      </c>
      <c r="F18">
        <v>0.18088787998841113</v>
      </c>
      <c r="G18">
        <v>-0.60919332184842223</v>
      </c>
      <c r="H18">
        <v>0.28200220613008842</v>
      </c>
      <c r="I18">
        <v>1</v>
      </c>
    </row>
    <row r="19" spans="1:19" ht="15.75" thickBot="1" x14ac:dyDescent="0.3">
      <c r="A19" s="4" t="s">
        <v>5</v>
      </c>
      <c r="B19">
        <v>-0.59282009388987922</v>
      </c>
      <c r="C19">
        <v>0.28964082020321724</v>
      </c>
      <c r="D19">
        <v>-0.50857442771781414</v>
      </c>
      <c r="E19">
        <v>0.49268854053221145</v>
      </c>
      <c r="F19">
        <v>0.24587171525482215</v>
      </c>
      <c r="G19">
        <v>-0.57238132636584693</v>
      </c>
      <c r="H19">
        <v>0.78972426510460436</v>
      </c>
      <c r="I19">
        <v>0.80248810759750666</v>
      </c>
      <c r="J19">
        <v>1</v>
      </c>
    </row>
    <row r="20" spans="1:19" ht="15.75" thickBot="1" x14ac:dyDescent="0.3">
      <c r="A20" s="4" t="s">
        <v>9</v>
      </c>
      <c r="B20">
        <v>-0.43138859140341368</v>
      </c>
      <c r="C20">
        <v>3.4216702087193594E-2</v>
      </c>
      <c r="D20">
        <v>-0.16426197731927777</v>
      </c>
      <c r="E20">
        <v>0.77458007212446844</v>
      </c>
      <c r="F20">
        <v>0.47136994259051529</v>
      </c>
      <c r="G20">
        <v>0.77908293259396777</v>
      </c>
      <c r="H20">
        <v>-0.34498331365404689</v>
      </c>
      <c r="I20">
        <v>-1.4289530664286844E-2</v>
      </c>
      <c r="J20">
        <v>-0.12470150237543086</v>
      </c>
      <c r="K20">
        <v>1</v>
      </c>
    </row>
    <row r="21" spans="1:19" ht="15.75" thickBot="1" x14ac:dyDescent="0.3">
      <c r="A21" s="4" t="s">
        <v>10</v>
      </c>
      <c r="B21">
        <v>0.66892193148918122</v>
      </c>
      <c r="C21">
        <v>0.63608594774906302</v>
      </c>
      <c r="D21">
        <v>0.73125406754570421</v>
      </c>
      <c r="E21">
        <v>-6.954849038083781E-2</v>
      </c>
      <c r="F21">
        <v>0.74284328938012079</v>
      </c>
      <c r="G21">
        <v>0.64663618272991774</v>
      </c>
      <c r="H21">
        <v>-0.27590342246363175</v>
      </c>
      <c r="I21">
        <v>-0.4466481012452625</v>
      </c>
      <c r="J21">
        <v>-0.40315483524852463</v>
      </c>
      <c r="K21">
        <v>0.28563598776746923</v>
      </c>
      <c r="L21">
        <v>1</v>
      </c>
    </row>
    <row r="22" spans="1:19" ht="15.75" thickBot="1" x14ac:dyDescent="0.3">
      <c r="A22" s="4" t="s">
        <v>11</v>
      </c>
      <c r="B22">
        <v>-0.78027213673394547</v>
      </c>
      <c r="C22">
        <v>-0.13344563950821128</v>
      </c>
      <c r="D22">
        <v>-0.34603353864131731</v>
      </c>
      <c r="E22">
        <v>0.96848906736089346</v>
      </c>
      <c r="F22">
        <v>0.40383023455126921</v>
      </c>
      <c r="G22">
        <v>5.5433633465640057E-2</v>
      </c>
      <c r="H22">
        <v>-1.1335308555844921E-2</v>
      </c>
      <c r="I22">
        <v>0.73895731044448465</v>
      </c>
      <c r="J22">
        <v>0.5213301751951982</v>
      </c>
      <c r="K22">
        <v>0.66034222693032407</v>
      </c>
      <c r="L22">
        <v>-0.19442410209563826</v>
      </c>
      <c r="M22">
        <v>1</v>
      </c>
    </row>
    <row r="23" spans="1:19" ht="15.75" thickBot="1" x14ac:dyDescent="0.3">
      <c r="A23" s="4" t="s">
        <v>12</v>
      </c>
      <c r="B23">
        <v>-0.29219471298175509</v>
      </c>
      <c r="C23">
        <v>0.2419214108629941</v>
      </c>
      <c r="D23">
        <v>8.8976604751799637E-2</v>
      </c>
      <c r="E23">
        <v>0.8202623676374089</v>
      </c>
      <c r="F23">
        <v>0.76943364525841806</v>
      </c>
      <c r="G23">
        <v>0.64570339135132104</v>
      </c>
      <c r="H23">
        <v>-0.27341975467536278</v>
      </c>
      <c r="I23">
        <v>0.20074666043583281</v>
      </c>
      <c r="J23">
        <v>5.4656220548750606E-2</v>
      </c>
      <c r="K23">
        <v>0.90323618977623188</v>
      </c>
      <c r="L23">
        <v>0.47975164958385086</v>
      </c>
      <c r="M23">
        <v>0.73373154975034871</v>
      </c>
      <c r="N23">
        <v>1</v>
      </c>
    </row>
    <row r="24" spans="1:19" ht="15.75" thickBot="1" x14ac:dyDescent="0.3">
      <c r="A24" s="4" t="s">
        <v>13</v>
      </c>
      <c r="B24">
        <v>-0.23755716907278993</v>
      </c>
      <c r="C24">
        <v>0.29856599849400295</v>
      </c>
      <c r="D24">
        <v>6.8590640883518517E-2</v>
      </c>
      <c r="E24">
        <v>0.75546260939218279</v>
      </c>
      <c r="F24">
        <v>0.74826905606390359</v>
      </c>
      <c r="G24">
        <v>0.76649153052580044</v>
      </c>
      <c r="H24">
        <v>-0.27216821286486365</v>
      </c>
      <c r="I24">
        <v>3.2730555526151589E-2</v>
      </c>
      <c r="J24">
        <v>-4.5804157537178078E-2</v>
      </c>
      <c r="K24">
        <v>0.93553944342734696</v>
      </c>
      <c r="L24">
        <v>0.53899105057519803</v>
      </c>
      <c r="M24">
        <v>0.63173799128949049</v>
      </c>
      <c r="N24">
        <v>0.98300378060506499</v>
      </c>
      <c r="O24">
        <v>1</v>
      </c>
    </row>
    <row r="25" spans="1:19" ht="15.75" thickBot="1" x14ac:dyDescent="0.3">
      <c r="A25" s="4" t="s">
        <v>14</v>
      </c>
      <c r="B25">
        <v>-0.38100038100057154</v>
      </c>
      <c r="C25">
        <v>-0.4818467755652634</v>
      </c>
      <c r="D25">
        <v>-0.50325919234155092</v>
      </c>
      <c r="E25">
        <v>-0.20675936583256374</v>
      </c>
      <c r="F25">
        <v>-0.71586882265862495</v>
      </c>
      <c r="G25">
        <v>-0.88681349546223176</v>
      </c>
      <c r="H25">
        <v>0.40615178144705555</v>
      </c>
      <c r="I25">
        <v>0.45863830087484669</v>
      </c>
      <c r="J25">
        <v>0.4625467778463937</v>
      </c>
      <c r="K25">
        <v>-0.64484808261682303</v>
      </c>
      <c r="L25">
        <v>-0.90826628292556166</v>
      </c>
      <c r="M25">
        <v>-5.1660887673336417E-2</v>
      </c>
      <c r="N25">
        <v>-0.71625432822087776</v>
      </c>
      <c r="O25">
        <v>-0.79346549388591636</v>
      </c>
      <c r="P25">
        <v>1</v>
      </c>
    </row>
    <row r="26" spans="1:19" ht="15.75" thickBot="1" x14ac:dyDescent="0.3">
      <c r="A26" s="4" t="s">
        <v>15</v>
      </c>
      <c r="B26">
        <v>0.55493959662317216</v>
      </c>
      <c r="C26">
        <v>0.52860108101557568</v>
      </c>
      <c r="D26">
        <v>0.7687475193302119</v>
      </c>
      <c r="E26">
        <v>0.10897405911475778</v>
      </c>
      <c r="F26">
        <v>0.82105797951221748</v>
      </c>
      <c r="G26">
        <v>0.5840480117728859</v>
      </c>
      <c r="H26">
        <v>-0.36838938859246995</v>
      </c>
      <c r="I26">
        <v>-0.2212440103296498</v>
      </c>
      <c r="J26">
        <v>-0.31354952572927408</v>
      </c>
      <c r="K26">
        <v>0.37105043772918056</v>
      </c>
      <c r="L26">
        <v>0.96029265374558337</v>
      </c>
      <c r="M26">
        <v>2.8231094737529577E-2</v>
      </c>
      <c r="N26">
        <v>0.62073419323165357</v>
      </c>
      <c r="O26">
        <v>0.63477330695973999</v>
      </c>
      <c r="P26">
        <v>-0.89077448720076924</v>
      </c>
      <c r="Q26">
        <v>1</v>
      </c>
    </row>
    <row r="27" spans="1:19" ht="15.75" thickBot="1" x14ac:dyDescent="0.3">
      <c r="A27" s="4" t="s">
        <v>16</v>
      </c>
      <c r="B27">
        <v>-0.93751957962257093</v>
      </c>
      <c r="C27">
        <v>-0.26610388665564999</v>
      </c>
      <c r="D27">
        <v>-0.66682925583157004</v>
      </c>
      <c r="E27">
        <v>0.79059724956716071</v>
      </c>
      <c r="F27">
        <v>2.3387327653363578E-2</v>
      </c>
      <c r="G27">
        <v>-0.34193432563449772</v>
      </c>
      <c r="H27">
        <v>0.30308852264670694</v>
      </c>
      <c r="I27">
        <v>0.84265664030053666</v>
      </c>
      <c r="J27">
        <v>0.74329771506898912</v>
      </c>
      <c r="K27">
        <v>0.30577497800429149</v>
      </c>
      <c r="L27">
        <v>-0.62923099538888461</v>
      </c>
      <c r="M27">
        <v>0.86138094747288529</v>
      </c>
      <c r="N27">
        <v>0.3081623626219564</v>
      </c>
      <c r="O27">
        <v>0.19805219388430081</v>
      </c>
      <c r="P27">
        <v>0.43545968845253036</v>
      </c>
      <c r="Q27">
        <v>-0.45100330470015737</v>
      </c>
      <c r="R27">
        <v>1</v>
      </c>
    </row>
    <row r="28" spans="1:19" ht="15.75" thickBot="1" x14ac:dyDescent="0.3">
      <c r="A28" s="4" t="s">
        <v>17</v>
      </c>
      <c r="B28" s="3">
        <v>-0.7279022117199806</v>
      </c>
      <c r="C28" s="3">
        <v>-4.9163449275405002E-2</v>
      </c>
      <c r="D28" s="3">
        <v>-0.97780425192953235</v>
      </c>
      <c r="E28" s="3">
        <v>0.27840962918855233</v>
      </c>
      <c r="F28" s="3">
        <v>-0.36820642444810908</v>
      </c>
      <c r="G28" s="3">
        <v>-5.1593854265283567E-2</v>
      </c>
      <c r="H28" s="3">
        <v>0.56501990083064391</v>
      </c>
      <c r="I28" s="3">
        <v>5.1778343478522323E-2</v>
      </c>
      <c r="J28" s="3">
        <v>0.39808505259129523</v>
      </c>
      <c r="K28" s="3">
        <v>0.15141541783780221</v>
      </c>
      <c r="L28" s="3">
        <v>-0.6347723024482721</v>
      </c>
      <c r="M28" s="3">
        <v>0.19078516493031719</v>
      </c>
      <c r="N28" s="3">
        <v>-0.13608527859038275</v>
      </c>
      <c r="O28" s="3">
        <v>-7.8980891080121865E-2</v>
      </c>
      <c r="P28" s="3">
        <v>0.4154391927358716</v>
      </c>
      <c r="Q28" s="3">
        <v>-0.72743611518220286</v>
      </c>
      <c r="R28" s="3">
        <v>0.50353643646812374</v>
      </c>
      <c r="S28" s="3">
        <v>1</v>
      </c>
    </row>
  </sheetData>
  <conditionalFormatting sqref="B11:S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3CA50-AED3-4875-BC77-0C8F9C459BF5}">
  <dimension ref="A3:G10"/>
  <sheetViews>
    <sheetView workbookViewId="0">
      <selection activeCell="E11" sqref="E11"/>
    </sheetView>
  </sheetViews>
  <sheetFormatPr defaultRowHeight="15" x14ac:dyDescent="0.25"/>
  <cols>
    <col min="1" max="1" width="13.140625" bestFit="1" customWidth="1"/>
    <col min="2" max="2" width="24.5703125" bestFit="1" customWidth="1"/>
    <col min="3" max="3" width="17.28515625" bestFit="1" customWidth="1"/>
  </cols>
  <sheetData>
    <row r="3" spans="1:7" x14ac:dyDescent="0.25">
      <c r="A3" s="1" t="s">
        <v>18</v>
      </c>
      <c r="B3" t="s">
        <v>28</v>
      </c>
      <c r="C3" t="s">
        <v>21</v>
      </c>
      <c r="E3" t="s">
        <v>27</v>
      </c>
    </row>
    <row r="4" spans="1:7" ht="15.75" thickBot="1" x14ac:dyDescent="0.3">
      <c r="A4" s="2">
        <v>2019</v>
      </c>
      <c r="B4">
        <v>234</v>
      </c>
      <c r="C4">
        <v>186191</v>
      </c>
    </row>
    <row r="5" spans="1:7" x14ac:dyDescent="0.25">
      <c r="A5" s="2">
        <v>2020</v>
      </c>
      <c r="B5">
        <v>120</v>
      </c>
      <c r="C5">
        <v>153733</v>
      </c>
      <c r="E5" s="4"/>
      <c r="F5" s="4" t="s">
        <v>25</v>
      </c>
      <c r="G5" s="4" t="s">
        <v>26</v>
      </c>
    </row>
    <row r="6" spans="1:7" x14ac:dyDescent="0.25">
      <c r="A6" s="2">
        <v>2021</v>
      </c>
      <c r="B6">
        <v>428</v>
      </c>
      <c r="C6">
        <v>236442</v>
      </c>
      <c r="E6" t="s">
        <v>25</v>
      </c>
      <c r="F6">
        <v>1</v>
      </c>
    </row>
    <row r="7" spans="1:7" ht="15.75" thickBot="1" x14ac:dyDescent="0.3">
      <c r="A7" s="2">
        <v>2022</v>
      </c>
      <c r="B7">
        <v>266</v>
      </c>
      <c r="C7">
        <v>188379</v>
      </c>
      <c r="E7" s="3" t="s">
        <v>26</v>
      </c>
      <c r="F7" s="3">
        <v>0.82105797951221748</v>
      </c>
      <c r="G7" s="3">
        <v>1</v>
      </c>
    </row>
    <row r="8" spans="1:7" x14ac:dyDescent="0.25">
      <c r="A8" s="2">
        <v>2023</v>
      </c>
      <c r="B8">
        <v>373</v>
      </c>
      <c r="C8">
        <v>179244</v>
      </c>
    </row>
    <row r="9" spans="1:7" x14ac:dyDescent="0.25">
      <c r="A9" s="2" t="s">
        <v>19</v>
      </c>
      <c r="B9">
        <v>1421</v>
      </c>
      <c r="C9">
        <v>943989</v>
      </c>
      <c r="E9" s="5" t="s">
        <v>37</v>
      </c>
    </row>
    <row r="10" spans="1:7" x14ac:dyDescent="0.25">
      <c r="E10" s="5" t="s">
        <v>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3423-2AC5-4869-B433-B9592BD7144E}">
  <dimension ref="A3:G9"/>
  <sheetViews>
    <sheetView workbookViewId="0">
      <selection activeCell="D13" sqref="D13"/>
    </sheetView>
  </sheetViews>
  <sheetFormatPr defaultRowHeight="15" x14ac:dyDescent="0.25"/>
  <cols>
    <col min="1" max="1" width="13.140625" bestFit="1" customWidth="1"/>
    <col min="2" max="2" width="24.5703125" bestFit="1" customWidth="1"/>
    <col min="3" max="3" width="21" bestFit="1" customWidth="1"/>
  </cols>
  <sheetData>
    <row r="3" spans="1:7" x14ac:dyDescent="0.25">
      <c r="A3" s="1" t="s">
        <v>18</v>
      </c>
      <c r="B3" t="s">
        <v>28</v>
      </c>
      <c r="C3" t="s">
        <v>20</v>
      </c>
      <c r="E3" t="s">
        <v>27</v>
      </c>
    </row>
    <row r="4" spans="1:7" ht="15.75" thickBot="1" x14ac:dyDescent="0.3">
      <c r="A4" s="2">
        <v>2019</v>
      </c>
      <c r="B4">
        <v>234</v>
      </c>
      <c r="C4">
        <v>68183</v>
      </c>
    </row>
    <row r="5" spans="1:7" x14ac:dyDescent="0.25">
      <c r="A5" s="2">
        <v>2020</v>
      </c>
      <c r="B5">
        <v>120</v>
      </c>
      <c r="C5">
        <v>77314</v>
      </c>
      <c r="E5" s="4"/>
      <c r="F5" s="4" t="s">
        <v>25</v>
      </c>
      <c r="G5" s="4" t="s">
        <v>26</v>
      </c>
    </row>
    <row r="6" spans="1:7" x14ac:dyDescent="0.25">
      <c r="A6" s="2">
        <v>2021</v>
      </c>
      <c r="B6">
        <v>428</v>
      </c>
      <c r="C6">
        <v>78511</v>
      </c>
      <c r="E6" t="s">
        <v>25</v>
      </c>
      <c r="F6">
        <v>1</v>
      </c>
    </row>
    <row r="7" spans="1:7" ht="15.75" thickBot="1" x14ac:dyDescent="0.3">
      <c r="A7" s="2">
        <v>2022</v>
      </c>
      <c r="B7">
        <v>266</v>
      </c>
      <c r="C7">
        <v>71491</v>
      </c>
      <c r="E7" s="3" t="s">
        <v>26</v>
      </c>
      <c r="F7" s="3">
        <v>-0.31354952572927408</v>
      </c>
      <c r="G7" s="3">
        <v>1</v>
      </c>
    </row>
    <row r="8" spans="1:7" x14ac:dyDescent="0.25">
      <c r="A8" s="2">
        <v>2023</v>
      </c>
      <c r="B8">
        <v>373</v>
      </c>
      <c r="C8">
        <v>48005</v>
      </c>
    </row>
    <row r="9" spans="1:7" x14ac:dyDescent="0.25">
      <c r="A9" s="2" t="s">
        <v>19</v>
      </c>
      <c r="B9">
        <v>1421</v>
      </c>
      <c r="C9">
        <v>343504</v>
      </c>
      <c r="E9" s="5" t="s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C141F-618D-4ED6-AA4F-B9CA44839A97}">
  <dimension ref="A3:G9"/>
  <sheetViews>
    <sheetView workbookViewId="0">
      <selection activeCell="E10" sqref="E10"/>
    </sheetView>
  </sheetViews>
  <sheetFormatPr defaultRowHeight="15" x14ac:dyDescent="0.25"/>
  <cols>
    <col min="1" max="1" width="13.140625" bestFit="1" customWidth="1"/>
    <col min="2" max="2" width="24.5703125" bestFit="1" customWidth="1"/>
    <col min="3" max="3" width="17.5703125" bestFit="1" customWidth="1"/>
  </cols>
  <sheetData>
    <row r="3" spans="1:7" x14ac:dyDescent="0.25">
      <c r="A3" s="1" t="s">
        <v>18</v>
      </c>
      <c r="B3" t="s">
        <v>28</v>
      </c>
      <c r="C3" t="s">
        <v>36</v>
      </c>
      <c r="E3" t="s">
        <v>27</v>
      </c>
    </row>
    <row r="4" spans="1:7" ht="15.75" thickBot="1" x14ac:dyDescent="0.3">
      <c r="A4" s="2">
        <v>2019</v>
      </c>
      <c r="B4">
        <v>234</v>
      </c>
      <c r="C4">
        <v>111</v>
      </c>
    </row>
    <row r="5" spans="1:7" x14ac:dyDescent="0.25">
      <c r="A5" s="2">
        <v>2020</v>
      </c>
      <c r="B5">
        <v>120</v>
      </c>
      <c r="C5">
        <v>96</v>
      </c>
      <c r="E5" s="4"/>
      <c r="F5" s="4" t="s">
        <v>25</v>
      </c>
      <c r="G5" s="4" t="s">
        <v>26</v>
      </c>
    </row>
    <row r="6" spans="1:7" x14ac:dyDescent="0.25">
      <c r="A6" s="2">
        <v>2021</v>
      </c>
      <c r="B6">
        <v>428</v>
      </c>
      <c r="C6">
        <v>111</v>
      </c>
      <c r="E6" t="s">
        <v>25</v>
      </c>
      <c r="F6">
        <v>1</v>
      </c>
    </row>
    <row r="7" spans="1:7" ht="15.75" thickBot="1" x14ac:dyDescent="0.3">
      <c r="A7" s="2">
        <v>2022</v>
      </c>
      <c r="B7">
        <v>266</v>
      </c>
      <c r="C7">
        <v>100</v>
      </c>
      <c r="E7" s="3" t="s">
        <v>26</v>
      </c>
      <c r="F7" s="3">
        <v>0.63477330695973999</v>
      </c>
      <c r="G7" s="3">
        <v>1</v>
      </c>
    </row>
    <row r="8" spans="1:7" x14ac:dyDescent="0.25">
      <c r="A8" s="2">
        <v>2023</v>
      </c>
      <c r="B8">
        <v>373</v>
      </c>
      <c r="C8">
        <v>104</v>
      </c>
    </row>
    <row r="9" spans="1:7" x14ac:dyDescent="0.25">
      <c r="A9" s="2" t="s">
        <v>19</v>
      </c>
      <c r="B9">
        <v>1421</v>
      </c>
      <c r="C9">
        <v>522</v>
      </c>
      <c r="E9" s="5" t="s">
        <v>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21E6-E3DF-49C2-9735-F58166BC0F33}">
  <dimension ref="A3:G9"/>
  <sheetViews>
    <sheetView workbookViewId="0">
      <selection activeCell="E10" sqref="E10"/>
    </sheetView>
  </sheetViews>
  <sheetFormatPr defaultRowHeight="15" x14ac:dyDescent="0.25"/>
  <cols>
    <col min="1" max="1" width="13.140625" bestFit="1" customWidth="1"/>
    <col min="2" max="2" width="24.5703125" bestFit="1" customWidth="1"/>
    <col min="3" max="3" width="28.140625" bestFit="1" customWidth="1"/>
  </cols>
  <sheetData>
    <row r="3" spans="1:7" x14ac:dyDescent="0.25">
      <c r="A3" s="1" t="s">
        <v>18</v>
      </c>
      <c r="B3" t="s">
        <v>28</v>
      </c>
      <c r="C3" t="s">
        <v>23</v>
      </c>
      <c r="E3" t="s">
        <v>27</v>
      </c>
    </row>
    <row r="4" spans="1:7" ht="15.75" thickBot="1" x14ac:dyDescent="0.3">
      <c r="A4" s="2">
        <v>2019</v>
      </c>
      <c r="B4">
        <v>234</v>
      </c>
      <c r="C4">
        <v>9.59</v>
      </c>
    </row>
    <row r="5" spans="1:7" x14ac:dyDescent="0.25">
      <c r="A5" s="2">
        <v>2020</v>
      </c>
      <c r="B5">
        <v>120</v>
      </c>
      <c r="C5">
        <v>9.73</v>
      </c>
      <c r="E5" s="4"/>
      <c r="F5" s="4" t="s">
        <v>25</v>
      </c>
      <c r="G5" s="4" t="s">
        <v>26</v>
      </c>
    </row>
    <row r="6" spans="1:7" x14ac:dyDescent="0.25">
      <c r="A6" s="2">
        <v>2021</v>
      </c>
      <c r="B6">
        <v>428</v>
      </c>
      <c r="C6">
        <v>8.4700000000000006</v>
      </c>
      <c r="E6" t="s">
        <v>25</v>
      </c>
      <c r="F6">
        <v>1</v>
      </c>
    </row>
    <row r="7" spans="1:7" ht="15.75" thickBot="1" x14ac:dyDescent="0.3">
      <c r="A7" s="2">
        <v>2022</v>
      </c>
      <c r="B7">
        <v>266</v>
      </c>
      <c r="C7">
        <v>4.4400000000000004</v>
      </c>
      <c r="E7" s="3" t="s">
        <v>26</v>
      </c>
      <c r="F7" s="3">
        <v>-0.45100330470015737</v>
      </c>
      <c r="G7" s="3">
        <v>1</v>
      </c>
    </row>
    <row r="8" spans="1:7" x14ac:dyDescent="0.25">
      <c r="A8" s="2">
        <v>2023</v>
      </c>
      <c r="B8">
        <v>373</v>
      </c>
      <c r="C8">
        <v>2.78</v>
      </c>
    </row>
    <row r="9" spans="1:7" x14ac:dyDescent="0.25">
      <c r="A9" s="2" t="s">
        <v>19</v>
      </c>
      <c r="B9">
        <v>1421</v>
      </c>
      <c r="C9">
        <v>35.01</v>
      </c>
      <c r="E9" s="5" t="s">
        <v>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1C75-AABD-4824-B625-A8ED63DF4D69}">
  <dimension ref="A3:G9"/>
  <sheetViews>
    <sheetView workbookViewId="0">
      <selection activeCell="E10" sqref="E10"/>
    </sheetView>
  </sheetViews>
  <sheetFormatPr defaultRowHeight="15" x14ac:dyDescent="0.25"/>
  <cols>
    <col min="1" max="1" width="13.140625" bestFit="1" customWidth="1"/>
    <col min="2" max="2" width="24.5703125" bestFit="1" customWidth="1"/>
    <col min="3" max="3" width="35.7109375" bestFit="1" customWidth="1"/>
  </cols>
  <sheetData>
    <row r="3" spans="1:7" x14ac:dyDescent="0.25">
      <c r="A3" s="1" t="s">
        <v>18</v>
      </c>
      <c r="B3" t="s">
        <v>28</v>
      </c>
      <c r="C3" t="s">
        <v>22</v>
      </c>
      <c r="E3" t="s">
        <v>27</v>
      </c>
    </row>
    <row r="4" spans="1:7" ht="15.75" thickBot="1" x14ac:dyDescent="0.3">
      <c r="A4" s="2">
        <v>2019</v>
      </c>
      <c r="B4">
        <v>234</v>
      </c>
      <c r="C4">
        <v>50.260000000000005</v>
      </c>
    </row>
    <row r="5" spans="1:7" x14ac:dyDescent="0.25">
      <c r="A5" s="2">
        <v>2020</v>
      </c>
      <c r="B5">
        <v>120</v>
      </c>
      <c r="C5">
        <v>30.619999999999997</v>
      </c>
      <c r="E5" s="4"/>
      <c r="F5" s="4" t="s">
        <v>25</v>
      </c>
      <c r="G5" s="4" t="s">
        <v>26</v>
      </c>
    </row>
    <row r="6" spans="1:7" x14ac:dyDescent="0.25">
      <c r="A6" s="2">
        <v>2021</v>
      </c>
      <c r="B6">
        <v>428</v>
      </c>
      <c r="C6">
        <v>53.309999999999995</v>
      </c>
      <c r="E6" t="s">
        <v>25</v>
      </c>
      <c r="F6">
        <v>1</v>
      </c>
    </row>
    <row r="7" spans="1:7" ht="15.75" thickBot="1" x14ac:dyDescent="0.3">
      <c r="A7" s="2">
        <v>2022</v>
      </c>
      <c r="B7">
        <v>266</v>
      </c>
      <c r="C7">
        <v>32.64</v>
      </c>
      <c r="E7" s="3" t="s">
        <v>26</v>
      </c>
      <c r="F7" s="3">
        <v>0.62073419323165357</v>
      </c>
      <c r="G7" s="3">
        <v>1</v>
      </c>
    </row>
    <row r="8" spans="1:7" x14ac:dyDescent="0.25">
      <c r="A8" s="2">
        <v>2023</v>
      </c>
      <c r="B8">
        <v>373</v>
      </c>
      <c r="C8">
        <v>39.83</v>
      </c>
    </row>
    <row r="9" spans="1:7" x14ac:dyDescent="0.25">
      <c r="A9" s="2" t="s">
        <v>19</v>
      </c>
      <c r="B9">
        <v>1421</v>
      </c>
      <c r="C9">
        <v>206.65999999999997</v>
      </c>
      <c r="E9" s="5" t="s">
        <v>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112A-D79F-457A-B1C1-18B4A9E6E0B2}">
  <dimension ref="A3:F19"/>
  <sheetViews>
    <sheetView workbookViewId="0">
      <selection activeCell="B13" sqref="B13:E17"/>
    </sheetView>
  </sheetViews>
  <sheetFormatPr defaultRowHeight="15" x14ac:dyDescent="0.25"/>
  <cols>
    <col min="1" max="1" width="13.140625" bestFit="1" customWidth="1"/>
    <col min="2" max="3" width="23.140625" bestFit="1" customWidth="1"/>
    <col min="4" max="5" width="23" bestFit="1" customWidth="1"/>
    <col min="6" max="6" width="17.7109375" bestFit="1" customWidth="1"/>
  </cols>
  <sheetData>
    <row r="3" spans="1:6" x14ac:dyDescent="0.25">
      <c r="A3" s="1" t="s">
        <v>18</v>
      </c>
      <c r="B3" t="s">
        <v>56</v>
      </c>
      <c r="C3" t="s">
        <v>57</v>
      </c>
      <c r="D3" t="s">
        <v>58</v>
      </c>
      <c r="E3" t="s">
        <v>21</v>
      </c>
    </row>
    <row r="4" spans="1:6" x14ac:dyDescent="0.25">
      <c r="A4" s="2">
        <v>2019</v>
      </c>
      <c r="B4">
        <v>65795</v>
      </c>
      <c r="C4">
        <v>46265</v>
      </c>
      <c r="D4">
        <v>74131</v>
      </c>
      <c r="E4">
        <v>186191</v>
      </c>
    </row>
    <row r="5" spans="1:6" x14ac:dyDescent="0.25">
      <c r="A5" s="2">
        <v>2020</v>
      </c>
      <c r="B5">
        <v>50860</v>
      </c>
      <c r="C5">
        <v>56850</v>
      </c>
      <c r="D5">
        <v>46023</v>
      </c>
      <c r="E5">
        <v>153733</v>
      </c>
    </row>
    <row r="6" spans="1:6" x14ac:dyDescent="0.25">
      <c r="A6" s="2">
        <v>2021</v>
      </c>
      <c r="B6">
        <v>88158</v>
      </c>
      <c r="C6">
        <v>77194</v>
      </c>
      <c r="D6">
        <v>71090</v>
      </c>
      <c r="E6">
        <v>236442</v>
      </c>
    </row>
    <row r="7" spans="1:6" x14ac:dyDescent="0.25">
      <c r="A7" s="2">
        <v>2022</v>
      </c>
      <c r="B7">
        <v>94732</v>
      </c>
      <c r="C7">
        <v>61962</v>
      </c>
      <c r="D7">
        <v>31685</v>
      </c>
      <c r="E7">
        <v>188379</v>
      </c>
    </row>
    <row r="8" spans="1:6" x14ac:dyDescent="0.25">
      <c r="A8" s="2">
        <v>2023</v>
      </c>
      <c r="B8">
        <v>61284</v>
      </c>
      <c r="C8">
        <v>87191</v>
      </c>
      <c r="D8">
        <v>30769</v>
      </c>
      <c r="E8">
        <v>179244</v>
      </c>
    </row>
    <row r="9" spans="1:6" x14ac:dyDescent="0.25">
      <c r="A9" s="2" t="s">
        <v>19</v>
      </c>
      <c r="B9">
        <v>360829</v>
      </c>
      <c r="C9">
        <v>329462</v>
      </c>
      <c r="D9">
        <v>253698</v>
      </c>
      <c r="E9">
        <v>943989</v>
      </c>
    </row>
    <row r="12" spans="1:6" ht="15.75" thickBot="1" x14ac:dyDescent="0.3"/>
    <row r="13" spans="1:6" ht="15.75" thickBot="1" x14ac:dyDescent="0.3">
      <c r="B13" s="4"/>
      <c r="C13" s="4" t="s">
        <v>56</v>
      </c>
      <c r="D13" s="4" t="s">
        <v>57</v>
      </c>
      <c r="E13" s="4" t="s">
        <v>58</v>
      </c>
      <c r="F13" s="4" t="s">
        <v>21</v>
      </c>
    </row>
    <row r="14" spans="1:6" ht="15.75" thickBot="1" x14ac:dyDescent="0.3">
      <c r="B14" s="4" t="s">
        <v>56</v>
      </c>
      <c r="C14">
        <v>1</v>
      </c>
    </row>
    <row r="15" spans="1:6" ht="15.75" thickBot="1" x14ac:dyDescent="0.3">
      <c r="B15" s="4" t="s">
        <v>57</v>
      </c>
      <c r="C15">
        <v>0.14699863590810858</v>
      </c>
      <c r="D15">
        <v>1</v>
      </c>
    </row>
    <row r="16" spans="1:6" ht="15.75" thickBot="1" x14ac:dyDescent="0.3">
      <c r="B16" s="4" t="s">
        <v>58</v>
      </c>
      <c r="C16">
        <v>4.1424692984316558E-2</v>
      </c>
      <c r="D16">
        <v>-0.39402993952304405</v>
      </c>
      <c r="E16">
        <v>1</v>
      </c>
    </row>
    <row r="17" spans="2:6" ht="15.75" thickBot="1" x14ac:dyDescent="0.3">
      <c r="B17" s="4" t="s">
        <v>21</v>
      </c>
      <c r="C17" s="3">
        <v>0.72765248098740443</v>
      </c>
      <c r="D17" s="3">
        <v>0.36029009932914946</v>
      </c>
      <c r="E17" s="3">
        <v>0.5079006750719105</v>
      </c>
      <c r="F17" s="3">
        <v>1</v>
      </c>
    </row>
    <row r="19" spans="2:6" x14ac:dyDescent="0.25">
      <c r="B19" s="5" t="s">
        <v>59</v>
      </c>
    </row>
  </sheetData>
  <conditionalFormatting sqref="C14:F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B8E8-D687-4F8A-900A-8939AA69D0B5}">
  <dimension ref="A3:G18"/>
  <sheetViews>
    <sheetView workbookViewId="0">
      <selection activeCell="E22" sqref="E22"/>
    </sheetView>
  </sheetViews>
  <sheetFormatPr defaultRowHeight="15" x14ac:dyDescent="0.25"/>
  <cols>
    <col min="1" max="1" width="13.140625" bestFit="1" customWidth="1"/>
    <col min="2" max="2" width="23.140625" bestFit="1" customWidth="1"/>
    <col min="3" max="3" width="22.5703125" bestFit="1" customWidth="1"/>
    <col min="4" max="4" width="23.140625" bestFit="1" customWidth="1"/>
    <col min="5" max="6" width="23" bestFit="1" customWidth="1"/>
    <col min="7" max="7" width="23.140625" bestFit="1" customWidth="1"/>
  </cols>
  <sheetData>
    <row r="3" spans="1:7" x14ac:dyDescent="0.25">
      <c r="A3" s="1" t="s">
        <v>18</v>
      </c>
      <c r="B3" t="s">
        <v>56</v>
      </c>
      <c r="C3" t="s">
        <v>57</v>
      </c>
      <c r="D3" t="s">
        <v>58</v>
      </c>
      <c r="E3" t="s">
        <v>29</v>
      </c>
    </row>
    <row r="4" spans="1:7" x14ac:dyDescent="0.25">
      <c r="A4" s="2">
        <v>2019</v>
      </c>
      <c r="B4">
        <v>65795</v>
      </c>
      <c r="C4">
        <v>46265</v>
      </c>
      <c r="D4">
        <v>74131</v>
      </c>
      <c r="E4">
        <v>8</v>
      </c>
    </row>
    <row r="5" spans="1:7" x14ac:dyDescent="0.25">
      <c r="A5" s="2">
        <v>2020</v>
      </c>
      <c r="B5">
        <v>50860</v>
      </c>
      <c r="C5">
        <v>56850</v>
      </c>
      <c r="D5">
        <v>46023</v>
      </c>
      <c r="E5">
        <v>13</v>
      </c>
    </row>
    <row r="6" spans="1:7" x14ac:dyDescent="0.25">
      <c r="A6" s="2">
        <v>2021</v>
      </c>
      <c r="B6">
        <v>88158</v>
      </c>
      <c r="C6">
        <v>77194</v>
      </c>
      <c r="D6">
        <v>71090</v>
      </c>
      <c r="E6">
        <v>7</v>
      </c>
    </row>
    <row r="7" spans="1:7" x14ac:dyDescent="0.25">
      <c r="A7" s="2">
        <v>2022</v>
      </c>
      <c r="B7">
        <v>94732</v>
      </c>
      <c r="C7">
        <v>61962</v>
      </c>
      <c r="D7">
        <v>31685</v>
      </c>
      <c r="E7">
        <v>9</v>
      </c>
    </row>
    <row r="8" spans="1:7" x14ac:dyDescent="0.25">
      <c r="A8" s="2">
        <v>2023</v>
      </c>
      <c r="B8">
        <v>61284</v>
      </c>
      <c r="C8">
        <v>87191</v>
      </c>
      <c r="D8">
        <v>30769</v>
      </c>
      <c r="E8">
        <v>7</v>
      </c>
    </row>
    <row r="9" spans="1:7" x14ac:dyDescent="0.25">
      <c r="A9" s="2" t="s">
        <v>19</v>
      </c>
      <c r="B9">
        <v>360829</v>
      </c>
      <c r="C9">
        <v>329462</v>
      </c>
      <c r="D9">
        <v>253698</v>
      </c>
      <c r="E9">
        <v>44</v>
      </c>
    </row>
    <row r="12" spans="1:7" ht="15.75" thickBot="1" x14ac:dyDescent="0.3"/>
    <row r="13" spans="1:7" ht="15.75" thickBot="1" x14ac:dyDescent="0.3">
      <c r="B13" s="4"/>
      <c r="C13" s="4" t="s">
        <v>0</v>
      </c>
      <c r="D13" s="4" t="s">
        <v>56</v>
      </c>
      <c r="E13" s="4" t="s">
        <v>57</v>
      </c>
      <c r="F13" s="4" t="s">
        <v>58</v>
      </c>
      <c r="G13" s="4" t="s">
        <v>29</v>
      </c>
    </row>
    <row r="14" spans="1:7" ht="15.75" thickBot="1" x14ac:dyDescent="0.3">
      <c r="B14" s="4" t="s">
        <v>0</v>
      </c>
      <c r="C14">
        <v>1</v>
      </c>
    </row>
    <row r="15" spans="1:7" ht="15.75" thickBot="1" x14ac:dyDescent="0.3">
      <c r="B15" s="4" t="s">
        <v>56</v>
      </c>
      <c r="C15">
        <v>0.29688655145352977</v>
      </c>
      <c r="D15">
        <v>1</v>
      </c>
    </row>
    <row r="16" spans="1:7" ht="15.75" thickBot="1" x14ac:dyDescent="0.3">
      <c r="B16" s="4" t="s">
        <v>57</v>
      </c>
      <c r="C16">
        <v>0.84315732396352705</v>
      </c>
      <c r="D16">
        <v>0.14699863590810858</v>
      </c>
      <c r="E16">
        <v>1</v>
      </c>
    </row>
    <row r="17" spans="2:7" ht="15.75" thickBot="1" x14ac:dyDescent="0.3">
      <c r="B17" s="4" t="s">
        <v>58</v>
      </c>
      <c r="C17">
        <v>-0.76495301843414754</v>
      </c>
      <c r="D17">
        <v>4.1424692984316558E-2</v>
      </c>
      <c r="E17">
        <v>-0.39402993952304405</v>
      </c>
      <c r="F17">
        <v>1</v>
      </c>
    </row>
    <row r="18" spans="2:7" ht="15.75" thickBot="1" x14ac:dyDescent="0.3">
      <c r="B18" s="4" t="s">
        <v>29</v>
      </c>
      <c r="C18" s="3">
        <v>-0.38100038100057154</v>
      </c>
      <c r="D18" s="3">
        <v>-0.4818467755652634</v>
      </c>
      <c r="E18" s="3">
        <v>-0.50325919234155092</v>
      </c>
      <c r="F18" s="3">
        <v>-0.20675936583256374</v>
      </c>
      <c r="G18" s="3">
        <v>1</v>
      </c>
    </row>
  </sheetData>
  <conditionalFormatting sqref="C14:G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4EA82-A0FB-4340-9E75-FF9C0F05839C}">
  <dimension ref="A1:B6"/>
  <sheetViews>
    <sheetView workbookViewId="0">
      <selection activeCell="B3" sqref="B3"/>
    </sheetView>
  </sheetViews>
  <sheetFormatPr defaultRowHeight="15" x14ac:dyDescent="0.25"/>
  <cols>
    <col min="1" max="1" width="7.140625" customWidth="1"/>
    <col min="2" max="2" width="27.28515625" customWidth="1"/>
  </cols>
  <sheetData>
    <row r="1" spans="1:2" x14ac:dyDescent="0.25">
      <c r="A1" s="8" t="s">
        <v>0</v>
      </c>
      <c r="B1" s="8" t="s">
        <v>60</v>
      </c>
    </row>
    <row r="2" spans="1:2" x14ac:dyDescent="0.25">
      <c r="A2" s="6">
        <v>2019</v>
      </c>
      <c r="B2" s="6">
        <f>Table1[[#This Row],[Total Sales]]-Table1[[#This Row],[Total Expenses]]</f>
        <v>118008</v>
      </c>
    </row>
    <row r="3" spans="1:2" x14ac:dyDescent="0.25">
      <c r="A3" s="7">
        <v>2020</v>
      </c>
      <c r="B3" s="7">
        <f>Table1[[#This Row],[Total Sales]]-Table1[[#This Row],[Total Expenses]]</f>
        <v>76419</v>
      </c>
    </row>
    <row r="4" spans="1:2" x14ac:dyDescent="0.25">
      <c r="A4" s="6">
        <v>2021</v>
      </c>
      <c r="B4" s="6">
        <f>Table1[[#This Row],[Total Sales]]-Table1[[#This Row],[Total Expenses]]</f>
        <v>157931</v>
      </c>
    </row>
    <row r="5" spans="1:2" x14ac:dyDescent="0.25">
      <c r="A5" s="7">
        <v>2022</v>
      </c>
      <c r="B5" s="7">
        <f>Table1[[#This Row],[Total Sales]]-Table1[[#This Row],[Total Expenses]]</f>
        <v>116888</v>
      </c>
    </row>
    <row r="6" spans="1:2" x14ac:dyDescent="0.25">
      <c r="A6" s="9">
        <v>2023</v>
      </c>
      <c r="B6" s="9">
        <f>Table1[[#This Row],[Total Sales]]-Table1[[#This Row],[Total Expenses]]</f>
        <v>131239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7F60-4F57-4C82-8297-091EB78D7B55}">
  <dimension ref="A3:B9"/>
  <sheetViews>
    <sheetView workbookViewId="0">
      <selection activeCell="H18" sqref="H18"/>
    </sheetView>
  </sheetViews>
  <sheetFormatPr defaultRowHeight="15" x14ac:dyDescent="0.25"/>
  <cols>
    <col min="1" max="1" width="13.140625" bestFit="1" customWidth="1"/>
    <col min="2" max="2" width="32.42578125" bestFit="1" customWidth="1"/>
  </cols>
  <sheetData>
    <row r="3" spans="1:2" x14ac:dyDescent="0.25">
      <c r="A3" s="1" t="s">
        <v>18</v>
      </c>
      <c r="B3" t="s">
        <v>61</v>
      </c>
    </row>
    <row r="4" spans="1:2" x14ac:dyDescent="0.25">
      <c r="A4" s="2">
        <v>2019</v>
      </c>
      <c r="B4">
        <v>118008</v>
      </c>
    </row>
    <row r="5" spans="1:2" x14ac:dyDescent="0.25">
      <c r="A5" s="2">
        <v>2020</v>
      </c>
      <c r="B5">
        <v>76419</v>
      </c>
    </row>
    <row r="6" spans="1:2" x14ac:dyDescent="0.25">
      <c r="A6" s="2">
        <v>2021</v>
      </c>
      <c r="B6">
        <v>157931</v>
      </c>
    </row>
    <row r="7" spans="1:2" x14ac:dyDescent="0.25">
      <c r="A7" s="2">
        <v>2022</v>
      </c>
      <c r="B7">
        <v>116888</v>
      </c>
    </row>
    <row r="8" spans="1:2" x14ac:dyDescent="0.25">
      <c r="A8" s="2">
        <v>2023</v>
      </c>
      <c r="B8">
        <v>131239</v>
      </c>
    </row>
    <row r="9" spans="1:2" x14ac:dyDescent="0.25">
      <c r="A9" s="2" t="s">
        <v>19</v>
      </c>
      <c r="B9">
        <v>600485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36516-615A-45CD-B51D-D8C21F516C81}">
  <dimension ref="A3:J32"/>
  <sheetViews>
    <sheetView tabSelected="1" workbookViewId="0">
      <selection activeCell="B11" sqref="B11"/>
    </sheetView>
  </sheetViews>
  <sheetFormatPr defaultRowHeight="15" x14ac:dyDescent="0.25"/>
  <cols>
    <col min="1" max="1" width="36" bestFit="1" customWidth="1"/>
    <col min="2" max="2" width="26.28515625" bestFit="1" customWidth="1"/>
    <col min="3" max="3" width="23.28515625" bestFit="1" customWidth="1"/>
    <col min="4" max="4" width="35.7109375" bestFit="1" customWidth="1"/>
    <col min="5" max="5" width="36" bestFit="1" customWidth="1"/>
    <col min="6" max="6" width="22.7109375" bestFit="1" customWidth="1"/>
    <col min="7" max="7" width="24.5703125" bestFit="1" customWidth="1"/>
    <col min="8" max="9" width="31.42578125" bestFit="1" customWidth="1"/>
    <col min="10" max="11" width="28.5703125" bestFit="1" customWidth="1"/>
  </cols>
  <sheetData>
    <row r="3" spans="1:10" x14ac:dyDescent="0.25">
      <c r="A3" s="1" t="s">
        <v>18</v>
      </c>
      <c r="B3" t="s">
        <v>21</v>
      </c>
      <c r="C3" t="s">
        <v>20</v>
      </c>
      <c r="D3" t="s">
        <v>22</v>
      </c>
      <c r="E3" t="s">
        <v>36</v>
      </c>
      <c r="F3" t="s">
        <v>29</v>
      </c>
      <c r="G3" t="s">
        <v>28</v>
      </c>
      <c r="H3" t="s">
        <v>24</v>
      </c>
      <c r="I3" t="s">
        <v>23</v>
      </c>
    </row>
    <row r="4" spans="1:10" x14ac:dyDescent="0.25">
      <c r="A4" s="2">
        <v>2019</v>
      </c>
      <c r="B4">
        <v>186191</v>
      </c>
      <c r="C4">
        <v>68183</v>
      </c>
      <c r="D4">
        <v>50.260000000000005</v>
      </c>
      <c r="E4">
        <v>111</v>
      </c>
      <c r="F4">
        <v>8</v>
      </c>
      <c r="G4">
        <v>234</v>
      </c>
      <c r="H4">
        <v>23.68</v>
      </c>
      <c r="I4">
        <v>9.59</v>
      </c>
    </row>
    <row r="5" spans="1:10" x14ac:dyDescent="0.25">
      <c r="A5" s="2">
        <v>2020</v>
      </c>
      <c r="B5">
        <v>153733</v>
      </c>
      <c r="C5">
        <v>77314</v>
      </c>
      <c r="D5">
        <v>30.619999999999997</v>
      </c>
      <c r="E5">
        <v>96</v>
      </c>
      <c r="F5">
        <v>13</v>
      </c>
      <c r="G5">
        <v>120</v>
      </c>
      <c r="H5">
        <v>18.8</v>
      </c>
      <c r="I5">
        <v>9.73</v>
      </c>
    </row>
    <row r="6" spans="1:10" x14ac:dyDescent="0.25">
      <c r="A6" s="2">
        <v>2021</v>
      </c>
      <c r="B6">
        <v>236442</v>
      </c>
      <c r="C6">
        <v>78511</v>
      </c>
      <c r="D6">
        <v>53.309999999999995</v>
      </c>
      <c r="E6">
        <v>111</v>
      </c>
      <c r="F6">
        <v>7</v>
      </c>
      <c r="G6">
        <v>428</v>
      </c>
      <c r="H6">
        <v>12.44</v>
      </c>
      <c r="I6">
        <v>8.4700000000000006</v>
      </c>
    </row>
    <row r="7" spans="1:10" x14ac:dyDescent="0.25">
      <c r="A7" s="2">
        <v>2022</v>
      </c>
      <c r="B7">
        <v>188379</v>
      </c>
      <c r="C7">
        <v>71491</v>
      </c>
      <c r="D7">
        <v>32.64</v>
      </c>
      <c r="E7">
        <v>100</v>
      </c>
      <c r="F7">
        <v>9</v>
      </c>
      <c r="G7">
        <v>266</v>
      </c>
      <c r="H7">
        <v>19.899999999999999</v>
      </c>
      <c r="I7">
        <v>4.4400000000000004</v>
      </c>
    </row>
    <row r="8" spans="1:10" x14ac:dyDescent="0.25">
      <c r="A8" s="2">
        <v>2023</v>
      </c>
      <c r="B8">
        <v>179244</v>
      </c>
      <c r="C8">
        <v>48005</v>
      </c>
      <c r="D8">
        <v>39.83</v>
      </c>
      <c r="E8">
        <v>104</v>
      </c>
      <c r="F8">
        <v>7</v>
      </c>
      <c r="G8">
        <v>373</v>
      </c>
      <c r="H8">
        <v>10.69</v>
      </c>
      <c r="I8">
        <v>2.78</v>
      </c>
    </row>
    <row r="9" spans="1:10" x14ac:dyDescent="0.25">
      <c r="A9" s="2" t="s">
        <v>19</v>
      </c>
      <c r="B9">
        <v>943989</v>
      </c>
      <c r="C9">
        <v>343504</v>
      </c>
      <c r="D9">
        <v>206.65999999999997</v>
      </c>
      <c r="E9">
        <v>522</v>
      </c>
      <c r="F9">
        <v>44</v>
      </c>
      <c r="G9">
        <v>1421</v>
      </c>
      <c r="H9">
        <v>85.509999999999991</v>
      </c>
      <c r="I9">
        <v>35.01</v>
      </c>
    </row>
    <row r="11" spans="1:10" x14ac:dyDescent="0.25">
      <c r="A11" t="s">
        <v>54</v>
      </c>
    </row>
    <row r="12" spans="1:10" ht="15.75" thickBot="1" x14ac:dyDescent="0.3"/>
    <row r="13" spans="1:10" ht="15.75" thickBot="1" x14ac:dyDescent="0.3">
      <c r="A13" s="4"/>
      <c r="B13" s="4" t="s">
        <v>0</v>
      </c>
      <c r="C13" s="4" t="s">
        <v>21</v>
      </c>
      <c r="D13" s="4" t="s">
        <v>20</v>
      </c>
      <c r="E13" s="4" t="s">
        <v>22</v>
      </c>
      <c r="F13" s="4" t="s">
        <v>36</v>
      </c>
      <c r="G13" s="4" t="s">
        <v>29</v>
      </c>
      <c r="H13" s="4" t="s">
        <v>28</v>
      </c>
      <c r="I13" s="4" t="s">
        <v>24</v>
      </c>
      <c r="J13" s="4" t="s">
        <v>23</v>
      </c>
    </row>
    <row r="14" spans="1:10" ht="15.75" thickBot="1" x14ac:dyDescent="0.3">
      <c r="A14" s="4" t="s">
        <v>0</v>
      </c>
      <c r="B14">
        <v>1</v>
      </c>
    </row>
    <row r="15" spans="1:10" ht="15.75" thickBot="1" x14ac:dyDescent="0.3">
      <c r="A15" s="4" t="s">
        <v>21</v>
      </c>
      <c r="B15">
        <v>0.10940674881238689</v>
      </c>
      <c r="C15">
        <v>1</v>
      </c>
    </row>
    <row r="16" spans="1:10" ht="15.75" thickBot="1" x14ac:dyDescent="0.3">
      <c r="A16" s="4" t="s">
        <v>20</v>
      </c>
      <c r="B16">
        <v>-0.59282009388987922</v>
      </c>
      <c r="C16">
        <v>0.24587171525482215</v>
      </c>
      <c r="D16">
        <v>1</v>
      </c>
    </row>
    <row r="17" spans="1:10" ht="15.75" thickBot="1" x14ac:dyDescent="0.3">
      <c r="A17" s="4" t="s">
        <v>22</v>
      </c>
      <c r="B17">
        <v>-0.29219471298175509</v>
      </c>
      <c r="C17">
        <v>0.76943364525841806</v>
      </c>
      <c r="D17">
        <v>5.4656220548750606E-2</v>
      </c>
      <c r="E17">
        <v>1</v>
      </c>
    </row>
    <row r="18" spans="1:10" ht="15.75" thickBot="1" x14ac:dyDescent="0.3">
      <c r="A18" s="4" t="s">
        <v>36</v>
      </c>
      <c r="B18">
        <v>-0.23755716907278993</v>
      </c>
      <c r="C18">
        <v>0.74826905606390359</v>
      </c>
      <c r="D18">
        <v>-4.5804157537178078E-2</v>
      </c>
      <c r="E18">
        <v>0.98300378060506499</v>
      </c>
      <c r="F18">
        <v>1</v>
      </c>
    </row>
    <row r="19" spans="1:10" ht="15.75" thickBot="1" x14ac:dyDescent="0.3">
      <c r="A19" s="4" t="s">
        <v>29</v>
      </c>
      <c r="B19">
        <v>-0.38100038100057154</v>
      </c>
      <c r="C19">
        <v>-0.71586882265862495</v>
      </c>
      <c r="D19">
        <v>0.4625467778463937</v>
      </c>
      <c r="E19">
        <v>-0.71625432822087776</v>
      </c>
      <c r="F19">
        <v>-0.79346549388591636</v>
      </c>
      <c r="G19">
        <v>1</v>
      </c>
    </row>
    <row r="20" spans="1:10" ht="15" customHeight="1" thickBot="1" x14ac:dyDescent="0.3">
      <c r="A20" s="4" t="s">
        <v>28</v>
      </c>
      <c r="B20">
        <v>0.55493959662317216</v>
      </c>
      <c r="C20">
        <v>0.82105797951221748</v>
      </c>
      <c r="D20">
        <v>-0.31354952572927408</v>
      </c>
      <c r="E20">
        <v>0.62073419323165357</v>
      </c>
      <c r="F20">
        <v>0.63477330695973999</v>
      </c>
      <c r="G20">
        <v>-0.89077448720076924</v>
      </c>
      <c r="H20">
        <v>1</v>
      </c>
    </row>
    <row r="21" spans="1:10" ht="15.75" thickBot="1" x14ac:dyDescent="0.3">
      <c r="A21" s="4" t="s">
        <v>24</v>
      </c>
      <c r="B21">
        <v>-0.7279022117199806</v>
      </c>
      <c r="C21">
        <v>-0.36820642444810908</v>
      </c>
      <c r="D21">
        <v>0.39808505259129523</v>
      </c>
      <c r="E21">
        <v>-0.13608527859038275</v>
      </c>
      <c r="F21">
        <v>-7.8980891080121865E-2</v>
      </c>
      <c r="G21">
        <v>0.4154391927358716</v>
      </c>
      <c r="H21">
        <v>-0.72743611518220286</v>
      </c>
      <c r="I21">
        <v>1</v>
      </c>
    </row>
    <row r="22" spans="1:10" ht="15.75" thickBot="1" x14ac:dyDescent="0.3">
      <c r="A22" s="4" t="s">
        <v>23</v>
      </c>
      <c r="B22" s="3">
        <v>-0.93751957962257093</v>
      </c>
      <c r="C22" s="3">
        <v>2.3387327653363578E-2</v>
      </c>
      <c r="D22" s="3">
        <v>0.74329771506898912</v>
      </c>
      <c r="E22" s="3">
        <v>0.3081623626219564</v>
      </c>
      <c r="F22" s="3">
        <v>0.19805219388430081</v>
      </c>
      <c r="G22" s="3">
        <v>0.43545968845253036</v>
      </c>
      <c r="H22" s="3">
        <v>-0.45100330470015737</v>
      </c>
      <c r="I22" s="3">
        <v>0.50353643646812374</v>
      </c>
      <c r="J22" s="3">
        <v>1</v>
      </c>
    </row>
    <row r="24" spans="1:10" x14ac:dyDescent="0.25">
      <c r="B24" s="5" t="s">
        <v>41</v>
      </c>
      <c r="C24" s="5" t="s">
        <v>55</v>
      </c>
    </row>
    <row r="26" spans="1:10" x14ac:dyDescent="0.25">
      <c r="B26" s="5" t="s">
        <v>43</v>
      </c>
      <c r="C26" s="5" t="s">
        <v>47</v>
      </c>
    </row>
    <row r="27" spans="1:10" x14ac:dyDescent="0.25">
      <c r="B27" s="5" t="s">
        <v>44</v>
      </c>
      <c r="C27" s="5" t="s">
        <v>48</v>
      </c>
    </row>
    <row r="28" spans="1:10" x14ac:dyDescent="0.25">
      <c r="B28" s="10" t="s">
        <v>45</v>
      </c>
      <c r="C28" s="10" t="s">
        <v>49</v>
      </c>
    </row>
    <row r="29" spans="1:10" x14ac:dyDescent="0.25">
      <c r="B29" s="5" t="s">
        <v>46</v>
      </c>
      <c r="C29" s="5" t="s">
        <v>50</v>
      </c>
    </row>
    <row r="30" spans="1:10" x14ac:dyDescent="0.25">
      <c r="B30" s="5" t="s">
        <v>42</v>
      </c>
      <c r="C30" s="10" t="s">
        <v>51</v>
      </c>
    </row>
    <row r="31" spans="1:10" x14ac:dyDescent="0.25">
      <c r="B31" s="5"/>
      <c r="C31" s="10" t="s">
        <v>52</v>
      </c>
    </row>
    <row r="32" spans="1:10" x14ac:dyDescent="0.25">
      <c r="B32" s="5"/>
      <c r="C32" s="5" t="s">
        <v>53</v>
      </c>
    </row>
  </sheetData>
  <conditionalFormatting sqref="B14:J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B18CC-FAA5-4B1B-AB30-2B338AC7B5CC}">
  <dimension ref="A3:B9"/>
  <sheetViews>
    <sheetView workbookViewId="0">
      <selection activeCell="E35" sqref="E35"/>
    </sheetView>
  </sheetViews>
  <sheetFormatPr defaultRowHeight="15" x14ac:dyDescent="0.25"/>
  <cols>
    <col min="1" max="1" width="13.140625" bestFit="1" customWidth="1"/>
    <col min="2" max="2" width="17.28515625" bestFit="1" customWidth="1"/>
    <col min="3" max="9" width="35.7109375" bestFit="1" customWidth="1"/>
  </cols>
  <sheetData>
    <row r="3" spans="1:2" x14ac:dyDescent="0.25">
      <c r="A3" s="1" t="s">
        <v>18</v>
      </c>
      <c r="B3" t="s">
        <v>21</v>
      </c>
    </row>
    <row r="4" spans="1:2" x14ac:dyDescent="0.25">
      <c r="A4" s="2">
        <v>2019</v>
      </c>
      <c r="B4">
        <v>186191</v>
      </c>
    </row>
    <row r="5" spans="1:2" x14ac:dyDescent="0.25">
      <c r="A5" s="2">
        <v>2020</v>
      </c>
      <c r="B5">
        <v>153733</v>
      </c>
    </row>
    <row r="6" spans="1:2" x14ac:dyDescent="0.25">
      <c r="A6" s="2">
        <v>2021</v>
      </c>
      <c r="B6">
        <v>236442</v>
      </c>
    </row>
    <row r="7" spans="1:2" x14ac:dyDescent="0.25">
      <c r="A7" s="2">
        <v>2022</v>
      </c>
      <c r="B7">
        <v>188379</v>
      </c>
    </row>
    <row r="8" spans="1:2" x14ac:dyDescent="0.25">
      <c r="A8" s="2">
        <v>2023</v>
      </c>
      <c r="B8">
        <v>179244</v>
      </c>
    </row>
    <row r="9" spans="1:2" x14ac:dyDescent="0.25">
      <c r="A9" s="2" t="s">
        <v>19</v>
      </c>
      <c r="B9">
        <v>943989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C6F8-571D-437F-8979-B4ACB28F1C48}">
  <dimension ref="A3:B9"/>
  <sheetViews>
    <sheetView workbookViewId="0">
      <selection activeCell="Q10" sqref="Q10"/>
    </sheetView>
  </sheetViews>
  <sheetFormatPr defaultRowHeight="15" x14ac:dyDescent="0.25"/>
  <cols>
    <col min="1" max="1" width="13.140625" bestFit="1" customWidth="1"/>
    <col min="2" max="2" width="35.7109375" bestFit="1" customWidth="1"/>
  </cols>
  <sheetData>
    <row r="3" spans="1:2" x14ac:dyDescent="0.25">
      <c r="A3" s="1" t="s">
        <v>18</v>
      </c>
      <c r="B3" t="s">
        <v>22</v>
      </c>
    </row>
    <row r="4" spans="1:2" x14ac:dyDescent="0.25">
      <c r="A4" s="2">
        <v>2019</v>
      </c>
      <c r="B4">
        <v>50.260000000000005</v>
      </c>
    </row>
    <row r="5" spans="1:2" x14ac:dyDescent="0.25">
      <c r="A5" s="2">
        <v>2020</v>
      </c>
      <c r="B5">
        <v>30.619999999999997</v>
      </c>
    </row>
    <row r="6" spans="1:2" x14ac:dyDescent="0.25">
      <c r="A6" s="2">
        <v>2021</v>
      </c>
      <c r="B6">
        <v>53.309999999999995</v>
      </c>
    </row>
    <row r="7" spans="1:2" x14ac:dyDescent="0.25">
      <c r="A7" s="2">
        <v>2022</v>
      </c>
      <c r="B7">
        <v>32.64</v>
      </c>
    </row>
    <row r="8" spans="1:2" x14ac:dyDescent="0.25">
      <c r="A8" s="2">
        <v>2023</v>
      </c>
      <c r="B8">
        <v>39.83</v>
      </c>
    </row>
    <row r="9" spans="1:2" x14ac:dyDescent="0.25">
      <c r="A9" s="2" t="s">
        <v>19</v>
      </c>
      <c r="B9">
        <v>206.65999999999997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BEB11-AA7B-43FF-BDC6-E24368BF998A}">
  <dimension ref="A3:G10"/>
  <sheetViews>
    <sheetView workbookViewId="0">
      <selection activeCell="E10" sqref="E10"/>
    </sheetView>
  </sheetViews>
  <sheetFormatPr defaultRowHeight="15" x14ac:dyDescent="0.25"/>
  <cols>
    <col min="1" max="1" width="13.140625" bestFit="1" customWidth="1"/>
    <col min="2" max="2" width="17.28515625" bestFit="1" customWidth="1"/>
    <col min="3" max="3" width="35.7109375" bestFit="1" customWidth="1"/>
  </cols>
  <sheetData>
    <row r="3" spans="1:7" x14ac:dyDescent="0.25">
      <c r="A3" s="1" t="s">
        <v>18</v>
      </c>
      <c r="B3" t="s">
        <v>21</v>
      </c>
      <c r="C3" t="s">
        <v>22</v>
      </c>
      <c r="E3" t="s">
        <v>27</v>
      </c>
    </row>
    <row r="4" spans="1:7" ht="15.75" thickBot="1" x14ac:dyDescent="0.3">
      <c r="A4" s="2">
        <v>2019</v>
      </c>
      <c r="B4">
        <v>186191</v>
      </c>
      <c r="C4">
        <v>50.260000000000005</v>
      </c>
    </row>
    <row r="5" spans="1:7" x14ac:dyDescent="0.25">
      <c r="A5" s="2">
        <v>2020</v>
      </c>
      <c r="B5">
        <v>153733</v>
      </c>
      <c r="C5">
        <v>30.619999999999997</v>
      </c>
      <c r="E5" s="4"/>
      <c r="F5" s="4" t="s">
        <v>25</v>
      </c>
      <c r="G5" s="4" t="s">
        <v>26</v>
      </c>
    </row>
    <row r="6" spans="1:7" x14ac:dyDescent="0.25">
      <c r="A6" s="2">
        <v>2021</v>
      </c>
      <c r="B6">
        <v>236442</v>
      </c>
      <c r="C6">
        <v>53.309999999999995</v>
      </c>
      <c r="E6" t="s">
        <v>25</v>
      </c>
      <c r="F6">
        <v>1</v>
      </c>
    </row>
    <row r="7" spans="1:7" ht="15.75" thickBot="1" x14ac:dyDescent="0.3">
      <c r="A7" s="2">
        <v>2022</v>
      </c>
      <c r="B7">
        <v>188379</v>
      </c>
      <c r="C7">
        <v>32.64</v>
      </c>
      <c r="E7" s="3" t="s">
        <v>26</v>
      </c>
      <c r="F7" s="3">
        <v>0.76943364525841806</v>
      </c>
      <c r="G7" s="3">
        <v>1</v>
      </c>
    </row>
    <row r="8" spans="1:7" x14ac:dyDescent="0.25">
      <c r="A8" s="2">
        <v>2023</v>
      </c>
      <c r="B8">
        <v>179244</v>
      </c>
      <c r="C8">
        <v>39.83</v>
      </c>
    </row>
    <row r="9" spans="1:7" x14ac:dyDescent="0.25">
      <c r="A9" s="2" t="s">
        <v>19</v>
      </c>
      <c r="B9">
        <v>943989</v>
      </c>
      <c r="C9">
        <v>206.65999999999997</v>
      </c>
      <c r="E9" s="5" t="s">
        <v>33</v>
      </c>
    </row>
    <row r="10" spans="1:7" x14ac:dyDescent="0.25">
      <c r="E10" s="5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90F0E-BC8C-4635-A7A1-F53F6C353C93}">
  <dimension ref="A3:G9"/>
  <sheetViews>
    <sheetView workbookViewId="0">
      <selection activeCell="E10" sqref="E10"/>
    </sheetView>
  </sheetViews>
  <sheetFormatPr defaultRowHeight="15" x14ac:dyDescent="0.25"/>
  <cols>
    <col min="1" max="1" width="13.140625" bestFit="1" customWidth="1"/>
    <col min="2" max="2" width="17.28515625" bestFit="1" customWidth="1"/>
    <col min="3" max="3" width="21" bestFit="1" customWidth="1"/>
    <col min="4" max="4" width="32.85546875" bestFit="1" customWidth="1"/>
  </cols>
  <sheetData>
    <row r="3" spans="1:7" x14ac:dyDescent="0.25">
      <c r="A3" s="1" t="s">
        <v>18</v>
      </c>
      <c r="B3" t="s">
        <v>21</v>
      </c>
      <c r="C3" t="s">
        <v>20</v>
      </c>
      <c r="E3" t="s">
        <v>27</v>
      </c>
    </row>
    <row r="4" spans="1:7" ht="15.75" thickBot="1" x14ac:dyDescent="0.3">
      <c r="A4" s="2">
        <v>2019</v>
      </c>
      <c r="B4">
        <v>186191</v>
      </c>
      <c r="C4">
        <v>68183</v>
      </c>
    </row>
    <row r="5" spans="1:7" x14ac:dyDescent="0.25">
      <c r="A5" s="2">
        <v>2020</v>
      </c>
      <c r="B5">
        <v>153733</v>
      </c>
      <c r="C5">
        <v>77314</v>
      </c>
      <c r="E5" s="4"/>
      <c r="F5" s="4" t="s">
        <v>25</v>
      </c>
      <c r="G5" s="4" t="s">
        <v>26</v>
      </c>
    </row>
    <row r="6" spans="1:7" x14ac:dyDescent="0.25">
      <c r="A6" s="2">
        <v>2021</v>
      </c>
      <c r="B6">
        <v>236442</v>
      </c>
      <c r="C6">
        <v>78511</v>
      </c>
      <c r="E6" t="s">
        <v>25</v>
      </c>
      <c r="F6">
        <v>1</v>
      </c>
    </row>
    <row r="7" spans="1:7" ht="15.75" thickBot="1" x14ac:dyDescent="0.3">
      <c r="A7" s="2">
        <v>2022</v>
      </c>
      <c r="B7">
        <v>188379</v>
      </c>
      <c r="C7">
        <v>71491</v>
      </c>
      <c r="E7" s="3" t="s">
        <v>26</v>
      </c>
      <c r="F7" s="3">
        <v>0.24587171525482215</v>
      </c>
      <c r="G7" s="3">
        <v>1</v>
      </c>
    </row>
    <row r="8" spans="1:7" x14ac:dyDescent="0.25">
      <c r="A8" s="2">
        <v>2023</v>
      </c>
      <c r="B8">
        <v>179244</v>
      </c>
      <c r="C8">
        <v>48005</v>
      </c>
    </row>
    <row r="9" spans="1:7" x14ac:dyDescent="0.25">
      <c r="A9" s="2" t="s">
        <v>19</v>
      </c>
      <c r="B9">
        <v>943989</v>
      </c>
      <c r="C9">
        <v>343504</v>
      </c>
      <c r="E9" s="5" t="s">
        <v>32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C2A72-22E6-47E4-9FC7-0A7C1D8FFF05}">
  <dimension ref="A3:G9"/>
  <sheetViews>
    <sheetView workbookViewId="0">
      <selection activeCell="E10" sqref="E10"/>
    </sheetView>
  </sheetViews>
  <sheetFormatPr defaultRowHeight="15" x14ac:dyDescent="0.25"/>
  <cols>
    <col min="1" max="1" width="13.140625" bestFit="1" customWidth="1"/>
    <col min="2" max="2" width="28.140625" bestFit="1" customWidth="1"/>
    <col min="3" max="3" width="31.42578125" bestFit="1" customWidth="1"/>
  </cols>
  <sheetData>
    <row r="3" spans="1:7" x14ac:dyDescent="0.25">
      <c r="A3" s="1" t="s">
        <v>18</v>
      </c>
      <c r="B3" t="s">
        <v>23</v>
      </c>
      <c r="C3" t="s">
        <v>24</v>
      </c>
      <c r="E3" t="s">
        <v>27</v>
      </c>
    </row>
    <row r="4" spans="1:7" ht="15.75" thickBot="1" x14ac:dyDescent="0.3">
      <c r="A4" s="2">
        <v>2019</v>
      </c>
      <c r="B4">
        <v>9.59</v>
      </c>
      <c r="C4">
        <v>23.68</v>
      </c>
    </row>
    <row r="5" spans="1:7" x14ac:dyDescent="0.25">
      <c r="A5" s="2">
        <v>2020</v>
      </c>
      <c r="B5">
        <v>9.73</v>
      </c>
      <c r="C5">
        <v>18.8</v>
      </c>
      <c r="E5" s="4"/>
      <c r="F5" s="4" t="s">
        <v>25</v>
      </c>
      <c r="G5" s="4" t="s">
        <v>26</v>
      </c>
    </row>
    <row r="6" spans="1:7" x14ac:dyDescent="0.25">
      <c r="A6" s="2">
        <v>2021</v>
      </c>
      <c r="B6">
        <v>8.4700000000000006</v>
      </c>
      <c r="C6">
        <v>12.44</v>
      </c>
      <c r="E6" t="s">
        <v>25</v>
      </c>
      <c r="F6">
        <v>1</v>
      </c>
    </row>
    <row r="7" spans="1:7" ht="15.75" thickBot="1" x14ac:dyDescent="0.3">
      <c r="A7" s="2">
        <v>2022</v>
      </c>
      <c r="B7">
        <v>4.4400000000000004</v>
      </c>
      <c r="C7">
        <v>19.899999999999999</v>
      </c>
      <c r="E7" s="3" t="s">
        <v>26</v>
      </c>
      <c r="F7" s="3">
        <v>0.50353643646812374</v>
      </c>
      <c r="G7" s="3">
        <v>1</v>
      </c>
    </row>
    <row r="8" spans="1:7" x14ac:dyDescent="0.25">
      <c r="A8" s="2">
        <v>2023</v>
      </c>
      <c r="B8">
        <v>2.78</v>
      </c>
      <c r="C8">
        <v>10.69</v>
      </c>
    </row>
    <row r="9" spans="1:7" x14ac:dyDescent="0.25">
      <c r="A9" s="2" t="s">
        <v>19</v>
      </c>
      <c r="B9">
        <v>35.01</v>
      </c>
      <c r="C9">
        <v>85.509999999999991</v>
      </c>
      <c r="E9" s="5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AB88A-F218-46DD-8D46-1603E842E462}">
  <dimension ref="A3:G9"/>
  <sheetViews>
    <sheetView workbookViewId="0">
      <selection activeCell="E10" sqref="E10"/>
    </sheetView>
  </sheetViews>
  <sheetFormatPr defaultRowHeight="15" x14ac:dyDescent="0.25"/>
  <cols>
    <col min="1" max="1" width="13.140625" bestFit="1" customWidth="1"/>
    <col min="2" max="2" width="17.5703125" bestFit="1" customWidth="1"/>
    <col min="3" max="3" width="17.28515625" bestFit="1" customWidth="1"/>
  </cols>
  <sheetData>
    <row r="3" spans="1:7" x14ac:dyDescent="0.25">
      <c r="A3" s="1" t="s">
        <v>18</v>
      </c>
      <c r="B3" t="s">
        <v>36</v>
      </c>
      <c r="C3" t="s">
        <v>21</v>
      </c>
      <c r="E3" t="s">
        <v>27</v>
      </c>
    </row>
    <row r="4" spans="1:7" ht="15.75" thickBot="1" x14ac:dyDescent="0.3">
      <c r="A4" s="2">
        <v>2019</v>
      </c>
      <c r="B4">
        <v>111</v>
      </c>
      <c r="C4">
        <v>186191</v>
      </c>
    </row>
    <row r="5" spans="1:7" x14ac:dyDescent="0.25">
      <c r="A5" s="2">
        <v>2020</v>
      </c>
      <c r="B5">
        <v>96</v>
      </c>
      <c r="C5">
        <v>153733</v>
      </c>
      <c r="E5" s="4"/>
      <c r="F5" s="4" t="s">
        <v>25</v>
      </c>
      <c r="G5" s="4" t="s">
        <v>26</v>
      </c>
    </row>
    <row r="6" spans="1:7" x14ac:dyDescent="0.25">
      <c r="A6" s="2">
        <v>2021</v>
      </c>
      <c r="B6">
        <v>111</v>
      </c>
      <c r="C6">
        <v>236442</v>
      </c>
      <c r="E6" t="s">
        <v>25</v>
      </c>
      <c r="F6">
        <v>1</v>
      </c>
    </row>
    <row r="7" spans="1:7" ht="15.75" thickBot="1" x14ac:dyDescent="0.3">
      <c r="A7" s="2">
        <v>2022</v>
      </c>
      <c r="B7">
        <v>100</v>
      </c>
      <c r="C7">
        <v>188379</v>
      </c>
      <c r="E7" s="3" t="s">
        <v>26</v>
      </c>
      <c r="F7" s="3">
        <v>0.74826905606390359</v>
      </c>
      <c r="G7" s="3">
        <v>1</v>
      </c>
    </row>
    <row r="8" spans="1:7" x14ac:dyDescent="0.25">
      <c r="A8" s="2">
        <v>2023</v>
      </c>
      <c r="B8">
        <v>104</v>
      </c>
      <c r="C8">
        <v>179244</v>
      </c>
    </row>
    <row r="9" spans="1:7" x14ac:dyDescent="0.25">
      <c r="A9" s="2" t="s">
        <v>19</v>
      </c>
      <c r="B9">
        <v>522</v>
      </c>
      <c r="C9">
        <v>943989</v>
      </c>
      <c r="E9" s="5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EDB7-EB2F-4EFE-BEFA-0333126D6188}">
  <dimension ref="A3:G10"/>
  <sheetViews>
    <sheetView workbookViewId="0">
      <selection activeCell="E10" sqref="E10"/>
    </sheetView>
  </sheetViews>
  <sheetFormatPr defaultRowHeight="15" x14ac:dyDescent="0.25"/>
  <cols>
    <col min="1" max="1" width="13.140625" bestFit="1" customWidth="1"/>
    <col min="2" max="2" width="24.5703125" bestFit="1" customWidth="1"/>
    <col min="3" max="3" width="22.7109375" bestFit="1" customWidth="1"/>
  </cols>
  <sheetData>
    <row r="3" spans="1:7" x14ac:dyDescent="0.25">
      <c r="A3" s="1" t="s">
        <v>18</v>
      </c>
      <c r="B3" t="s">
        <v>28</v>
      </c>
      <c r="C3" t="s">
        <v>29</v>
      </c>
      <c r="E3" t="s">
        <v>27</v>
      </c>
    </row>
    <row r="4" spans="1:7" ht="15.75" thickBot="1" x14ac:dyDescent="0.3">
      <c r="A4" s="2">
        <v>2019</v>
      </c>
      <c r="B4">
        <v>234</v>
      </c>
      <c r="C4">
        <v>8</v>
      </c>
    </row>
    <row r="5" spans="1:7" x14ac:dyDescent="0.25">
      <c r="A5" s="2">
        <v>2020</v>
      </c>
      <c r="B5">
        <v>120</v>
      </c>
      <c r="C5">
        <v>13</v>
      </c>
      <c r="E5" s="4"/>
      <c r="F5" s="4" t="s">
        <v>25</v>
      </c>
      <c r="G5" s="4" t="s">
        <v>26</v>
      </c>
    </row>
    <row r="6" spans="1:7" x14ac:dyDescent="0.25">
      <c r="A6" s="2">
        <v>2021</v>
      </c>
      <c r="B6">
        <v>428</v>
      </c>
      <c r="C6">
        <v>7</v>
      </c>
      <c r="E6" t="s">
        <v>25</v>
      </c>
      <c r="F6">
        <v>1</v>
      </c>
    </row>
    <row r="7" spans="1:7" ht="15.75" thickBot="1" x14ac:dyDescent="0.3">
      <c r="A7" s="2">
        <v>2022</v>
      </c>
      <c r="B7">
        <v>266</v>
      </c>
      <c r="C7">
        <v>9</v>
      </c>
      <c r="E7" s="3" t="s">
        <v>26</v>
      </c>
      <c r="F7" s="3">
        <v>-0.89077448720076924</v>
      </c>
      <c r="G7" s="3">
        <v>1</v>
      </c>
    </row>
    <row r="8" spans="1:7" x14ac:dyDescent="0.25">
      <c r="A8" s="2">
        <v>2023</v>
      </c>
      <c r="B8">
        <v>373</v>
      </c>
      <c r="C8">
        <v>7</v>
      </c>
    </row>
    <row r="9" spans="1:7" x14ac:dyDescent="0.25">
      <c r="A9" s="2" t="s">
        <v>19</v>
      </c>
      <c r="B9">
        <v>1421</v>
      </c>
      <c r="C9">
        <v>44</v>
      </c>
      <c r="E9" s="5" t="s">
        <v>30</v>
      </c>
    </row>
    <row r="10" spans="1:7" x14ac:dyDescent="0.25">
      <c r="E10" s="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GreenTech Summary Data</vt:lpstr>
      <vt:lpstr>GreenTech Condensed Data</vt:lpstr>
      <vt:lpstr>Sales</vt:lpstr>
      <vt:lpstr>Market Share</vt:lpstr>
      <vt:lpstr>Sales-Market Share</vt:lpstr>
      <vt:lpstr>Sales-Expenses</vt:lpstr>
      <vt:lpstr>Industry-GreenTech Growth</vt:lpstr>
      <vt:lpstr>Employees-Sales</vt:lpstr>
      <vt:lpstr>Queries-Returns</vt:lpstr>
      <vt:lpstr>Queries-Sales</vt:lpstr>
      <vt:lpstr>Queries-Expenses</vt:lpstr>
      <vt:lpstr>Queries-Employees</vt:lpstr>
      <vt:lpstr>Queries-Industry Growth</vt:lpstr>
      <vt:lpstr>Queries-Competitor MS</vt:lpstr>
      <vt:lpstr>Product-Sales</vt:lpstr>
      <vt:lpstr>ProductABC-Returns</vt:lpstr>
      <vt:lpstr>Revenue</vt:lpstr>
      <vt:lpstr>Revenue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beall</dc:creator>
  <cp:lastModifiedBy>james beall</cp:lastModifiedBy>
  <dcterms:created xsi:type="dcterms:W3CDTF">2015-06-05T18:17:20Z</dcterms:created>
  <dcterms:modified xsi:type="dcterms:W3CDTF">2024-08-25T06:24:29Z</dcterms:modified>
</cp:coreProperties>
</file>