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800" windowHeight="16140"/>
  </bookViews>
  <sheets>
    <sheet name="Sheet1" sheetId="1" r:id="rId1"/>
    <sheet name="Sheet2" sheetId="2" r:id="rId2"/>
    <sheet name="Sheet3" sheetId="3" r:id="rId3"/>
  </sheets>
  <definedNames>
    <definedName name="Apple">Sheet1!$I$23:$I$273</definedName>
    <definedName name="Google">Sheet1!$H$23:$H$273</definedName>
    <definedName name="IBM">Sheet1!$K$23:$K$273</definedName>
    <definedName name="Microsoft">Sheet1!$G$23:$G$273</definedName>
    <definedName name="Oracle">Sheet1!$J$23:$J$273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3" i="1" l="1"/>
  <c r="W40" i="1"/>
  <c r="W38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H23" i="1"/>
  <c r="I23" i="1"/>
  <c r="J23" i="1"/>
  <c r="K23" i="1"/>
  <c r="G23" i="1"/>
  <c r="Q20" i="1"/>
  <c r="G10" i="1"/>
  <c r="G9" i="1"/>
  <c r="G8" i="1"/>
  <c r="G7" i="1"/>
  <c r="N31" i="1"/>
  <c r="Q26" i="1"/>
  <c r="N32" i="1"/>
  <c r="N24" i="1"/>
  <c r="Q24" i="1"/>
  <c r="N34" i="1"/>
  <c r="R24" i="1"/>
  <c r="R26" i="1"/>
  <c r="O26" i="1"/>
  <c r="O24" i="1"/>
  <c r="P25" i="1"/>
  <c r="P27" i="1"/>
  <c r="P23" i="1"/>
  <c r="N30" i="1"/>
  <c r="R25" i="1"/>
  <c r="O23" i="1"/>
  <c r="N33" i="1"/>
  <c r="R23" i="1"/>
  <c r="O25" i="1"/>
  <c r="P24" i="1"/>
  <c r="P26" i="1"/>
  <c r="Q23" i="1"/>
  <c r="R27" i="1"/>
  <c r="N26" i="1"/>
  <c r="N27" i="1"/>
  <c r="Q27" i="1"/>
  <c r="N25" i="1"/>
  <c r="Q25" i="1"/>
  <c r="O27" i="1"/>
  <c r="P30" i="1"/>
  <c r="P34" i="1"/>
  <c r="P33" i="1"/>
  <c r="P32" i="1"/>
  <c r="P31" i="1"/>
  <c r="G13" i="1"/>
  <c r="G14" i="1"/>
  <c r="G15" i="1"/>
  <c r="P40" i="1"/>
  <c r="R30" i="1" a="1"/>
  <c r="U30" i="1"/>
  <c r="R30" i="1"/>
  <c r="V30" i="1"/>
  <c r="S30" i="1"/>
  <c r="T30" i="1"/>
  <c r="N36" i="1" a="1"/>
  <c r="Q36" i="1"/>
  <c r="P36" i="1"/>
  <c r="N36" i="1"/>
  <c r="R36" i="1"/>
  <c r="O36" i="1"/>
  <c r="N38" i="1"/>
  <c r="N40" i="1"/>
</calcChain>
</file>

<file path=xl/sharedStrings.xml><?xml version="1.0" encoding="utf-8"?>
<sst xmlns="http://schemas.openxmlformats.org/spreadsheetml/2006/main" count="83" uniqueCount="61">
  <si>
    <t>Parameters:</t>
  </si>
  <si>
    <t>Portfolio Value</t>
  </si>
  <si>
    <t>Average Return</t>
  </si>
  <si>
    <t>Standard Deviation</t>
  </si>
  <si>
    <t>Confidence Level</t>
  </si>
  <si>
    <t>Calculations:</t>
  </si>
  <si>
    <t>If this is for just 1 day data</t>
  </si>
  <si>
    <t>Then VaR for 1 month = VaR (daily) x sqrt(22)</t>
  </si>
  <si>
    <t>Min Return (99% confident all returns above this)</t>
  </si>
  <si>
    <t>Value of portfolio if min return occurs</t>
  </si>
  <si>
    <t>Value at risk (portfolio value - min value)</t>
  </si>
  <si>
    <t>Assumes normal distribution (not typical as ignores fat tails)</t>
  </si>
  <si>
    <t>Analytical</t>
  </si>
  <si>
    <t>Stocks (no curvature)</t>
  </si>
  <si>
    <t>Monte Carlo</t>
  </si>
  <si>
    <t xml:space="preserve">Options </t>
  </si>
  <si>
    <t>Historical</t>
  </si>
  <si>
    <t>Easier to implement than Monte Carlo</t>
  </si>
  <si>
    <r>
      <t>VaR = -</t>
    </r>
    <r>
      <rPr>
        <sz val="11"/>
        <color theme="1"/>
        <rFont val="Symbol"/>
        <family val="1"/>
        <charset val="2"/>
      </rPr>
      <t>m</t>
    </r>
    <r>
      <rPr>
        <sz val="10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Symbol"/>
        <family val="1"/>
        <charset val="2"/>
      </rPr>
      <t>s</t>
    </r>
    <r>
      <rPr>
        <sz val="10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Symbol"/>
        <family val="1"/>
        <charset val="2"/>
      </rPr>
      <t>a</t>
    </r>
  </si>
  <si>
    <t>for a single asset</t>
  </si>
  <si>
    <t>a = # std deviations away from mean</t>
  </si>
  <si>
    <t>"-Mean + Voltaitlity X C.I."</t>
  </si>
  <si>
    <t>Finance.yahoo.com</t>
  </si>
  <si>
    <t>symbol</t>
  </si>
  <si>
    <t>historical prices</t>
  </si>
  <si>
    <t>Portfolio VaR</t>
  </si>
  <si>
    <t>MSFT</t>
  </si>
  <si>
    <t>Microsoft</t>
  </si>
  <si>
    <t>Google</t>
  </si>
  <si>
    <t>Apple</t>
  </si>
  <si>
    <t>Oracle</t>
  </si>
  <si>
    <t>IBM</t>
  </si>
  <si>
    <t>Confidence Interval:</t>
  </si>
  <si>
    <t>Horizon:</t>
  </si>
  <si>
    <t>alpha</t>
  </si>
  <si>
    <t>GOOG</t>
  </si>
  <si>
    <t>AAPL</t>
  </si>
  <si>
    <t>ORCL</t>
  </si>
  <si>
    <t>LN returns</t>
  </si>
  <si>
    <t>Correlation</t>
  </si>
  <si>
    <t>Volatility</t>
  </si>
  <si>
    <t>Position</t>
  </si>
  <si>
    <t>VaR</t>
  </si>
  <si>
    <t>Transpose of VaR's</t>
  </si>
  <si>
    <t>VaR-Step 1</t>
  </si>
  <si>
    <t>VaR-Step 2</t>
  </si>
  <si>
    <t>Therefore Portfolio reduces risk</t>
  </si>
  <si>
    <t>Sum Individuals VaR</t>
  </si>
  <si>
    <t>w1s1</t>
  </si>
  <si>
    <t>w2s2</t>
  </si>
  <si>
    <t>w3s3</t>
  </si>
  <si>
    <t>w4s4</t>
  </si>
  <si>
    <t>w5s5</t>
  </si>
  <si>
    <t>VaR's</t>
  </si>
  <si>
    <t>(x alpha)</t>
  </si>
  <si>
    <t>S&amp;P%</t>
  </si>
  <si>
    <t>WMT%</t>
  </si>
  <si>
    <t>Calculate Beta:</t>
  </si>
  <si>
    <t>Beta =COVAR(WMT%,S&amp;P%)/VAR(S&amp;P%)</t>
  </si>
  <si>
    <t>Beta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</si>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</sst>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2"/>
    <xf numFmtId="164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5" fillId="0" borderId="1" xfId="0" applyNumberFormat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4" fillId="2" borderId="0" xfId="0" applyFont="1" applyFill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/>
    <xf numFmtId="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2" xfId="0" applyFill="1" applyBorder="1"/>
    <xf numFmtId="0" fontId="0" fillId="2" borderId="13" xfId="0" applyFill="1" applyBorder="1"/>
    <xf numFmtId="2" fontId="0" fillId="0" borderId="11" xfId="0" applyNumberForma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</cellXfs>
  <cellStyles count="5">
    <cellStyle name="Followed Hyperlink" xfId="3" builtinId="9" hidden="1"/>
    <cellStyle name="Followed Hyperlink" xfId="4" builtinId="9" hidden="1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74"/>
  <sheetViews>
    <sheetView tabSelected="1" topLeftCell="A7" workbookViewId="0">
      <selection activeCell="N46" sqref="N46"/>
    </sheetView>
  </sheetViews>
  <sheetFormatPr baseColWidth="10" defaultColWidth="8.83203125" defaultRowHeight="14" x14ac:dyDescent="0"/>
  <cols>
    <col min="1" max="1" width="6.5" customWidth="1"/>
    <col min="2" max="2" width="9" customWidth="1"/>
    <col min="3" max="3" width="7.5" customWidth="1"/>
    <col min="4" max="4" width="7" customWidth="1"/>
    <col min="5" max="5" width="7.6640625" customWidth="1"/>
    <col min="7" max="12" width="8.83203125" style="2"/>
    <col min="13" max="13" width="13" customWidth="1"/>
    <col min="14" max="14" width="13.83203125" bestFit="1" customWidth="1"/>
    <col min="23" max="23" width="10" customWidth="1"/>
  </cols>
  <sheetData>
    <row r="1" spans="1:19">
      <c r="A1" s="1"/>
    </row>
    <row r="3" spans="1:19">
      <c r="B3" t="s">
        <v>11</v>
      </c>
    </row>
    <row r="6" spans="1:19">
      <c r="B6" t="s">
        <v>0</v>
      </c>
      <c r="K6" s="2" t="s">
        <v>6</v>
      </c>
    </row>
    <row r="7" spans="1:19">
      <c r="B7" t="s">
        <v>1</v>
      </c>
      <c r="G7" s="2">
        <f>100</f>
        <v>100</v>
      </c>
      <c r="K7" s="2" t="s">
        <v>7</v>
      </c>
    </row>
    <row r="8" spans="1:19">
      <c r="B8" t="s">
        <v>2</v>
      </c>
      <c r="G8" s="2">
        <f>0.152</f>
        <v>0.152</v>
      </c>
    </row>
    <row r="9" spans="1:19">
      <c r="B9" t="s">
        <v>3</v>
      </c>
      <c r="G9" s="2">
        <f>0.135</f>
        <v>0.13500000000000001</v>
      </c>
      <c r="K9" s="2" t="s">
        <v>12</v>
      </c>
      <c r="N9" t="s">
        <v>13</v>
      </c>
    </row>
    <row r="10" spans="1:19">
      <c r="B10" t="s">
        <v>4</v>
      </c>
      <c r="G10" s="2">
        <f>0.99</f>
        <v>0.99</v>
      </c>
      <c r="K10" s="2" t="s">
        <v>14</v>
      </c>
      <c r="N10" t="s">
        <v>15</v>
      </c>
    </row>
    <row r="11" spans="1:19">
      <c r="K11" s="2" t="s">
        <v>16</v>
      </c>
      <c r="N11" t="s">
        <v>17</v>
      </c>
    </row>
    <row r="12" spans="1:19">
      <c r="B12" t="s">
        <v>5</v>
      </c>
      <c r="Q12" t="s">
        <v>18</v>
      </c>
      <c r="S12" t="s">
        <v>19</v>
      </c>
    </row>
    <row r="13" spans="1:19">
      <c r="B13" t="s">
        <v>8</v>
      </c>
      <c r="G13" s="2">
        <f>_xlfn.NORM.INV(1-G10,G8,G9)</f>
        <v>-0.1620569629955135</v>
      </c>
      <c r="S13" t="s">
        <v>20</v>
      </c>
    </row>
    <row r="14" spans="1:19">
      <c r="B14" t="s">
        <v>9</v>
      </c>
      <c r="G14" s="2">
        <f>G7*(G13+1)</f>
        <v>83.794303700448651</v>
      </c>
      <c r="Q14" t="s">
        <v>21</v>
      </c>
    </row>
    <row r="15" spans="1:19">
      <c r="B15" t="s">
        <v>10</v>
      </c>
      <c r="G15" s="2">
        <f>G7-G14</f>
        <v>16.205696299551349</v>
      </c>
    </row>
    <row r="16" spans="1:19">
      <c r="N16" t="s">
        <v>22</v>
      </c>
    </row>
    <row r="17" spans="1:22">
      <c r="N17" t="s">
        <v>23</v>
      </c>
    </row>
    <row r="18" spans="1:22">
      <c r="N18" t="s">
        <v>24</v>
      </c>
    </row>
    <row r="19" spans="1:22">
      <c r="Q19" t="s">
        <v>34</v>
      </c>
    </row>
    <row r="20" spans="1:22">
      <c r="N20" t="s">
        <v>32</v>
      </c>
      <c r="P20" s="24">
        <v>0.95</v>
      </c>
      <c r="Q20" s="23">
        <f>NORMSINV(P20)</f>
        <v>1.6448536269514715</v>
      </c>
    </row>
    <row r="21" spans="1:22" ht="15" thickBot="1">
      <c r="A21" t="s">
        <v>25</v>
      </c>
      <c r="G21" s="2" t="s">
        <v>38</v>
      </c>
      <c r="N21" t="s">
        <v>33</v>
      </c>
      <c r="P21">
        <v>1</v>
      </c>
    </row>
    <row r="22" spans="1:22" ht="15">
      <c r="A22" t="s">
        <v>26</v>
      </c>
      <c r="B22" t="s">
        <v>35</v>
      </c>
      <c r="C22" t="s">
        <v>36</v>
      </c>
      <c r="D22" t="s">
        <v>37</v>
      </c>
      <c r="E22" t="s">
        <v>31</v>
      </c>
      <c r="G22" s="2" t="s">
        <v>26</v>
      </c>
      <c r="H22" s="2" t="s">
        <v>35</v>
      </c>
      <c r="I22" s="2" t="s">
        <v>36</v>
      </c>
      <c r="J22" s="2" t="s">
        <v>37</v>
      </c>
      <c r="K22" s="2" t="s">
        <v>31</v>
      </c>
      <c r="M22" s="15" t="s">
        <v>39</v>
      </c>
      <c r="N22" s="16" t="s">
        <v>27</v>
      </c>
      <c r="O22" s="16" t="s">
        <v>28</v>
      </c>
      <c r="P22" s="16" t="s">
        <v>29</v>
      </c>
      <c r="Q22" s="16" t="s">
        <v>30</v>
      </c>
      <c r="R22" s="17" t="s">
        <v>31</v>
      </c>
    </row>
    <row r="23" spans="1:22">
      <c r="A23">
        <v>29.95</v>
      </c>
      <c r="B23">
        <v>642.82000000000005</v>
      </c>
      <c r="C23">
        <v>622.54999999999995</v>
      </c>
      <c r="D23">
        <v>31</v>
      </c>
      <c r="E23">
        <v>198.76</v>
      </c>
      <c r="G23" s="2">
        <f>LN(A23/A24)</f>
        <v>6.7001925698195654E-3</v>
      </c>
      <c r="H23" s="2">
        <f t="shared" ref="H23:K23" si="0">LN(B23/B24)</f>
        <v>2.3206022172825324E-3</v>
      </c>
      <c r="I23" s="2">
        <f t="shared" si="0"/>
        <v>1.1064114481256857E-2</v>
      </c>
      <c r="J23" s="2">
        <f t="shared" si="0"/>
        <v>9.0732962056749751E-3</v>
      </c>
      <c r="K23" s="2">
        <f t="shared" si="0"/>
        <v>1.2082160148795809E-3</v>
      </c>
      <c r="M23" s="18" t="s">
        <v>27</v>
      </c>
      <c r="N23" s="10">
        <f ca="1">CORREL(INDIRECT($M23),INDIRECT(N$22))</f>
        <v>0.99999999999999989</v>
      </c>
      <c r="O23" s="10">
        <f t="shared" ref="O23:R23" ca="1" si="1">CORREL(INDIRECT($M23),INDIRECT(O$22))</f>
        <v>0.47117517098604733</v>
      </c>
      <c r="P23" s="10">
        <f t="shared" ca="1" si="1"/>
        <v>0.45921548323684691</v>
      </c>
      <c r="Q23" s="10">
        <f t="shared" ca="1" si="1"/>
        <v>0.66867072978847497</v>
      </c>
      <c r="R23" s="11">
        <f t="shared" ca="1" si="1"/>
        <v>0.69250050425654386</v>
      </c>
    </row>
    <row r="24" spans="1:22">
      <c r="A24">
        <v>29.75</v>
      </c>
      <c r="B24">
        <v>641.33000000000004</v>
      </c>
      <c r="C24">
        <v>615.70000000000005</v>
      </c>
      <c r="D24">
        <v>30.72</v>
      </c>
      <c r="E24">
        <v>198.52</v>
      </c>
      <c r="G24" s="2">
        <f t="shared" ref="G24:G87" si="2">LN(A24/A25)</f>
        <v>1.9002947125615264E-2</v>
      </c>
      <c r="H24" s="2">
        <f t="shared" ref="H24:H87" si="3">LN(B24/B25)</f>
        <v>1.9810423624888638E-2</v>
      </c>
      <c r="I24" s="2">
        <f t="shared" ref="I24:I87" si="4">LN(C24/C25)</f>
        <v>1.2930404350340173E-2</v>
      </c>
      <c r="J24" s="2">
        <f t="shared" ref="J24:J87" si="5">LN(D24/D25)</f>
        <v>2.6386755173194811E-2</v>
      </c>
      <c r="K24" s="2">
        <f t="shared" ref="K24:K87" si="6">LN(E24/E25)</f>
        <v>2.0714790117483853E-2</v>
      </c>
      <c r="M24" s="18" t="s">
        <v>28</v>
      </c>
      <c r="N24" s="10">
        <f t="shared" ref="N24:R27" ca="1" si="7">CORREL(INDIRECT($M24),INDIRECT(N$22))</f>
        <v>0.47117517098604733</v>
      </c>
      <c r="O24" s="10">
        <f t="shared" ca="1" si="7"/>
        <v>1</v>
      </c>
      <c r="P24" s="10">
        <f t="shared" ca="1" si="7"/>
        <v>0.57063827760533581</v>
      </c>
      <c r="Q24" s="10">
        <f t="shared" ca="1" si="7"/>
        <v>0.54456144070978973</v>
      </c>
      <c r="R24" s="11">
        <f t="shared" ca="1" si="7"/>
        <v>0.52536244432552837</v>
      </c>
    </row>
    <row r="25" spans="1:22">
      <c r="A25">
        <v>29.19</v>
      </c>
      <c r="B25">
        <v>628.75</v>
      </c>
      <c r="C25">
        <v>607.79</v>
      </c>
      <c r="D25">
        <v>29.92</v>
      </c>
      <c r="E25">
        <v>194.45</v>
      </c>
      <c r="G25" s="2">
        <f t="shared" si="2"/>
        <v>-7.5085676998802109E-3</v>
      </c>
      <c r="H25" s="2">
        <f t="shared" si="3"/>
        <v>-6.2310436813390394E-3</v>
      </c>
      <c r="I25" s="2">
        <f t="shared" si="4"/>
        <v>1.6137003337104794E-3</v>
      </c>
      <c r="J25" s="2">
        <f t="shared" si="5"/>
        <v>-1.3280407667894378E-2</v>
      </c>
      <c r="K25" s="2">
        <f t="shared" si="6"/>
        <v>-3.7471491115588385E-3</v>
      </c>
      <c r="M25" s="18" t="s">
        <v>29</v>
      </c>
      <c r="N25" s="10">
        <f t="shared" ca="1" si="7"/>
        <v>0.45921548323684691</v>
      </c>
      <c r="O25" s="10">
        <f t="shared" ca="1" si="7"/>
        <v>0.57063827760533581</v>
      </c>
      <c r="P25" s="10">
        <f t="shared" ca="1" si="7"/>
        <v>1</v>
      </c>
      <c r="Q25" s="10">
        <f t="shared" ca="1" si="7"/>
        <v>0.46901815272770236</v>
      </c>
      <c r="R25" s="11">
        <f t="shared" ca="1" si="7"/>
        <v>0.46814865928114885</v>
      </c>
    </row>
    <row r="26" spans="1:22">
      <c r="A26">
        <v>29.41</v>
      </c>
      <c r="B26">
        <v>632.67999999999995</v>
      </c>
      <c r="C26">
        <v>606.80999999999995</v>
      </c>
      <c r="D26">
        <v>30.32</v>
      </c>
      <c r="E26">
        <v>195.18</v>
      </c>
      <c r="G26" s="2">
        <f t="shared" si="2"/>
        <v>-2.0380441836996862E-3</v>
      </c>
      <c r="H26" s="2">
        <f t="shared" si="3"/>
        <v>-4.5826256085840467E-4</v>
      </c>
      <c r="I26" s="2">
        <f t="shared" si="4"/>
        <v>-6.4883560821971326E-3</v>
      </c>
      <c r="J26" s="2">
        <f t="shared" si="5"/>
        <v>3.9656363933468853E-3</v>
      </c>
      <c r="K26" s="2">
        <f t="shared" si="6"/>
        <v>-4.0904034943571935E-3</v>
      </c>
      <c r="M26" s="18" t="s">
        <v>30</v>
      </c>
      <c r="N26" s="10">
        <f t="shared" ca="1" si="7"/>
        <v>0.66867072978847497</v>
      </c>
      <c r="O26" s="10">
        <f t="shared" ca="1" si="7"/>
        <v>0.54456144070978973</v>
      </c>
      <c r="P26" s="10">
        <f t="shared" ca="1" si="7"/>
        <v>0.46901815272770236</v>
      </c>
      <c r="Q26" s="10">
        <f t="shared" ca="1" si="7"/>
        <v>1.0000000000000002</v>
      </c>
      <c r="R26" s="11">
        <f t="shared" ca="1" si="7"/>
        <v>0.68933836148650141</v>
      </c>
    </row>
    <row r="27" spans="1:22" ht="15" thickBot="1">
      <c r="A27">
        <v>29.47</v>
      </c>
      <c r="B27">
        <v>632.97</v>
      </c>
      <c r="C27">
        <v>610.76</v>
      </c>
      <c r="D27">
        <v>30.2</v>
      </c>
      <c r="E27">
        <v>195.98</v>
      </c>
      <c r="G27" s="2">
        <f t="shared" si="2"/>
        <v>-5.7520036782828105E-3</v>
      </c>
      <c r="H27" s="2">
        <f t="shared" si="3"/>
        <v>1.0590625915788557E-3</v>
      </c>
      <c r="I27" s="2">
        <f t="shared" si="4"/>
        <v>2.6092258872667848E-2</v>
      </c>
      <c r="J27" s="2">
        <f t="shared" si="5"/>
        <v>-1.2504276120092242E-2</v>
      </c>
      <c r="K27" s="2">
        <f t="shared" si="6"/>
        <v>-3.5654293360662995E-3</v>
      </c>
      <c r="M27" s="19" t="s">
        <v>31</v>
      </c>
      <c r="N27" s="13">
        <f t="shared" ca="1" si="7"/>
        <v>0.69250050425654386</v>
      </c>
      <c r="O27" s="13">
        <f t="shared" ca="1" si="7"/>
        <v>0.52536244432552837</v>
      </c>
      <c r="P27" s="13">
        <f t="shared" ca="1" si="7"/>
        <v>0.46814865928114885</v>
      </c>
      <c r="Q27" s="13">
        <f t="shared" ca="1" si="7"/>
        <v>0.68933836148650141</v>
      </c>
      <c r="R27" s="14">
        <f t="shared" ca="1" si="7"/>
        <v>1</v>
      </c>
    </row>
    <row r="28" spans="1:22">
      <c r="A28">
        <v>29.64</v>
      </c>
      <c r="B28">
        <v>632.29999999999995</v>
      </c>
      <c r="C28">
        <v>595.03</v>
      </c>
      <c r="D28">
        <v>30.58</v>
      </c>
      <c r="E28">
        <v>196.68</v>
      </c>
      <c r="G28" s="2">
        <f t="shared" si="2"/>
        <v>-4.0404095370049744E-3</v>
      </c>
      <c r="H28" s="2">
        <f t="shared" si="3"/>
        <v>-4.19803971805269E-3</v>
      </c>
      <c r="I28" s="2">
        <f t="shared" si="4"/>
        <v>1.6726510332757728E-2</v>
      </c>
      <c r="J28" s="2">
        <f t="shared" si="5"/>
        <v>-6.1939888330342207E-3</v>
      </c>
      <c r="K28" s="2">
        <f t="shared" si="6"/>
        <v>1.4755644166070418E-3</v>
      </c>
    </row>
    <row r="29" spans="1:22" ht="18">
      <c r="A29">
        <v>29.76</v>
      </c>
      <c r="B29">
        <v>634.96</v>
      </c>
      <c r="C29">
        <v>585.16</v>
      </c>
      <c r="D29">
        <v>30.77</v>
      </c>
      <c r="E29">
        <v>196.39</v>
      </c>
      <c r="G29" s="2">
        <f t="shared" si="2"/>
        <v>2.0367302824433733E-2</v>
      </c>
      <c r="H29" s="2">
        <f t="shared" si="3"/>
        <v>3.4609965531981063E-2</v>
      </c>
      <c r="I29" s="2">
        <f t="shared" si="4"/>
        <v>1.7723990744676597E-2</v>
      </c>
      <c r="J29" s="2">
        <f t="shared" si="5"/>
        <v>2.5342807671795142E-2</v>
      </c>
      <c r="K29" s="2">
        <f t="shared" si="6"/>
        <v>1.2502084241155393E-2</v>
      </c>
      <c r="N29" t="s">
        <v>40</v>
      </c>
      <c r="O29" t="s">
        <v>41</v>
      </c>
      <c r="P29" s="21" t="s">
        <v>53</v>
      </c>
      <c r="Q29" t="s">
        <v>54</v>
      </c>
      <c r="R29" s="34" t="s">
        <v>43</v>
      </c>
      <c r="S29" s="34"/>
      <c r="T29" s="34"/>
      <c r="U29" s="34"/>
      <c r="V29" s="34"/>
    </row>
    <row r="30" spans="1:22">
      <c r="A30">
        <v>29.16</v>
      </c>
      <c r="B30">
        <v>613.36</v>
      </c>
      <c r="C30">
        <v>574.88</v>
      </c>
      <c r="D30">
        <v>30</v>
      </c>
      <c r="E30">
        <v>193.95</v>
      </c>
      <c r="G30" s="2">
        <f t="shared" si="2"/>
        <v>1.138139549014675E-2</v>
      </c>
      <c r="H30" s="2">
        <f t="shared" si="3"/>
        <v>8.7936047881525033E-3</v>
      </c>
      <c r="I30" s="2">
        <f t="shared" si="4"/>
        <v>-1.5654215799248172E-4</v>
      </c>
      <c r="J30" s="2">
        <f t="shared" si="5"/>
        <v>2.4975986070176991E-2</v>
      </c>
      <c r="K30" s="2">
        <f t="shared" si="6"/>
        <v>1.4908205364215025E-2</v>
      </c>
      <c r="M30" t="s">
        <v>27</v>
      </c>
      <c r="N30" s="4">
        <f ca="1">STDEV(INDIRECT(M30))</f>
        <v>1.5316042858126306E-2</v>
      </c>
      <c r="O30" s="3">
        <v>1000000</v>
      </c>
      <c r="P30" s="3">
        <f ca="1">N30*$Q$20*O30</f>
        <v>25192.648645733236</v>
      </c>
      <c r="Q30" s="20" t="s">
        <v>48</v>
      </c>
      <c r="R30">
        <f t="array" aca="1" ref="R30:V30" ca="1">TRANSPOSE(P30:P34)</f>
        <v>25192.648645733236</v>
      </c>
      <c r="S30">
        <f ca="1"/>
        <v>27652.687590301004</v>
      </c>
      <c r="T30">
        <f ca="1"/>
        <v>29864.722324116156</v>
      </c>
      <c r="U30">
        <f ca="1"/>
        <v>34885.688215421607</v>
      </c>
      <c r="V30">
        <f ca="1"/>
        <v>22663.211984302856</v>
      </c>
    </row>
    <row r="31" spans="1:22">
      <c r="A31">
        <v>28.83</v>
      </c>
      <c r="B31">
        <v>607.99</v>
      </c>
      <c r="C31">
        <v>574.97</v>
      </c>
      <c r="D31">
        <v>29.26</v>
      </c>
      <c r="E31">
        <v>191.08</v>
      </c>
      <c r="G31" s="2">
        <f t="shared" si="2"/>
        <v>-1.1038401146190629E-2</v>
      </c>
      <c r="H31" s="2">
        <f t="shared" si="3"/>
        <v>6.9103954837896697E-4</v>
      </c>
      <c r="I31" s="2">
        <f t="shared" si="4"/>
        <v>-4.4143948671021768E-2</v>
      </c>
      <c r="J31" s="2">
        <f t="shared" si="5"/>
        <v>-2.0484814264724364E-3</v>
      </c>
      <c r="K31" s="2">
        <f t="shared" si="6"/>
        <v>3.8802418775638428E-3</v>
      </c>
      <c r="M31" t="s">
        <v>28</v>
      </c>
      <c r="N31" s="4">
        <f t="shared" ref="N31:N34" ca="1" si="8">STDEV(INDIRECT(M31))</f>
        <v>1.6811640341245299E-2</v>
      </c>
      <c r="O31" s="3">
        <v>1000000</v>
      </c>
      <c r="P31" s="3">
        <f t="shared" ref="P31:P34" ca="1" si="9">N31*$Q$20*O31</f>
        <v>27652.687590301004</v>
      </c>
      <c r="Q31" s="20" t="s">
        <v>49</v>
      </c>
      <c r="R31" s="22" t="s">
        <v>48</v>
      </c>
      <c r="S31" s="22" t="s">
        <v>49</v>
      </c>
      <c r="T31" s="22" t="s">
        <v>50</v>
      </c>
      <c r="U31" s="22" t="s">
        <v>51</v>
      </c>
      <c r="V31" s="22" t="s">
        <v>52</v>
      </c>
    </row>
    <row r="32" spans="1:22">
      <c r="A32">
        <v>29.15</v>
      </c>
      <c r="B32">
        <v>607.57000000000005</v>
      </c>
      <c r="C32">
        <v>600.91999999999996</v>
      </c>
      <c r="D32">
        <v>29.32</v>
      </c>
      <c r="E32">
        <v>190.34</v>
      </c>
      <c r="G32" s="2">
        <f t="shared" si="2"/>
        <v>-4.4497762966095554E-3</v>
      </c>
      <c r="H32" s="2">
        <f t="shared" si="3"/>
        <v>-1.2983797532116436E-2</v>
      </c>
      <c r="I32" s="2">
        <f t="shared" si="4"/>
        <v>-4.8308871705076278E-3</v>
      </c>
      <c r="J32" s="2">
        <f t="shared" si="5"/>
        <v>-1.1192248425283654E-2</v>
      </c>
      <c r="K32" s="2">
        <f t="shared" si="6"/>
        <v>-2.5710327146252895E-3</v>
      </c>
      <c r="M32" t="s">
        <v>29</v>
      </c>
      <c r="N32" s="4">
        <f t="shared" ca="1" si="8"/>
        <v>1.8156461970094354E-2</v>
      </c>
      <c r="O32" s="3">
        <v>1000000</v>
      </c>
      <c r="P32" s="3">
        <f t="shared" ca="1" si="9"/>
        <v>29864.722324116156</v>
      </c>
      <c r="Q32" s="20" t="s">
        <v>50</v>
      </c>
    </row>
    <row r="33" spans="1:23">
      <c r="A33">
        <v>29.28</v>
      </c>
      <c r="B33">
        <v>615.51</v>
      </c>
      <c r="C33">
        <v>603.83000000000004</v>
      </c>
      <c r="D33">
        <v>29.65</v>
      </c>
      <c r="E33">
        <v>190.83</v>
      </c>
      <c r="G33" s="2">
        <f t="shared" si="2"/>
        <v>-2.8284713838581992E-2</v>
      </c>
      <c r="H33" s="2">
        <f t="shared" si="3"/>
        <v>7.6488756954471784E-3</v>
      </c>
      <c r="I33" s="2">
        <f t="shared" si="4"/>
        <v>-7.7806200278218208E-4</v>
      </c>
      <c r="J33" s="2">
        <f t="shared" si="5"/>
        <v>-1.5727277487958467E-2</v>
      </c>
      <c r="K33" s="2">
        <f t="shared" si="6"/>
        <v>-8.4534003709324339E-3</v>
      </c>
      <c r="M33" t="s">
        <v>30</v>
      </c>
      <c r="N33" s="4">
        <f t="shared" ca="1" si="8"/>
        <v>2.1208992486509468E-2</v>
      </c>
      <c r="O33" s="3">
        <v>1000000</v>
      </c>
      <c r="P33" s="3">
        <f t="shared" ca="1" si="9"/>
        <v>34885.688215421607</v>
      </c>
      <c r="Q33" s="20" t="s">
        <v>51</v>
      </c>
    </row>
    <row r="34" spans="1:23" ht="15" thickBot="1">
      <c r="A34">
        <v>30.12</v>
      </c>
      <c r="B34">
        <v>610.82000000000005</v>
      </c>
      <c r="C34">
        <v>604.29999999999995</v>
      </c>
      <c r="D34">
        <v>30.12</v>
      </c>
      <c r="E34">
        <v>192.45</v>
      </c>
      <c r="G34" s="2">
        <f t="shared" si="2"/>
        <v>-1.8095575194467348E-2</v>
      </c>
      <c r="H34" s="2">
        <f t="shared" si="3"/>
        <v>2.9506742432998279E-2</v>
      </c>
      <c r="I34" s="2">
        <f t="shared" si="4"/>
        <v>-1.6445201654775466E-2</v>
      </c>
      <c r="J34" s="2">
        <f t="shared" si="5"/>
        <v>-2.4595435582375147E-2</v>
      </c>
      <c r="K34" s="2">
        <f t="shared" si="6"/>
        <v>-1.490525028957594E-2</v>
      </c>
      <c r="M34" t="s">
        <v>31</v>
      </c>
      <c r="N34" s="4">
        <f t="shared" ca="1" si="8"/>
        <v>1.3778254558921609E-2</v>
      </c>
      <c r="O34" s="3">
        <v>1000000</v>
      </c>
      <c r="P34" s="3">
        <f t="shared" ca="1" si="9"/>
        <v>22663.211984302856</v>
      </c>
      <c r="Q34" s="20" t="s">
        <v>52</v>
      </c>
    </row>
    <row r="35" spans="1:23" ht="21" thickBot="1">
      <c r="A35">
        <v>30.67</v>
      </c>
      <c r="B35">
        <v>593.05999999999995</v>
      </c>
      <c r="C35">
        <v>614.32000000000005</v>
      </c>
      <c r="D35">
        <v>30.87</v>
      </c>
      <c r="E35">
        <v>195.34</v>
      </c>
      <c r="G35" s="2">
        <f t="shared" si="2"/>
        <v>7.1989839702541712E-3</v>
      </c>
      <c r="H35" s="2">
        <f t="shared" si="3"/>
        <v>2.0957983702291665E-2</v>
      </c>
      <c r="I35" s="2">
        <f t="shared" si="4"/>
        <v>1.3207028061272962E-2</v>
      </c>
      <c r="J35" s="2">
        <f t="shared" si="5"/>
        <v>1.2058154900701929E-2</v>
      </c>
      <c r="K35" s="2">
        <f t="shared" si="6"/>
        <v>3.6970763339327972E-2</v>
      </c>
      <c r="T35" s="35" t="s">
        <v>57</v>
      </c>
      <c r="U35" s="36"/>
      <c r="V35" s="36"/>
      <c r="W35" s="37"/>
    </row>
    <row r="36" spans="1:23">
      <c r="A36">
        <v>30.45</v>
      </c>
      <c r="B36">
        <v>580.76</v>
      </c>
      <c r="C36">
        <v>606.26</v>
      </c>
      <c r="D36">
        <v>30.5</v>
      </c>
      <c r="E36">
        <v>188.25</v>
      </c>
      <c r="G36" s="2">
        <f t="shared" si="2"/>
        <v>2.6286657446119903E-2</v>
      </c>
      <c r="H36" s="2">
        <f t="shared" si="3"/>
        <v>6.963371232675028E-3</v>
      </c>
      <c r="I36" s="2">
        <f t="shared" si="4"/>
        <v>-1.121002425337955E-3</v>
      </c>
      <c r="J36" s="2">
        <f t="shared" si="5"/>
        <v>1.9199530507089359E-2</v>
      </c>
      <c r="K36" s="2">
        <f t="shared" si="6"/>
        <v>2.4739094414326673E-2</v>
      </c>
      <c r="M36" t="s">
        <v>44</v>
      </c>
      <c r="N36" s="3">
        <f t="array" aca="1" ref="N36:R36" ca="1">MMULT(R30:V30,N23:R27)</f>
        <v>90957.575668502148</v>
      </c>
      <c r="O36" s="3">
        <f ca="1"/>
        <v>87468.592910824518</v>
      </c>
      <c r="P36" s="3">
        <f ca="1"/>
        <v>84185.032012557931</v>
      </c>
      <c r="Q36" s="3">
        <f ca="1"/>
        <v>96419.580675804042</v>
      </c>
      <c r="R36" s="3">
        <f ca="1"/>
        <v>92665.990289228241</v>
      </c>
      <c r="T36" s="25" t="s">
        <v>58</v>
      </c>
      <c r="U36" s="10"/>
      <c r="V36" s="10"/>
      <c r="W36" s="26"/>
    </row>
    <row r="37" spans="1:23">
      <c r="A37">
        <v>29.66</v>
      </c>
      <c r="B37">
        <v>576.73</v>
      </c>
      <c r="C37">
        <v>606.94000000000005</v>
      </c>
      <c r="D37">
        <v>29.92</v>
      </c>
      <c r="E37">
        <v>183.65</v>
      </c>
      <c r="G37" s="2">
        <f t="shared" si="2"/>
        <v>7.4450428491105673E-3</v>
      </c>
      <c r="H37" s="2">
        <f t="shared" si="3"/>
        <v>3.1433186997809762E-3</v>
      </c>
      <c r="I37" s="2">
        <f t="shared" si="4"/>
        <v>4.9429501184103215E-5</v>
      </c>
      <c r="J37" s="2">
        <f t="shared" si="5"/>
        <v>1.3459153374004711E-2</v>
      </c>
      <c r="K37" s="2">
        <f t="shared" si="6"/>
        <v>-6.1882729236578159E-3</v>
      </c>
      <c r="T37" s="30" t="s">
        <v>56</v>
      </c>
      <c r="U37" s="31" t="s">
        <v>55</v>
      </c>
      <c r="V37" s="10"/>
      <c r="W37" s="33" t="s">
        <v>59</v>
      </c>
    </row>
    <row r="38" spans="1:23" ht="15" thickBot="1">
      <c r="A38">
        <v>29.44</v>
      </c>
      <c r="B38">
        <v>574.91999999999996</v>
      </c>
      <c r="C38">
        <v>606.91</v>
      </c>
      <c r="D38">
        <v>29.52</v>
      </c>
      <c r="E38">
        <v>184.79</v>
      </c>
      <c r="G38" s="2">
        <f t="shared" si="2"/>
        <v>1.6998134298495523E-3</v>
      </c>
      <c r="H38" s="2">
        <f t="shared" si="3"/>
        <v>-2.77913053187094E-3</v>
      </c>
      <c r="I38" s="2">
        <f t="shared" si="4"/>
        <v>3.2016398606519265E-3</v>
      </c>
      <c r="J38" s="2">
        <f t="shared" si="5"/>
        <v>-2.0304575503819517E-3</v>
      </c>
      <c r="K38" s="2">
        <f t="shared" si="6"/>
        <v>-6.5803905195253309E-3</v>
      </c>
      <c r="M38" t="s">
        <v>45</v>
      </c>
      <c r="N38" s="3">
        <f ca="1">MMULT(N36:R36,P30:P34)</f>
        <v>12688138935.090309</v>
      </c>
      <c r="T38" s="25">
        <v>2.89</v>
      </c>
      <c r="U38" s="10">
        <v>1.68</v>
      </c>
      <c r="V38" s="10"/>
      <c r="W38" s="32">
        <f>COVAR(T38:T45,U38:U45)/VAR(U38:U45)</f>
        <v>1.3631068387506899</v>
      </c>
    </row>
    <row r="39" spans="1:23">
      <c r="A39">
        <v>29.39</v>
      </c>
      <c r="B39">
        <v>576.52</v>
      </c>
      <c r="C39">
        <v>604.97</v>
      </c>
      <c r="D39">
        <v>29.58</v>
      </c>
      <c r="E39">
        <v>186.01</v>
      </c>
      <c r="G39" s="2">
        <f t="shared" si="2"/>
        <v>2.619936132080242E-2</v>
      </c>
      <c r="H39" s="2">
        <f t="shared" si="3"/>
        <v>1.0531919494853687E-2</v>
      </c>
      <c r="I39" s="2">
        <f t="shared" si="4"/>
        <v>1.0084230754100509E-2</v>
      </c>
      <c r="J39" s="2">
        <f t="shared" si="5"/>
        <v>2.6028866711277694E-2</v>
      </c>
      <c r="K39" s="2">
        <f t="shared" si="6"/>
        <v>1.5822600484346149E-2</v>
      </c>
      <c r="M39" s="5"/>
      <c r="N39" s="6" t="s">
        <v>25</v>
      </c>
      <c r="O39" s="6"/>
      <c r="P39" s="6" t="s">
        <v>47</v>
      </c>
      <c r="Q39" s="7"/>
      <c r="T39" s="25">
        <v>-5.03</v>
      </c>
      <c r="U39" s="10">
        <v>-1.18</v>
      </c>
      <c r="V39" s="10"/>
      <c r="W39" s="33" t="s">
        <v>60</v>
      </c>
    </row>
    <row r="40" spans="1:23">
      <c r="A40">
        <v>28.63</v>
      </c>
      <c r="B40">
        <v>570.48</v>
      </c>
      <c r="C40">
        <v>598.9</v>
      </c>
      <c r="D40">
        <v>28.82</v>
      </c>
      <c r="E40">
        <v>183.09</v>
      </c>
      <c r="G40" s="2">
        <f t="shared" si="2"/>
        <v>-2.3132396912998014E-2</v>
      </c>
      <c r="H40" s="2">
        <f t="shared" si="3"/>
        <v>-1.2437921492760081E-3</v>
      </c>
      <c r="I40" s="2">
        <f t="shared" si="4"/>
        <v>-9.1912258989894011E-3</v>
      </c>
      <c r="J40" s="2">
        <f t="shared" si="5"/>
        <v>-1.41259885517785E-2</v>
      </c>
      <c r="K40" s="2">
        <f t="shared" si="6"/>
        <v>-1.1728428951682981E-2</v>
      </c>
      <c r="M40" s="8" t="s">
        <v>42</v>
      </c>
      <c r="N40" s="9">
        <f ca="1">SQRT(N38)</f>
        <v>112641.63943715623</v>
      </c>
      <c r="O40" s="10"/>
      <c r="P40" s="9">
        <f ca="1">SUM(P30:P34)</f>
        <v>140258.95875987486</v>
      </c>
      <c r="Q40" s="11"/>
      <c r="T40" s="25">
        <v>-5.27</v>
      </c>
      <c r="U40" s="10">
        <v>-3.56</v>
      </c>
      <c r="V40" s="10"/>
      <c r="W40" s="32">
        <f>RSQ(U38:U45,T38:T45)</f>
        <v>0.57466959280570462</v>
      </c>
    </row>
    <row r="41" spans="1:23" ht="15" thickBot="1">
      <c r="A41">
        <v>29.3</v>
      </c>
      <c r="B41">
        <v>571.19000000000005</v>
      </c>
      <c r="C41">
        <v>604.42999999999995</v>
      </c>
      <c r="D41">
        <v>29.23</v>
      </c>
      <c r="E41">
        <v>185.25</v>
      </c>
      <c r="G41" s="2">
        <f t="shared" si="2"/>
        <v>-1.4905425008987328E-2</v>
      </c>
      <c r="H41" s="2">
        <f t="shared" si="3"/>
        <v>-1.8232947047391677E-2</v>
      </c>
      <c r="I41" s="2">
        <f t="shared" si="4"/>
        <v>-6.2343518985723146E-3</v>
      </c>
      <c r="J41" s="2">
        <f t="shared" si="5"/>
        <v>6.1770958252342417E-3</v>
      </c>
      <c r="K41" s="2">
        <f t="shared" si="6"/>
        <v>-5.4372829173154292E-3</v>
      </c>
      <c r="M41" s="12"/>
      <c r="N41" s="13" t="s">
        <v>46</v>
      </c>
      <c r="O41" s="13"/>
      <c r="P41" s="13"/>
      <c r="Q41" s="14"/>
      <c r="T41" s="25">
        <v>4.08</v>
      </c>
      <c r="U41" s="10">
        <v>0.28999999999999998</v>
      </c>
      <c r="V41" s="10"/>
      <c r="W41" s="26"/>
    </row>
    <row r="42" spans="1:23">
      <c r="A42">
        <v>29.74</v>
      </c>
      <c r="B42">
        <v>581.70000000000005</v>
      </c>
      <c r="C42">
        <v>608.21</v>
      </c>
      <c r="D42">
        <v>29.05</v>
      </c>
      <c r="E42">
        <v>186.26</v>
      </c>
      <c r="G42" s="2">
        <f t="shared" si="2"/>
        <v>-8.7044406301464063E-3</v>
      </c>
      <c r="H42" s="2">
        <f t="shared" si="3"/>
        <v>-7.3820033611102726E-3</v>
      </c>
      <c r="I42" s="2">
        <f t="shared" si="4"/>
        <v>-9.2955419348688777E-3</v>
      </c>
      <c r="J42" s="2">
        <f t="shared" si="5"/>
        <v>-1.7196908795265881E-3</v>
      </c>
      <c r="K42" s="2">
        <f t="shared" si="6"/>
        <v>-1.8142172902719269E-2</v>
      </c>
      <c r="T42" s="25">
        <v>-0.25</v>
      </c>
      <c r="U42" s="10">
        <v>0.28999999999999998</v>
      </c>
      <c r="V42" s="10"/>
      <c r="W42" s="26"/>
    </row>
    <row r="43" spans="1:23">
      <c r="A43">
        <v>30</v>
      </c>
      <c r="B43">
        <v>586.01</v>
      </c>
      <c r="C43">
        <v>613.89</v>
      </c>
      <c r="D43">
        <v>29.1</v>
      </c>
      <c r="E43">
        <v>189.67</v>
      </c>
      <c r="G43" s="2">
        <f t="shared" si="2"/>
        <v>-6.3133620565921445E-3</v>
      </c>
      <c r="H43" s="2">
        <f t="shared" si="3"/>
        <v>5.1194976077431464E-5</v>
      </c>
      <c r="I43" s="2">
        <f t="shared" si="4"/>
        <v>1.31338123440226E-2</v>
      </c>
      <c r="J43" s="2">
        <f t="shared" si="5"/>
        <v>-2.7453689171926718E-3</v>
      </c>
      <c r="K43" s="2">
        <f t="shared" si="6"/>
        <v>-9.132004261787412E-3</v>
      </c>
      <c r="T43" s="25">
        <v>1.54</v>
      </c>
      <c r="U43" s="10">
        <v>1.94</v>
      </c>
      <c r="V43" s="10"/>
      <c r="W43" s="26"/>
    </row>
    <row r="44" spans="1:23">
      <c r="A44">
        <v>30.19</v>
      </c>
      <c r="B44">
        <v>585.98</v>
      </c>
      <c r="C44">
        <v>605.88</v>
      </c>
      <c r="D44">
        <v>29.18</v>
      </c>
      <c r="E44">
        <v>191.41</v>
      </c>
      <c r="G44" s="2">
        <f t="shared" si="2"/>
        <v>-1.6751910874403954E-2</v>
      </c>
      <c r="H44" s="2">
        <f t="shared" si="3"/>
        <v>-1.682077056627208E-2</v>
      </c>
      <c r="I44" s="2">
        <f t="shared" si="4"/>
        <v>-6.678645015068198E-3</v>
      </c>
      <c r="J44" s="2">
        <f t="shared" si="5"/>
        <v>-1.8336676754918856E-2</v>
      </c>
      <c r="K44" s="2">
        <f t="shared" si="6"/>
        <v>-2.0067909036672573E-2</v>
      </c>
      <c r="T44" s="25">
        <v>2.58</v>
      </c>
      <c r="U44" s="10">
        <v>-0.49</v>
      </c>
      <c r="V44" s="10"/>
      <c r="W44" s="26"/>
    </row>
    <row r="45" spans="1:23">
      <c r="A45">
        <v>30.7</v>
      </c>
      <c r="B45">
        <v>595.91999999999996</v>
      </c>
      <c r="C45">
        <v>609.94000000000005</v>
      </c>
      <c r="D45">
        <v>29.72</v>
      </c>
      <c r="E45">
        <v>195.29</v>
      </c>
      <c r="G45" s="2">
        <f t="shared" si="2"/>
        <v>-1.9524900442917782E-3</v>
      </c>
      <c r="H45" s="2">
        <f t="shared" si="3"/>
        <v>1.3668639417638061E-2</v>
      </c>
      <c r="I45" s="2">
        <f t="shared" si="4"/>
        <v>1.741475358047893E-2</v>
      </c>
      <c r="J45" s="2">
        <f t="shared" si="5"/>
        <v>-8.3766614790134614E-3</v>
      </c>
      <c r="K45" s="2">
        <f t="shared" si="6"/>
        <v>-3.2718192879845794E-3</v>
      </c>
      <c r="T45" s="27">
        <v>-1.1100000000000001</v>
      </c>
      <c r="U45" s="28">
        <v>-0.27</v>
      </c>
      <c r="V45" s="28"/>
      <c r="W45" s="29"/>
    </row>
    <row r="46" spans="1:23">
      <c r="A46">
        <v>30.76</v>
      </c>
      <c r="B46">
        <v>587.83000000000004</v>
      </c>
      <c r="C46">
        <v>599.41</v>
      </c>
      <c r="D46">
        <v>29.97</v>
      </c>
      <c r="E46">
        <v>195.93</v>
      </c>
      <c r="G46" s="2">
        <f t="shared" si="2"/>
        <v>6.5231803391234758E-3</v>
      </c>
      <c r="H46" s="2">
        <f t="shared" si="3"/>
        <v>1.2599670234435782E-2</v>
      </c>
      <c r="I46" s="2">
        <f t="shared" si="4"/>
        <v>1.1561210379562663E-2</v>
      </c>
      <c r="J46" s="2">
        <f t="shared" si="5"/>
        <v>5.6884878172130289E-3</v>
      </c>
      <c r="K46" s="2">
        <f t="shared" si="6"/>
        <v>5.1051665393045918E-4</v>
      </c>
    </row>
    <row r="47" spans="1:23">
      <c r="A47">
        <v>30.56</v>
      </c>
      <c r="B47">
        <v>580.47</v>
      </c>
      <c r="C47">
        <v>592.52</v>
      </c>
      <c r="D47">
        <v>29.8</v>
      </c>
      <c r="E47">
        <v>195.83</v>
      </c>
      <c r="G47" s="2">
        <f t="shared" si="2"/>
        <v>-9.8119386449240583E-4</v>
      </c>
      <c r="H47" s="2">
        <f t="shared" si="3"/>
        <v>6.8933430272012815E-4</v>
      </c>
      <c r="I47" s="2">
        <f t="shared" si="4"/>
        <v>1.4483644885624368E-2</v>
      </c>
      <c r="J47" s="2">
        <f t="shared" si="5"/>
        <v>3.3613477027049274E-3</v>
      </c>
      <c r="K47" s="2">
        <f t="shared" si="6"/>
        <v>1.2774330446159868E-3</v>
      </c>
    </row>
    <row r="48" spans="1:23">
      <c r="A48">
        <v>30.59</v>
      </c>
      <c r="B48">
        <v>580.07000000000005</v>
      </c>
      <c r="C48">
        <v>584</v>
      </c>
      <c r="D48">
        <v>29.7</v>
      </c>
      <c r="E48">
        <v>195.58</v>
      </c>
      <c r="G48" s="2">
        <f t="shared" si="2"/>
        <v>2.2480285520955458E-2</v>
      </c>
      <c r="H48" s="2">
        <f t="shared" si="3"/>
        <v>2.7545040024796314E-2</v>
      </c>
      <c r="I48" s="2">
        <f t="shared" si="4"/>
        <v>2.5932679100328392E-2</v>
      </c>
      <c r="J48" s="2">
        <f t="shared" si="5"/>
        <v>5.2889463920372637E-2</v>
      </c>
      <c r="K48" s="2">
        <f t="shared" si="6"/>
        <v>2.1604023865275181E-2</v>
      </c>
    </row>
    <row r="49" spans="1:11">
      <c r="A49">
        <v>29.91</v>
      </c>
      <c r="B49">
        <v>564.30999999999995</v>
      </c>
      <c r="C49">
        <v>569.04999999999995</v>
      </c>
      <c r="D49">
        <v>28.17</v>
      </c>
      <c r="E49">
        <v>191.4</v>
      </c>
      <c r="G49" s="2">
        <f t="shared" si="2"/>
        <v>-8.6551805291131077E-3</v>
      </c>
      <c r="H49" s="2">
        <f t="shared" si="3"/>
        <v>-8.8037900686054587E-3</v>
      </c>
      <c r="I49" s="2">
        <f t="shared" si="4"/>
        <v>-9.5317935609116004E-3</v>
      </c>
      <c r="J49" s="2">
        <f t="shared" si="5"/>
        <v>0</v>
      </c>
      <c r="K49" s="2">
        <f t="shared" si="6"/>
        <v>-8.3247098860316036E-3</v>
      </c>
    </row>
    <row r="50" spans="1:11">
      <c r="A50">
        <v>30.17</v>
      </c>
      <c r="B50">
        <v>569.29999999999995</v>
      </c>
      <c r="C50">
        <v>574.5</v>
      </c>
      <c r="D50">
        <v>28.17</v>
      </c>
      <c r="E50">
        <v>193</v>
      </c>
      <c r="G50" s="2">
        <f t="shared" si="2"/>
        <v>4.9842269656540069E-3</v>
      </c>
      <c r="H50" s="2">
        <f t="shared" si="3"/>
        <v>8.1483369410373912E-3</v>
      </c>
      <c r="I50" s="2">
        <f t="shared" si="4"/>
        <v>4.3086597318897695E-3</v>
      </c>
      <c r="J50" s="2">
        <f t="shared" si="5"/>
        <v>1.214300635048199E-2</v>
      </c>
      <c r="K50" s="2">
        <f t="shared" si="6"/>
        <v>5.4552674580787873E-3</v>
      </c>
    </row>
    <row r="51" spans="1:11">
      <c r="A51">
        <v>30.02</v>
      </c>
      <c r="B51">
        <v>564.67999999999995</v>
      </c>
      <c r="C51">
        <v>572.03</v>
      </c>
      <c r="D51">
        <v>27.83</v>
      </c>
      <c r="E51">
        <v>191.95</v>
      </c>
      <c r="G51" s="2">
        <f t="shared" si="2"/>
        <v>5.0091939772974178E-3</v>
      </c>
      <c r="H51" s="2">
        <f t="shared" si="3"/>
        <v>7.0731958863719689E-3</v>
      </c>
      <c r="I51" s="2">
        <f t="shared" si="4"/>
        <v>2.2051111490444448E-3</v>
      </c>
      <c r="J51" s="2">
        <f t="shared" si="5"/>
        <v>7.5744275566533587E-3</v>
      </c>
      <c r="K51" s="2">
        <f t="shared" si="6"/>
        <v>-4.7296156354318213E-3</v>
      </c>
    </row>
    <row r="52" spans="1:11">
      <c r="A52">
        <v>29.87</v>
      </c>
      <c r="B52">
        <v>560.70000000000005</v>
      </c>
      <c r="C52">
        <v>570.77</v>
      </c>
      <c r="D52">
        <v>27.62</v>
      </c>
      <c r="E52">
        <v>192.86</v>
      </c>
      <c r="G52" s="2">
        <f t="shared" si="2"/>
        <v>-2.7408022365133008E-2</v>
      </c>
      <c r="H52" s="2">
        <f t="shared" si="3"/>
        <v>-1.9043483867330409E-2</v>
      </c>
      <c r="I52" s="2">
        <f t="shared" si="4"/>
        <v>-1.9655927869813794E-2</v>
      </c>
      <c r="J52" s="2">
        <f t="shared" si="5"/>
        <v>-1.3664362194057861E-2</v>
      </c>
      <c r="K52" s="2">
        <f t="shared" si="6"/>
        <v>-4.3460333307117575E-3</v>
      </c>
    </row>
    <row r="53" spans="1:11">
      <c r="A53">
        <v>30.7</v>
      </c>
      <c r="B53">
        <v>571.48</v>
      </c>
      <c r="C53">
        <v>582.1</v>
      </c>
      <c r="D53">
        <v>28</v>
      </c>
      <c r="E53">
        <v>193.7</v>
      </c>
      <c r="G53" s="2">
        <f t="shared" si="2"/>
        <v>1.8409461394802127E-2</v>
      </c>
      <c r="H53" s="2">
        <f t="shared" si="3"/>
        <v>1.1032143491013889E-2</v>
      </c>
      <c r="I53" s="2">
        <f t="shared" si="4"/>
        <v>7.6394829063918682E-3</v>
      </c>
      <c r="J53" s="2">
        <f t="shared" si="5"/>
        <v>6.808841929330599E-3</v>
      </c>
      <c r="K53" s="2">
        <f t="shared" si="6"/>
        <v>1.601695038743078E-3</v>
      </c>
    </row>
    <row r="54" spans="1:11">
      <c r="A54">
        <v>30.14</v>
      </c>
      <c r="B54">
        <v>565.21</v>
      </c>
      <c r="C54">
        <v>577.66999999999996</v>
      </c>
      <c r="D54">
        <v>27.81</v>
      </c>
      <c r="E54">
        <v>193.39</v>
      </c>
      <c r="G54" s="2">
        <f t="shared" si="2"/>
        <v>-2.5873393498628796E-2</v>
      </c>
      <c r="H54" s="2">
        <f t="shared" si="3"/>
        <v>-2.1528414757400555E-2</v>
      </c>
      <c r="I54" s="2">
        <f t="shared" si="4"/>
        <v>-1.3873233741128395E-2</v>
      </c>
      <c r="J54" s="2">
        <f t="shared" si="5"/>
        <v>-2.4157480263943473E-2</v>
      </c>
      <c r="K54" s="2">
        <f t="shared" si="6"/>
        <v>-2.7489810165652419E-2</v>
      </c>
    </row>
    <row r="55" spans="1:11">
      <c r="A55">
        <v>30.93</v>
      </c>
      <c r="B55">
        <v>577.51</v>
      </c>
      <c r="C55">
        <v>585.74</v>
      </c>
      <c r="D55">
        <v>28.49</v>
      </c>
      <c r="E55">
        <v>198.78</v>
      </c>
      <c r="G55" s="2">
        <f t="shared" si="2"/>
        <v>7.4639321038267384E-3</v>
      </c>
      <c r="H55" s="2">
        <f t="shared" si="3"/>
        <v>-6.936803078291435E-3</v>
      </c>
      <c r="I55" s="2">
        <f t="shared" si="4"/>
        <v>-2.8470376815111394E-3</v>
      </c>
      <c r="J55" s="2">
        <f t="shared" si="5"/>
        <v>1.8778231144207375E-2</v>
      </c>
      <c r="K55" s="2">
        <f t="shared" si="6"/>
        <v>-7.5431850902646792E-4</v>
      </c>
    </row>
    <row r="56" spans="1:11">
      <c r="A56">
        <v>30.7</v>
      </c>
      <c r="B56">
        <v>581.53</v>
      </c>
      <c r="C56">
        <v>587.41</v>
      </c>
      <c r="D56">
        <v>27.96</v>
      </c>
      <c r="E56">
        <v>198.93</v>
      </c>
      <c r="G56" s="2">
        <f t="shared" si="2"/>
        <v>2.8412879257591332E-2</v>
      </c>
      <c r="H56" s="2">
        <f t="shared" si="3"/>
        <v>1.8536083219299188E-2</v>
      </c>
      <c r="I56" s="2">
        <f t="shared" si="4"/>
        <v>2.7787503283025479E-3</v>
      </c>
      <c r="J56" s="2">
        <f t="shared" si="5"/>
        <v>3.0503454293414625E-2</v>
      </c>
      <c r="K56" s="2">
        <f t="shared" si="6"/>
        <v>3.2223984381720685E-3</v>
      </c>
    </row>
    <row r="57" spans="1:11">
      <c r="A57">
        <v>29.84</v>
      </c>
      <c r="B57">
        <v>570.85</v>
      </c>
      <c r="C57">
        <v>585.78</v>
      </c>
      <c r="D57">
        <v>27.12</v>
      </c>
      <c r="E57">
        <v>198.29</v>
      </c>
      <c r="G57" s="2">
        <f t="shared" si="2"/>
        <v>-6.0140508697558081E-3</v>
      </c>
      <c r="H57" s="2">
        <f t="shared" si="3"/>
        <v>1.1168379897673482E-2</v>
      </c>
      <c r="I57" s="2">
        <f t="shared" si="4"/>
        <v>2.0088440952744542E-2</v>
      </c>
      <c r="J57" s="2">
        <f t="shared" si="5"/>
        <v>-2.1160950121097959E-2</v>
      </c>
      <c r="K57" s="2">
        <f t="shared" si="6"/>
        <v>-4.0766054594365848E-3</v>
      </c>
    </row>
    <row r="58" spans="1:11">
      <c r="A58">
        <v>30.02</v>
      </c>
      <c r="B58">
        <v>564.51</v>
      </c>
      <c r="C58">
        <v>574.13</v>
      </c>
      <c r="D58">
        <v>27.7</v>
      </c>
      <c r="E58">
        <v>199.1</v>
      </c>
      <c r="G58" s="2">
        <f t="shared" si="2"/>
        <v>2.2912053490480276E-2</v>
      </c>
      <c r="H58" s="2">
        <f t="shared" si="3"/>
        <v>9.7191836312858042E-3</v>
      </c>
      <c r="I58" s="2">
        <f t="shared" si="4"/>
        <v>4.5388762174372876E-3</v>
      </c>
      <c r="J58" s="2">
        <f t="shared" si="5"/>
        <v>2.8934448454478449E-2</v>
      </c>
      <c r="K58" s="2">
        <f t="shared" si="6"/>
        <v>2.0294963441085025E-2</v>
      </c>
    </row>
    <row r="59" spans="1:11">
      <c r="A59">
        <v>29.34</v>
      </c>
      <c r="B59">
        <v>559.04999999999995</v>
      </c>
      <c r="C59">
        <v>571.53</v>
      </c>
      <c r="D59">
        <v>26.91</v>
      </c>
      <c r="E59">
        <v>195.1</v>
      </c>
      <c r="G59" s="2">
        <f t="shared" si="2"/>
        <v>7.1832017434923521E-3</v>
      </c>
      <c r="H59" s="2">
        <f t="shared" si="3"/>
        <v>-3.6424058696413594E-3</v>
      </c>
      <c r="I59" s="2">
        <f t="shared" si="4"/>
        <v>-1.1016972496414026E-3</v>
      </c>
      <c r="J59" s="2">
        <f t="shared" si="5"/>
        <v>-4.0793677932383079E-3</v>
      </c>
      <c r="K59" s="2">
        <f t="shared" si="6"/>
        <v>1.0304058194596712E-2</v>
      </c>
    </row>
    <row r="60" spans="1:11">
      <c r="A60">
        <v>29.13</v>
      </c>
      <c r="B60">
        <v>561.09</v>
      </c>
      <c r="C60">
        <v>572.16</v>
      </c>
      <c r="D60">
        <v>27.02</v>
      </c>
      <c r="E60">
        <v>193.1</v>
      </c>
      <c r="G60" s="2">
        <f t="shared" si="2"/>
        <v>-5.4775898682988761E-3</v>
      </c>
      <c r="H60" s="2">
        <f t="shared" si="3"/>
        <v>-7.1213861727792696E-3</v>
      </c>
      <c r="I60" s="2">
        <f t="shared" si="4"/>
        <v>-6.9667273554704714E-3</v>
      </c>
      <c r="J60" s="2">
        <f t="shared" si="5"/>
        <v>-3.7002775630351774E-4</v>
      </c>
      <c r="K60" s="2">
        <f t="shared" si="6"/>
        <v>-7.4810099960938856E-3</v>
      </c>
    </row>
    <row r="61" spans="1:11">
      <c r="A61">
        <v>29.29</v>
      </c>
      <c r="B61">
        <v>565.1</v>
      </c>
      <c r="C61">
        <v>576.16</v>
      </c>
      <c r="D61">
        <v>27.03</v>
      </c>
      <c r="E61">
        <v>194.55</v>
      </c>
      <c r="G61" s="2">
        <f t="shared" si="2"/>
        <v>1.3404565721255727E-2</v>
      </c>
      <c r="H61" s="2">
        <f t="shared" si="3"/>
        <v>-5.9986065547929937E-3</v>
      </c>
      <c r="I61" s="2">
        <f t="shared" si="4"/>
        <v>8.6985112628702004E-3</v>
      </c>
      <c r="J61" s="2">
        <f t="shared" si="5"/>
        <v>8.1724080404883513E-3</v>
      </c>
      <c r="K61" s="2">
        <f t="shared" si="6"/>
        <v>1.0541099000028998E-2</v>
      </c>
    </row>
    <row r="62" spans="1:11">
      <c r="A62">
        <v>28.9</v>
      </c>
      <c r="B62">
        <v>568.5</v>
      </c>
      <c r="C62">
        <v>571.16999999999996</v>
      </c>
      <c r="D62">
        <v>26.81</v>
      </c>
      <c r="E62">
        <v>192.51</v>
      </c>
      <c r="G62" s="2">
        <f t="shared" si="2"/>
        <v>-2.5620530325347984E-2</v>
      </c>
      <c r="H62" s="2">
        <f t="shared" si="3"/>
        <v>-2.0802351593454088E-2</v>
      </c>
      <c r="I62" s="2">
        <f t="shared" si="4"/>
        <v>-1.5892786896897593E-2</v>
      </c>
      <c r="J62" s="2">
        <f t="shared" si="5"/>
        <v>-1.2970350442627517E-2</v>
      </c>
      <c r="K62" s="2">
        <f t="shared" si="6"/>
        <v>-1.3569149249270333E-2</v>
      </c>
    </row>
    <row r="63" spans="1:11">
      <c r="A63">
        <v>29.65</v>
      </c>
      <c r="B63">
        <v>580.45000000000005</v>
      </c>
      <c r="C63">
        <v>580.32000000000005</v>
      </c>
      <c r="D63">
        <v>27.16</v>
      </c>
      <c r="E63">
        <v>195.14</v>
      </c>
      <c r="G63" s="2">
        <f t="shared" si="2"/>
        <v>1.4266546320579769E-2</v>
      </c>
      <c r="H63" s="2">
        <f t="shared" si="3"/>
        <v>3.8319513869434474E-3</v>
      </c>
      <c r="I63" s="2">
        <f t="shared" si="4"/>
        <v>1.4930314493677786E-2</v>
      </c>
      <c r="J63" s="2">
        <f t="shared" si="5"/>
        <v>-7.3610603250220464E-4</v>
      </c>
      <c r="K63" s="2">
        <f t="shared" si="6"/>
        <v>3.5936175025490969E-3</v>
      </c>
    </row>
    <row r="64" spans="1:11">
      <c r="A64">
        <v>29.23</v>
      </c>
      <c r="B64">
        <v>578.23</v>
      </c>
      <c r="C64">
        <v>571.72</v>
      </c>
      <c r="D64">
        <v>27.18</v>
      </c>
      <c r="E64">
        <v>194.44</v>
      </c>
      <c r="G64" s="2">
        <f t="shared" si="2"/>
        <v>-4.0969671509509097E-3</v>
      </c>
      <c r="H64" s="2">
        <f t="shared" si="3"/>
        <v>-4.0386661729546721E-3</v>
      </c>
      <c r="I64" s="2">
        <f t="shared" si="4"/>
        <v>4.5487150664459306E-4</v>
      </c>
      <c r="J64" s="2">
        <f t="shared" si="5"/>
        <v>-1.2794910431518331E-2</v>
      </c>
      <c r="K64" s="2">
        <f t="shared" si="6"/>
        <v>2.3170208342400264E-3</v>
      </c>
    </row>
    <row r="65" spans="1:11">
      <c r="A65">
        <v>29.35</v>
      </c>
      <c r="B65">
        <v>580.57000000000005</v>
      </c>
      <c r="C65">
        <v>571.46</v>
      </c>
      <c r="D65">
        <v>27.53</v>
      </c>
      <c r="E65">
        <v>193.99</v>
      </c>
      <c r="G65" s="2">
        <f t="shared" si="2"/>
        <v>2.9037643349524724E-2</v>
      </c>
      <c r="H65" s="2">
        <f t="shared" si="3"/>
        <v>1.7654979066843518E-2</v>
      </c>
      <c r="I65" s="2">
        <f t="shared" si="4"/>
        <v>1.5216860810640491E-2</v>
      </c>
      <c r="J65" s="2">
        <f t="shared" si="5"/>
        <v>3.0238292032646507E-2</v>
      </c>
      <c r="K65" s="2">
        <f t="shared" si="6"/>
        <v>2.5001954725236912E-2</v>
      </c>
    </row>
    <row r="66" spans="1:11">
      <c r="A66">
        <v>28.51</v>
      </c>
      <c r="B66">
        <v>570.41</v>
      </c>
      <c r="C66">
        <v>562.83000000000004</v>
      </c>
      <c r="D66">
        <v>26.71</v>
      </c>
      <c r="E66">
        <v>189.2</v>
      </c>
      <c r="G66" s="2">
        <f t="shared" si="2"/>
        <v>-1.4020331774385821E-3</v>
      </c>
      <c r="H66" s="2">
        <f t="shared" si="3"/>
        <v>-1.4238708792336898E-2</v>
      </c>
      <c r="I66" s="2">
        <f t="shared" si="4"/>
        <v>-2.5906750240922839E-3</v>
      </c>
      <c r="J66" s="2">
        <f t="shared" si="5"/>
        <v>1.9278616354818326E-2</v>
      </c>
      <c r="K66" s="2">
        <f t="shared" si="6"/>
        <v>3.494470649773557E-3</v>
      </c>
    </row>
    <row r="67" spans="1:11">
      <c r="A67">
        <v>28.55</v>
      </c>
      <c r="B67">
        <v>578.59</v>
      </c>
      <c r="C67">
        <v>564.29</v>
      </c>
      <c r="D67">
        <v>26.2</v>
      </c>
      <c r="E67">
        <v>188.54</v>
      </c>
      <c r="G67" s="2">
        <f t="shared" si="2"/>
        <v>3.5087755296792705E-3</v>
      </c>
      <c r="H67" s="2">
        <f t="shared" si="3"/>
        <v>1.3239926522675369E-2</v>
      </c>
      <c r="I67" s="2">
        <f t="shared" si="4"/>
        <v>5.8652236958410134E-3</v>
      </c>
      <c r="J67" s="2">
        <f t="shared" si="5"/>
        <v>7.6628727455690972E-3</v>
      </c>
      <c r="K67" s="2">
        <f t="shared" si="6"/>
        <v>-2.8600199570314668E-3</v>
      </c>
    </row>
    <row r="68" spans="1:11">
      <c r="A68">
        <v>28.45</v>
      </c>
      <c r="B68">
        <v>570.98</v>
      </c>
      <c r="C68">
        <v>560.99</v>
      </c>
      <c r="D68">
        <v>26</v>
      </c>
      <c r="E68">
        <v>189.08</v>
      </c>
      <c r="G68" s="2">
        <f t="shared" si="2"/>
        <v>-2.5678024293683575E-2</v>
      </c>
      <c r="H68" s="2">
        <f t="shared" si="3"/>
        <v>-1.7155581187161345E-2</v>
      </c>
      <c r="I68" s="2">
        <f t="shared" si="4"/>
        <v>-2.9403551454529102E-2</v>
      </c>
      <c r="J68" s="2">
        <f t="shared" si="5"/>
        <v>-1.7915478217527779E-2</v>
      </c>
      <c r="K68" s="2">
        <f t="shared" si="6"/>
        <v>-2.0001713986647719E-2</v>
      </c>
    </row>
    <row r="69" spans="1:11">
      <c r="A69">
        <v>29.19</v>
      </c>
      <c r="B69">
        <v>580.86</v>
      </c>
      <c r="C69">
        <v>577.73</v>
      </c>
      <c r="D69">
        <v>26.47</v>
      </c>
      <c r="E69">
        <v>192.9</v>
      </c>
      <c r="G69" s="2">
        <f t="shared" si="2"/>
        <v>-5.1255878488122054E-3</v>
      </c>
      <c r="H69" s="2">
        <f t="shared" si="3"/>
        <v>-1.2608263919431257E-2</v>
      </c>
      <c r="I69" s="2">
        <f t="shared" si="4"/>
        <v>-2.4894126435489297E-3</v>
      </c>
      <c r="J69" s="2">
        <f t="shared" si="5"/>
        <v>1.1398299696955284E-2</v>
      </c>
      <c r="K69" s="2">
        <f t="shared" si="6"/>
        <v>-8.4144728980422821E-3</v>
      </c>
    </row>
    <row r="70" spans="1:11">
      <c r="A70">
        <v>29.34</v>
      </c>
      <c r="B70">
        <v>588.23</v>
      </c>
      <c r="C70">
        <v>579.16999999999996</v>
      </c>
      <c r="D70">
        <v>26.17</v>
      </c>
      <c r="E70">
        <v>194.53</v>
      </c>
      <c r="G70" s="2">
        <f t="shared" si="2"/>
        <v>-7.4703233651653104E-3</v>
      </c>
      <c r="H70" s="2">
        <f t="shared" si="3"/>
        <v>-1.0333518302569599E-2</v>
      </c>
      <c r="I70" s="2">
        <f t="shared" si="4"/>
        <v>1.1985136168290734E-2</v>
      </c>
      <c r="J70" s="2">
        <f t="shared" si="5"/>
        <v>-1.1020442144755125E-2</v>
      </c>
      <c r="K70" s="2">
        <f t="shared" si="6"/>
        <v>-9.8724554369979539E-3</v>
      </c>
    </row>
    <row r="71" spans="1:11">
      <c r="A71">
        <v>29.56</v>
      </c>
      <c r="B71">
        <v>594.34</v>
      </c>
      <c r="C71">
        <v>572.27</v>
      </c>
      <c r="D71">
        <v>26.46</v>
      </c>
      <c r="E71">
        <v>196.46</v>
      </c>
      <c r="G71" s="2">
        <f t="shared" si="2"/>
        <v>1.7059437937864273E-2</v>
      </c>
      <c r="H71" s="2">
        <f t="shared" si="3"/>
        <v>4.73914553747792E-3</v>
      </c>
      <c r="I71" s="2">
        <f t="shared" si="4"/>
        <v>1.759317694266457E-2</v>
      </c>
      <c r="J71" s="2">
        <f t="shared" si="5"/>
        <v>1.2167450490733747E-2</v>
      </c>
      <c r="K71" s="2">
        <f t="shared" si="6"/>
        <v>1.105549186332922E-2</v>
      </c>
    </row>
    <row r="72" spans="1:11">
      <c r="A72">
        <v>29.06</v>
      </c>
      <c r="B72">
        <v>591.53</v>
      </c>
      <c r="C72">
        <v>562.29</v>
      </c>
      <c r="D72">
        <v>26.14</v>
      </c>
      <c r="E72">
        <v>194.3</v>
      </c>
      <c r="G72" s="2">
        <f t="shared" si="2"/>
        <v>-3.4405642864772623E-4</v>
      </c>
      <c r="H72" s="2">
        <f t="shared" si="3"/>
        <v>-2.0298724887456179E-2</v>
      </c>
      <c r="I72" s="2">
        <f t="shared" si="4"/>
        <v>-5.3742114609469293E-3</v>
      </c>
      <c r="J72" s="2">
        <f t="shared" si="5"/>
        <v>7.6540378784552515E-4</v>
      </c>
      <c r="K72" s="2">
        <f t="shared" si="6"/>
        <v>-9.1703811280310129E-3</v>
      </c>
    </row>
    <row r="73" spans="1:11">
      <c r="A73">
        <v>29.07</v>
      </c>
      <c r="B73">
        <v>603.66</v>
      </c>
      <c r="C73">
        <v>565.32000000000005</v>
      </c>
      <c r="D73">
        <v>26.12</v>
      </c>
      <c r="E73">
        <v>196.09</v>
      </c>
      <c r="G73" s="2">
        <f t="shared" si="2"/>
        <v>-1.3750431867472705E-3</v>
      </c>
      <c r="H73" s="2">
        <f t="shared" si="3"/>
        <v>-9.5621936721525681E-3</v>
      </c>
      <c r="I73" s="2">
        <f t="shared" si="4"/>
        <v>-9.2263921748254058E-3</v>
      </c>
      <c r="J73" s="2">
        <f t="shared" si="5"/>
        <v>-2.1212916639192649E-2</v>
      </c>
      <c r="K73" s="2">
        <f t="shared" si="6"/>
        <v>-1.5297927160712441E-4</v>
      </c>
    </row>
    <row r="74" spans="1:11">
      <c r="A74">
        <v>29.11</v>
      </c>
      <c r="B74">
        <v>609.46</v>
      </c>
      <c r="C74">
        <v>570.55999999999995</v>
      </c>
      <c r="D74">
        <v>26.68</v>
      </c>
      <c r="E74">
        <v>196.12</v>
      </c>
      <c r="G74" s="2">
        <f t="shared" si="2"/>
        <v>-2.208345220735938E-2</v>
      </c>
      <c r="H74" s="2">
        <f t="shared" si="3"/>
        <v>1.4311218754241947E-2</v>
      </c>
      <c r="I74" s="2">
        <f t="shared" si="4"/>
        <v>2.4106956162084626E-2</v>
      </c>
      <c r="J74" s="2">
        <f t="shared" si="5"/>
        <v>1.2066511413116486E-2</v>
      </c>
      <c r="K74" s="2">
        <f t="shared" si="6"/>
        <v>-3.5628886878068451E-3</v>
      </c>
    </row>
    <row r="75" spans="1:11">
      <c r="A75">
        <v>29.76</v>
      </c>
      <c r="B75">
        <v>600.79999999999995</v>
      </c>
      <c r="C75">
        <v>556.97</v>
      </c>
      <c r="D75">
        <v>26.36</v>
      </c>
      <c r="E75">
        <v>196.82</v>
      </c>
      <c r="G75" s="2">
        <f t="shared" si="2"/>
        <v>3.3607797325239307E-4</v>
      </c>
      <c r="H75" s="2">
        <f t="shared" si="3"/>
        <v>-2.1911964745680929E-2</v>
      </c>
      <c r="I75" s="2">
        <f t="shared" si="4"/>
        <v>-7.7085112310727516E-3</v>
      </c>
      <c r="J75" s="2">
        <f t="shared" si="5"/>
        <v>3.800840759656175E-3</v>
      </c>
      <c r="K75" s="2">
        <f t="shared" si="6"/>
        <v>-4.7645687984864994E-3</v>
      </c>
    </row>
    <row r="76" spans="1:11">
      <c r="A76">
        <v>29.75</v>
      </c>
      <c r="B76">
        <v>614.11</v>
      </c>
      <c r="C76">
        <v>561.28</v>
      </c>
      <c r="D76">
        <v>26.26</v>
      </c>
      <c r="E76">
        <v>197.76</v>
      </c>
      <c r="G76" s="2">
        <f t="shared" si="2"/>
        <v>1.6266031287844322E-2</v>
      </c>
      <c r="H76" s="2">
        <f t="shared" si="3"/>
        <v>2.2577965436298982E-2</v>
      </c>
      <c r="I76" s="2">
        <f t="shared" si="4"/>
        <v>5.6626158973700831E-2</v>
      </c>
      <c r="J76" s="2">
        <f t="shared" si="5"/>
        <v>2.5063968663216436E-2</v>
      </c>
      <c r="K76" s="2">
        <f t="shared" si="6"/>
        <v>9.5519474352093511E-3</v>
      </c>
    </row>
    <row r="77" spans="1:11">
      <c r="A77">
        <v>29.27</v>
      </c>
      <c r="B77">
        <v>600.4</v>
      </c>
      <c r="C77">
        <v>530.38</v>
      </c>
      <c r="D77">
        <v>25.61</v>
      </c>
      <c r="E77">
        <v>195.88</v>
      </c>
      <c r="G77" s="2">
        <f t="shared" si="2"/>
        <v>-1.5257119145763939E-2</v>
      </c>
      <c r="H77" s="2">
        <f t="shared" si="3"/>
        <v>-3.7030672629569709E-2</v>
      </c>
      <c r="I77" s="2">
        <f t="shared" si="4"/>
        <v>4.9033475758468122E-4</v>
      </c>
      <c r="J77" s="2">
        <f t="shared" si="5"/>
        <v>-2.4683088826198889E-2</v>
      </c>
      <c r="K77" s="2">
        <f t="shared" si="6"/>
        <v>-1.0209093926695629E-2</v>
      </c>
    </row>
    <row r="78" spans="1:11">
      <c r="A78">
        <v>29.72</v>
      </c>
      <c r="B78">
        <v>623.04999999999995</v>
      </c>
      <c r="C78">
        <v>530.12</v>
      </c>
      <c r="D78">
        <v>26.25</v>
      </c>
      <c r="E78">
        <v>197.89</v>
      </c>
      <c r="G78" s="2">
        <f t="shared" si="2"/>
        <v>-6.0382605470823006E-3</v>
      </c>
      <c r="H78" s="2">
        <f t="shared" si="3"/>
        <v>-9.3931903602752862E-3</v>
      </c>
      <c r="I78" s="2">
        <f t="shared" si="4"/>
        <v>-2.966208914591904E-2</v>
      </c>
      <c r="J78" s="2">
        <f t="shared" si="5"/>
        <v>-1.7746359630812145E-2</v>
      </c>
      <c r="K78" s="2">
        <f t="shared" si="6"/>
        <v>-9.2551337162681754E-3</v>
      </c>
    </row>
    <row r="79" spans="1:11">
      <c r="A79">
        <v>29.9</v>
      </c>
      <c r="B79">
        <v>628.92999999999995</v>
      </c>
      <c r="C79">
        <v>546.08000000000004</v>
      </c>
      <c r="D79">
        <v>26.72</v>
      </c>
      <c r="E79">
        <v>199.73</v>
      </c>
      <c r="G79" s="2">
        <f t="shared" si="2"/>
        <v>-1.031451500193992E-2</v>
      </c>
      <c r="H79" s="2">
        <f t="shared" si="3"/>
        <v>2.8742987048279919E-2</v>
      </c>
      <c r="I79" s="2">
        <f t="shared" si="4"/>
        <v>-1.2899883226785905E-2</v>
      </c>
      <c r="J79" s="2">
        <f t="shared" si="5"/>
        <v>-1.2644274074197012E-2</v>
      </c>
      <c r="K79" s="2">
        <f t="shared" si="6"/>
        <v>3.4606449262656594E-3</v>
      </c>
    </row>
    <row r="80" spans="1:11">
      <c r="A80">
        <v>30.21</v>
      </c>
      <c r="B80">
        <v>611.11</v>
      </c>
      <c r="C80">
        <v>553.16999999999996</v>
      </c>
      <c r="D80">
        <v>27.06</v>
      </c>
      <c r="E80">
        <v>199.04</v>
      </c>
      <c r="G80" s="2">
        <f t="shared" si="2"/>
        <v>-1.5437981100474726E-2</v>
      </c>
      <c r="H80" s="2">
        <f t="shared" si="3"/>
        <v>1.1702777766056962E-2</v>
      </c>
      <c r="I80" s="2">
        <f t="shared" si="4"/>
        <v>-9.0877815269888064E-3</v>
      </c>
      <c r="J80" s="2">
        <f t="shared" si="5"/>
        <v>3.7023366985355194E-3</v>
      </c>
      <c r="K80" s="2">
        <f t="shared" si="6"/>
        <v>-2.0076296644878982E-3</v>
      </c>
    </row>
    <row r="81" spans="1:11">
      <c r="A81">
        <v>30.68</v>
      </c>
      <c r="B81">
        <v>604</v>
      </c>
      <c r="C81">
        <v>558.22</v>
      </c>
      <c r="D81">
        <v>26.96</v>
      </c>
      <c r="E81">
        <v>199.44</v>
      </c>
      <c r="G81" s="2">
        <f t="shared" si="2"/>
        <v>-1.5524244503492116E-2</v>
      </c>
      <c r="H81" s="2">
        <f t="shared" si="3"/>
        <v>-2.0343531407685396E-3</v>
      </c>
      <c r="I81" s="2">
        <f t="shared" si="4"/>
        <v>-1.509455912853499E-2</v>
      </c>
      <c r="J81" s="2">
        <f t="shared" si="5"/>
        <v>-1.4825799602227248E-3</v>
      </c>
      <c r="K81" s="2">
        <f t="shared" si="6"/>
        <v>-8.6368825251779899E-3</v>
      </c>
    </row>
    <row r="82" spans="1:11">
      <c r="A82">
        <v>31.16</v>
      </c>
      <c r="B82">
        <v>605.23</v>
      </c>
      <c r="C82">
        <v>566.71</v>
      </c>
      <c r="D82">
        <v>27</v>
      </c>
      <c r="E82">
        <v>201.17</v>
      </c>
      <c r="G82" s="2">
        <f t="shared" si="2"/>
        <v>1.357048289209783E-2</v>
      </c>
      <c r="H82" s="2">
        <f t="shared" si="3"/>
        <v>-1.38324777693209E-2</v>
      </c>
      <c r="I82" s="2">
        <f t="shared" si="4"/>
        <v>-6.7005166145146962E-3</v>
      </c>
      <c r="J82" s="2">
        <f t="shared" si="5"/>
        <v>-7.4046652772369499E-4</v>
      </c>
      <c r="K82" s="2">
        <f t="shared" si="6"/>
        <v>2.8374462126453015E-3</v>
      </c>
    </row>
    <row r="83" spans="1:11">
      <c r="A83">
        <v>30.74</v>
      </c>
      <c r="B83">
        <v>613.66</v>
      </c>
      <c r="C83">
        <v>570.52</v>
      </c>
      <c r="D83">
        <v>27.02</v>
      </c>
      <c r="E83">
        <v>200.6</v>
      </c>
      <c r="G83" s="2">
        <f t="shared" si="2"/>
        <v>-6.5040652699357819E-4</v>
      </c>
      <c r="H83" s="2">
        <f t="shared" si="3"/>
        <v>7.3764860444879834E-3</v>
      </c>
      <c r="I83" s="2">
        <f t="shared" si="4"/>
        <v>2.3514970912786198E-3</v>
      </c>
      <c r="J83" s="2">
        <f t="shared" si="5"/>
        <v>-2.7739004794144997E-2</v>
      </c>
      <c r="K83" s="2">
        <f t="shared" si="6"/>
        <v>-3.1356569504417489E-3</v>
      </c>
    </row>
    <row r="84" spans="1:11">
      <c r="A84">
        <v>30.76</v>
      </c>
      <c r="B84">
        <v>609.15</v>
      </c>
      <c r="C84">
        <v>569.17999999999995</v>
      </c>
      <c r="D84">
        <v>27.78</v>
      </c>
      <c r="E84">
        <v>201.23</v>
      </c>
      <c r="G84" s="2">
        <f t="shared" si="2"/>
        <v>8.4884610240774459E-3</v>
      </c>
      <c r="H84" s="2">
        <f t="shared" si="3"/>
        <v>-5.957756954957252E-3</v>
      </c>
      <c r="I84" s="2">
        <f t="shared" si="4"/>
        <v>1.7584586369862524E-3</v>
      </c>
      <c r="J84" s="2">
        <f t="shared" si="5"/>
        <v>-5.3850426308875987E-3</v>
      </c>
      <c r="K84" s="2">
        <f t="shared" si="6"/>
        <v>-1.2415883991728528E-3</v>
      </c>
    </row>
    <row r="85" spans="1:11">
      <c r="A85">
        <v>30.5</v>
      </c>
      <c r="B85">
        <v>612.79</v>
      </c>
      <c r="C85">
        <v>568.17999999999995</v>
      </c>
      <c r="D85">
        <v>27.93</v>
      </c>
      <c r="E85">
        <v>201.48</v>
      </c>
      <c r="G85" s="2">
        <f t="shared" si="2"/>
        <v>-4.9059787688544073E-3</v>
      </c>
      <c r="H85" s="2">
        <f t="shared" si="3"/>
        <v>8.587823400753097E-3</v>
      </c>
      <c r="I85" s="2">
        <f t="shared" si="4"/>
        <v>-2.2853938185885356E-3</v>
      </c>
      <c r="J85" s="2">
        <f t="shared" si="5"/>
        <v>3.5810206291358619E-4</v>
      </c>
      <c r="K85" s="2">
        <f t="shared" si="6"/>
        <v>-1.1203631243522366E-2</v>
      </c>
    </row>
    <row r="86" spans="1:11">
      <c r="A86">
        <v>30.65</v>
      </c>
      <c r="B86">
        <v>607.54999999999995</v>
      </c>
      <c r="C86">
        <v>569.48</v>
      </c>
      <c r="D86">
        <v>27.92</v>
      </c>
      <c r="E86">
        <v>203.75</v>
      </c>
      <c r="G86" s="2">
        <f t="shared" si="2"/>
        <v>-1.0709172606502271E-2</v>
      </c>
      <c r="H86" s="2">
        <f t="shared" si="3"/>
        <v>1.7567615480936685E-2</v>
      </c>
      <c r="I86" s="2">
        <f t="shared" si="4"/>
        <v>7.4555525874659368E-3</v>
      </c>
      <c r="J86" s="2">
        <f t="shared" si="5"/>
        <v>-1.73979179719248E-2</v>
      </c>
      <c r="K86" s="2">
        <f t="shared" si="6"/>
        <v>-6.0674453398245525E-3</v>
      </c>
    </row>
    <row r="87" spans="1:11">
      <c r="A87">
        <v>30.98</v>
      </c>
      <c r="B87">
        <v>596.97</v>
      </c>
      <c r="C87">
        <v>565.25</v>
      </c>
      <c r="D87">
        <v>28.41</v>
      </c>
      <c r="E87">
        <v>204.99</v>
      </c>
      <c r="G87" s="2">
        <f t="shared" si="2"/>
        <v>-2.4865801390212449E-2</v>
      </c>
      <c r="H87" s="2">
        <f t="shared" si="3"/>
        <v>-2.3262830986413539E-2</v>
      </c>
      <c r="I87" s="2">
        <f t="shared" si="4"/>
        <v>-2.8893010386430783E-2</v>
      </c>
      <c r="J87" s="2">
        <f t="shared" si="5"/>
        <v>-3.3572974879634634E-2</v>
      </c>
      <c r="K87" s="2">
        <f t="shared" si="6"/>
        <v>-1.0916344485790883E-2</v>
      </c>
    </row>
    <row r="88" spans="1:11">
      <c r="A88">
        <v>31.76</v>
      </c>
      <c r="B88">
        <v>611.02</v>
      </c>
      <c r="C88">
        <v>581.82000000000005</v>
      </c>
      <c r="D88">
        <v>29.38</v>
      </c>
      <c r="E88">
        <v>207.24</v>
      </c>
      <c r="G88" s="2">
        <f t="shared" ref="G88:G151" si="10">LN(A88/A89)</f>
        <v>-1.2586534071961774E-3</v>
      </c>
      <c r="H88" s="2">
        <f t="shared" ref="H88:H151" si="11">LN(B88/B89)</f>
        <v>6.1726564312326836E-3</v>
      </c>
      <c r="I88" s="2">
        <f t="shared" ref="I88:I151" si="12">LN(C88/C89)</f>
        <v>-7.1245377572387537E-3</v>
      </c>
      <c r="J88" s="2">
        <f t="shared" ref="J88:J151" si="13">LN(D88/D89)</f>
        <v>-1.1169518728785056E-2</v>
      </c>
      <c r="K88" s="2">
        <f t="shared" ref="K88:K151" si="14">LN(E88/E89)</f>
        <v>-3.948957696161555E-3</v>
      </c>
    </row>
    <row r="89" spans="1:11">
      <c r="A89">
        <v>31.8</v>
      </c>
      <c r="B89">
        <v>607.26</v>
      </c>
      <c r="C89">
        <v>585.98</v>
      </c>
      <c r="D89">
        <v>29.71</v>
      </c>
      <c r="E89">
        <v>208.06</v>
      </c>
      <c r="G89" s="2">
        <f t="shared" si="10"/>
        <v>-6.5820641956404443E-3</v>
      </c>
      <c r="H89" s="2">
        <f t="shared" si="11"/>
        <v>4.6711702594587293E-3</v>
      </c>
      <c r="I89" s="2">
        <f t="shared" si="12"/>
        <v>6.5918688155663843E-3</v>
      </c>
      <c r="J89" s="2">
        <f t="shared" si="13"/>
        <v>4.7233556101303623E-3</v>
      </c>
      <c r="K89" s="2">
        <f t="shared" si="14"/>
        <v>2.8841994143116609E-4</v>
      </c>
    </row>
    <row r="90" spans="1:11">
      <c r="A90">
        <v>32.01</v>
      </c>
      <c r="B90">
        <v>604.42999999999995</v>
      </c>
      <c r="C90">
        <v>582.13</v>
      </c>
      <c r="D90">
        <v>29.57</v>
      </c>
      <c r="E90">
        <v>208</v>
      </c>
      <c r="G90" s="2">
        <f t="shared" si="10"/>
        <v>-3.1235358679705119E-4</v>
      </c>
      <c r="H90" s="2">
        <f t="shared" si="11"/>
        <v>-6.9462823645123552E-4</v>
      </c>
      <c r="I90" s="2">
        <f t="shared" si="12"/>
        <v>-3.1729451802748731E-3</v>
      </c>
      <c r="J90" s="2">
        <f t="shared" si="13"/>
        <v>5.765659519750028E-3</v>
      </c>
      <c r="K90" s="2">
        <f t="shared" si="14"/>
        <v>4.4328876676174083E-3</v>
      </c>
    </row>
    <row r="91" spans="1:11">
      <c r="A91">
        <v>32.020000000000003</v>
      </c>
      <c r="B91">
        <v>604.85</v>
      </c>
      <c r="C91">
        <v>583.98</v>
      </c>
      <c r="D91">
        <v>29.4</v>
      </c>
      <c r="E91">
        <v>207.08</v>
      </c>
      <c r="G91" s="2">
        <f t="shared" si="10"/>
        <v>1.250000162760564E-3</v>
      </c>
      <c r="H91" s="2">
        <f t="shared" si="11"/>
        <v>-1.6609253546660135E-2</v>
      </c>
      <c r="I91" s="2">
        <f t="shared" si="12"/>
        <v>-3.2050461060728126E-2</v>
      </c>
      <c r="J91" s="2">
        <f t="shared" si="13"/>
        <v>5.4570394630581174E-3</v>
      </c>
      <c r="K91" s="2">
        <f t="shared" si="14"/>
        <v>1.3046946691157562E-3</v>
      </c>
    </row>
    <row r="92" spans="1:11">
      <c r="A92">
        <v>31.98</v>
      </c>
      <c r="B92">
        <v>614.98</v>
      </c>
      <c r="C92">
        <v>603</v>
      </c>
      <c r="D92">
        <v>29.24</v>
      </c>
      <c r="E92">
        <v>206.81</v>
      </c>
      <c r="G92" s="2">
        <f t="shared" si="10"/>
        <v>-4.056800695614318E-3</v>
      </c>
      <c r="H92" s="2">
        <f t="shared" si="11"/>
        <v>-7.9645662302787383E-4</v>
      </c>
      <c r="I92" s="2">
        <f t="shared" si="12"/>
        <v>-7.7641424141241732E-3</v>
      </c>
      <c r="J92" s="2">
        <f t="shared" si="13"/>
        <v>7.5523874255358512E-3</v>
      </c>
      <c r="K92" s="2">
        <f t="shared" si="14"/>
        <v>5.9652447798091025E-3</v>
      </c>
    </row>
    <row r="93" spans="1:11">
      <c r="A93">
        <v>32.11</v>
      </c>
      <c r="B93">
        <v>615.47</v>
      </c>
      <c r="C93">
        <v>607.70000000000005</v>
      </c>
      <c r="D93">
        <v>29.02</v>
      </c>
      <c r="E93">
        <v>205.58</v>
      </c>
      <c r="G93" s="2">
        <f t="shared" si="10"/>
        <v>-2.7989444489401683E-3</v>
      </c>
      <c r="H93" s="2">
        <f t="shared" si="11"/>
        <v>9.3863681819045548E-3</v>
      </c>
      <c r="I93" s="2">
        <f t="shared" si="12"/>
        <v>-3.7776180260473036E-3</v>
      </c>
      <c r="J93" s="2">
        <f t="shared" si="13"/>
        <v>5.1822537811980641E-3</v>
      </c>
      <c r="K93" s="2">
        <f t="shared" si="14"/>
        <v>9.8253265058211078E-3</v>
      </c>
    </row>
    <row r="94" spans="1:11">
      <c r="A94">
        <v>32.200000000000003</v>
      </c>
      <c r="B94">
        <v>609.72</v>
      </c>
      <c r="C94">
        <v>610</v>
      </c>
      <c r="D94">
        <v>28.87</v>
      </c>
      <c r="E94">
        <v>203.57</v>
      </c>
      <c r="G94" s="2">
        <f t="shared" si="10"/>
        <v>8.7336799687546315E-3</v>
      </c>
      <c r="H94" s="2">
        <f t="shared" si="11"/>
        <v>1.3955750493641632E-2</v>
      </c>
      <c r="I94" s="2">
        <f t="shared" si="12"/>
        <v>8.5022298396510931E-2</v>
      </c>
      <c r="J94" s="2">
        <f t="shared" si="13"/>
        <v>6.2543636815702323E-3</v>
      </c>
      <c r="K94" s="2">
        <f t="shared" si="14"/>
        <v>1.7692559530918115E-2</v>
      </c>
    </row>
    <row r="95" spans="1:11">
      <c r="A95">
        <v>31.92</v>
      </c>
      <c r="B95">
        <v>601.27</v>
      </c>
      <c r="C95">
        <v>560.28</v>
      </c>
      <c r="D95">
        <v>28.69</v>
      </c>
      <c r="E95">
        <v>200</v>
      </c>
      <c r="G95" s="2">
        <f t="shared" si="10"/>
        <v>-6.2461164969528204E-3</v>
      </c>
      <c r="H95" s="2">
        <f t="shared" si="11"/>
        <v>6.1224510813916106E-3</v>
      </c>
      <c r="I95" s="2">
        <f t="shared" si="12"/>
        <v>-2.0177719499079802E-2</v>
      </c>
      <c r="J95" s="2">
        <f t="shared" si="13"/>
        <v>7.3465434494984286E-3</v>
      </c>
      <c r="K95" s="2">
        <f t="shared" si="14"/>
        <v>6.9239150728240941E-3</v>
      </c>
    </row>
    <row r="96" spans="1:11">
      <c r="A96">
        <v>32.119999999999997</v>
      </c>
      <c r="B96">
        <v>597.6</v>
      </c>
      <c r="C96">
        <v>571.70000000000005</v>
      </c>
      <c r="D96">
        <v>28.48</v>
      </c>
      <c r="E96">
        <v>198.62</v>
      </c>
      <c r="G96" s="2">
        <f t="shared" si="10"/>
        <v>-9.2966272289692307E-3</v>
      </c>
      <c r="H96" s="2">
        <f t="shared" si="11"/>
        <v>2.5803006793175581E-3</v>
      </c>
      <c r="I96" s="2">
        <f t="shared" si="12"/>
        <v>-2.2364338216930876E-3</v>
      </c>
      <c r="J96" s="2">
        <f t="shared" si="13"/>
        <v>-1.3947227480850441E-2</v>
      </c>
      <c r="K96" s="2">
        <f t="shared" si="14"/>
        <v>-4.9219124021510473E-3</v>
      </c>
    </row>
    <row r="97" spans="1:11">
      <c r="A97">
        <v>32.42</v>
      </c>
      <c r="B97">
        <v>596.05999999999995</v>
      </c>
      <c r="C97">
        <v>572.98</v>
      </c>
      <c r="D97">
        <v>28.88</v>
      </c>
      <c r="E97">
        <v>199.6</v>
      </c>
      <c r="G97" s="2">
        <f t="shared" si="10"/>
        <v>4.4465783195172491E-2</v>
      </c>
      <c r="H97" s="2">
        <f t="shared" si="11"/>
        <v>-5.4209743248494922E-3</v>
      </c>
      <c r="I97" s="2">
        <f t="shared" si="12"/>
        <v>-2.4923301051736371E-2</v>
      </c>
      <c r="J97" s="2">
        <f t="shared" si="13"/>
        <v>-4.4912841086872119E-3</v>
      </c>
      <c r="K97" s="2">
        <f t="shared" si="14"/>
        <v>4.5100349039370053E-4</v>
      </c>
    </row>
    <row r="98" spans="1:11">
      <c r="A98">
        <v>31.01</v>
      </c>
      <c r="B98">
        <v>599.29999999999995</v>
      </c>
      <c r="C98">
        <v>587.44000000000005</v>
      </c>
      <c r="D98">
        <v>29.01</v>
      </c>
      <c r="E98">
        <v>199.51</v>
      </c>
      <c r="G98" s="2">
        <f t="shared" si="10"/>
        <v>-4.1834332934946594E-3</v>
      </c>
      <c r="H98" s="2">
        <f t="shared" si="11"/>
        <v>-1.3507559836611706E-2</v>
      </c>
      <c r="I98" s="2">
        <f t="shared" si="12"/>
        <v>-3.495982304918837E-2</v>
      </c>
      <c r="J98" s="2">
        <f t="shared" si="13"/>
        <v>-4.1279728380304963E-3</v>
      </c>
      <c r="K98" s="2">
        <f t="shared" si="14"/>
        <v>-3.1027950025639436E-3</v>
      </c>
    </row>
    <row r="99" spans="1:11">
      <c r="A99">
        <v>31.14</v>
      </c>
      <c r="B99">
        <v>607.45000000000005</v>
      </c>
      <c r="C99">
        <v>608.34</v>
      </c>
      <c r="D99">
        <v>29.13</v>
      </c>
      <c r="E99">
        <v>200.13</v>
      </c>
      <c r="G99" s="2">
        <f t="shared" si="10"/>
        <v>-9.5878011551535133E-3</v>
      </c>
      <c r="H99" s="2">
        <f t="shared" si="11"/>
        <v>-3.4839232622805613E-3</v>
      </c>
      <c r="I99" s="2">
        <f t="shared" si="12"/>
        <v>-2.2330967212270086E-3</v>
      </c>
      <c r="J99" s="2">
        <f t="shared" si="13"/>
        <v>-5.1361181217676223E-3</v>
      </c>
      <c r="K99" s="2">
        <f t="shared" si="14"/>
        <v>-3.5923191389343148E-2</v>
      </c>
    </row>
    <row r="100" spans="1:11">
      <c r="A100">
        <v>31.44</v>
      </c>
      <c r="B100">
        <v>609.57000000000005</v>
      </c>
      <c r="C100">
        <v>609.70000000000005</v>
      </c>
      <c r="D100">
        <v>29.28</v>
      </c>
      <c r="E100">
        <v>207.45</v>
      </c>
      <c r="G100" s="2">
        <f t="shared" si="10"/>
        <v>1.1516442061559301E-2</v>
      </c>
      <c r="H100" s="2">
        <f t="shared" si="11"/>
        <v>5.758299613507537E-3</v>
      </c>
      <c r="I100" s="2">
        <f t="shared" si="12"/>
        <v>4.9714816557424379E-2</v>
      </c>
      <c r="J100" s="2">
        <f t="shared" si="13"/>
        <v>2.2100347000665922E-2</v>
      </c>
      <c r="K100" s="2">
        <f t="shared" si="14"/>
        <v>2.3064630206048025E-2</v>
      </c>
    </row>
    <row r="101" spans="1:11">
      <c r="A101">
        <v>31.08</v>
      </c>
      <c r="B101">
        <v>606.07000000000005</v>
      </c>
      <c r="C101">
        <v>580.13</v>
      </c>
      <c r="D101">
        <v>28.64</v>
      </c>
      <c r="E101">
        <v>202.72</v>
      </c>
      <c r="G101" s="2">
        <f t="shared" si="10"/>
        <v>8.7252128908700318E-3</v>
      </c>
      <c r="H101" s="2">
        <f t="shared" si="11"/>
        <v>-3.0115953899454068E-2</v>
      </c>
      <c r="I101" s="2">
        <f t="shared" si="12"/>
        <v>-4.2356334719237256E-2</v>
      </c>
      <c r="J101" s="2">
        <f t="shared" si="13"/>
        <v>4.9002548178399509E-3</v>
      </c>
      <c r="K101" s="2">
        <f t="shared" si="14"/>
        <v>-3.9455514419920097E-4</v>
      </c>
    </row>
    <row r="102" spans="1:11">
      <c r="A102">
        <v>30.81</v>
      </c>
      <c r="B102">
        <v>624.6</v>
      </c>
      <c r="C102">
        <v>605.23</v>
      </c>
      <c r="D102">
        <v>28.5</v>
      </c>
      <c r="E102">
        <v>202.8</v>
      </c>
      <c r="G102" s="2">
        <f t="shared" si="10"/>
        <v>-5.5025223801460658E-3</v>
      </c>
      <c r="H102" s="2">
        <f t="shared" si="11"/>
        <v>-4.1413558224715256E-2</v>
      </c>
      <c r="I102" s="2">
        <f t="shared" si="12"/>
        <v>-2.8568718167229355E-2</v>
      </c>
      <c r="J102" s="2">
        <f t="shared" si="13"/>
        <v>-6.9930354909705254E-3</v>
      </c>
      <c r="K102" s="2">
        <f t="shared" si="14"/>
        <v>-1.2349465975074223E-2</v>
      </c>
    </row>
    <row r="103" spans="1:11">
      <c r="A103">
        <v>30.98</v>
      </c>
      <c r="B103">
        <v>651.01</v>
      </c>
      <c r="C103">
        <v>622.77</v>
      </c>
      <c r="D103">
        <v>28.7</v>
      </c>
      <c r="E103">
        <v>205.32</v>
      </c>
      <c r="G103" s="2">
        <f t="shared" si="10"/>
        <v>2.0545317483215347E-2</v>
      </c>
      <c r="H103" s="2">
        <f t="shared" si="11"/>
        <v>2.3389334793185095E-2</v>
      </c>
      <c r="I103" s="2">
        <f t="shared" si="12"/>
        <v>-5.4925396494926336E-3</v>
      </c>
      <c r="J103" s="2">
        <f t="shared" si="13"/>
        <v>1.9705071079332337E-2</v>
      </c>
      <c r="K103" s="2">
        <f t="shared" si="14"/>
        <v>1.3434867433451155E-2</v>
      </c>
    </row>
    <row r="104" spans="1:11">
      <c r="A104">
        <v>30.35</v>
      </c>
      <c r="B104">
        <v>635.96</v>
      </c>
      <c r="C104">
        <v>626.20000000000005</v>
      </c>
      <c r="D104">
        <v>28.14</v>
      </c>
      <c r="E104">
        <v>202.58</v>
      </c>
      <c r="G104" s="2">
        <f t="shared" si="10"/>
        <v>-3.9460754921103319E-3</v>
      </c>
      <c r="H104" s="2">
        <f t="shared" si="11"/>
        <v>1.4412438065946744E-2</v>
      </c>
      <c r="I104" s="2">
        <f t="shared" si="12"/>
        <v>-3.5707491870912988E-3</v>
      </c>
      <c r="J104" s="2">
        <f t="shared" si="13"/>
        <v>-7.4349784875180902E-3</v>
      </c>
      <c r="K104" s="2">
        <f t="shared" si="14"/>
        <v>1.2348424675479113E-3</v>
      </c>
    </row>
    <row r="105" spans="1:11">
      <c r="A105">
        <v>30.47</v>
      </c>
      <c r="B105">
        <v>626.86</v>
      </c>
      <c r="C105">
        <v>628.44000000000005</v>
      </c>
      <c r="D105">
        <v>28.35</v>
      </c>
      <c r="E105">
        <v>202.33</v>
      </c>
      <c r="G105" s="2">
        <f t="shared" si="10"/>
        <v>-2.046522618757084E-2</v>
      </c>
      <c r="H105" s="2">
        <f t="shared" si="11"/>
        <v>-6.329034404795284E-3</v>
      </c>
      <c r="I105" s="2">
        <f t="shared" si="12"/>
        <v>-1.2319575106595645E-2</v>
      </c>
      <c r="J105" s="2">
        <f t="shared" si="13"/>
        <v>-2.3013567959551604E-2</v>
      </c>
      <c r="K105" s="2">
        <f t="shared" si="14"/>
        <v>-1.2817225580468578E-2</v>
      </c>
    </row>
    <row r="106" spans="1:11">
      <c r="A106">
        <v>31.1</v>
      </c>
      <c r="B106">
        <v>630.84</v>
      </c>
      <c r="C106">
        <v>636.23</v>
      </c>
      <c r="D106">
        <v>29.01</v>
      </c>
      <c r="E106">
        <v>204.94</v>
      </c>
      <c r="G106" s="2">
        <f t="shared" si="10"/>
        <v>-1.3414445804489812E-2</v>
      </c>
      <c r="H106" s="2">
        <f t="shared" si="11"/>
        <v>-2.3433305000913358E-3</v>
      </c>
      <c r="I106" s="2">
        <f t="shared" si="12"/>
        <v>4.0160380299682922E-3</v>
      </c>
      <c r="J106" s="2">
        <f t="shared" si="13"/>
        <v>-1.8781497946688291E-2</v>
      </c>
      <c r="K106" s="2">
        <f t="shared" si="14"/>
        <v>-2.5827845063517182E-3</v>
      </c>
    </row>
    <row r="107" spans="1:11">
      <c r="A107">
        <v>31.52</v>
      </c>
      <c r="B107">
        <v>632.32000000000005</v>
      </c>
      <c r="C107">
        <v>633.67999999999995</v>
      </c>
      <c r="D107">
        <v>29.56</v>
      </c>
      <c r="E107">
        <v>205.47</v>
      </c>
      <c r="G107" s="2">
        <f t="shared" si="10"/>
        <v>9.8837087069902855E-3</v>
      </c>
      <c r="H107" s="2">
        <f t="shared" si="11"/>
        <v>-4.465596350021311E-3</v>
      </c>
      <c r="I107" s="2">
        <f t="shared" si="12"/>
        <v>1.4897055276518656E-2</v>
      </c>
      <c r="J107" s="2">
        <f t="shared" si="13"/>
        <v>1.3624188939543638E-2</v>
      </c>
      <c r="K107" s="2">
        <f t="shared" si="14"/>
        <v>-2.8188199069028325E-3</v>
      </c>
    </row>
    <row r="108" spans="1:11">
      <c r="A108">
        <v>31.21</v>
      </c>
      <c r="B108">
        <v>635.15</v>
      </c>
      <c r="C108">
        <v>624.30999999999995</v>
      </c>
      <c r="D108">
        <v>29.16</v>
      </c>
      <c r="E108">
        <v>206.05</v>
      </c>
      <c r="G108" s="2">
        <f t="shared" si="10"/>
        <v>-2.3120586504178278E-2</v>
      </c>
      <c r="H108" s="2">
        <f t="shared" si="11"/>
        <v>-1.1692378288495784E-2</v>
      </c>
      <c r="I108" s="2">
        <f t="shared" si="12"/>
        <v>-7.9928314927172339E-3</v>
      </c>
      <c r="J108" s="2">
        <f t="shared" si="13"/>
        <v>-7.8565732903686548E-3</v>
      </c>
      <c r="K108" s="2">
        <f t="shared" si="14"/>
        <v>-1.6604881577365973E-2</v>
      </c>
    </row>
    <row r="109" spans="1:11">
      <c r="A109">
        <v>31.94</v>
      </c>
      <c r="B109">
        <v>642.62</v>
      </c>
      <c r="C109">
        <v>629.32000000000005</v>
      </c>
      <c r="D109">
        <v>29.39</v>
      </c>
      <c r="E109">
        <v>209.5</v>
      </c>
      <c r="G109" s="2">
        <f t="shared" si="10"/>
        <v>-1.0898441983317388E-2</v>
      </c>
      <c r="H109" s="2">
        <f t="shared" si="11"/>
        <v>-6.6690694936121439E-3</v>
      </c>
      <c r="I109" s="2">
        <f t="shared" si="12"/>
        <v>1.7132515691938011E-2</v>
      </c>
      <c r="J109" s="2">
        <f t="shared" si="13"/>
        <v>-4.7522153250052898E-3</v>
      </c>
      <c r="K109" s="2">
        <f t="shared" si="14"/>
        <v>1.4320834451771506E-4</v>
      </c>
    </row>
    <row r="110" spans="1:11">
      <c r="A110">
        <v>32.29</v>
      </c>
      <c r="B110">
        <v>646.91999999999996</v>
      </c>
      <c r="C110">
        <v>618.63</v>
      </c>
      <c r="D110">
        <v>29.53</v>
      </c>
      <c r="E110">
        <v>209.47</v>
      </c>
      <c r="G110" s="2">
        <f t="shared" si="10"/>
        <v>9.2951207312115503E-4</v>
      </c>
      <c r="H110" s="2">
        <f t="shared" si="11"/>
        <v>8.8188374301048436E-3</v>
      </c>
      <c r="I110" s="2">
        <f t="shared" si="12"/>
        <v>3.1327981854842347E-2</v>
      </c>
      <c r="J110" s="2">
        <f t="shared" si="13"/>
        <v>1.2608788615373836E-2</v>
      </c>
      <c r="K110" s="2">
        <f t="shared" si="14"/>
        <v>3.9223239801131947E-3</v>
      </c>
    </row>
    <row r="111" spans="1:11">
      <c r="A111">
        <v>32.26</v>
      </c>
      <c r="B111">
        <v>641.24</v>
      </c>
      <c r="C111">
        <v>599.54999999999995</v>
      </c>
      <c r="D111">
        <v>29.16</v>
      </c>
      <c r="E111">
        <v>208.65</v>
      </c>
      <c r="G111" s="2">
        <f t="shared" si="10"/>
        <v>4.3491836185018959E-3</v>
      </c>
      <c r="H111" s="2">
        <f t="shared" si="11"/>
        <v>-1.1119410499776586E-2</v>
      </c>
      <c r="I111" s="2">
        <f t="shared" si="12"/>
        <v>-1.7050048804156909E-2</v>
      </c>
      <c r="J111" s="2">
        <f t="shared" si="13"/>
        <v>-4.7896088825642048E-3</v>
      </c>
      <c r="K111" s="2">
        <f t="shared" si="14"/>
        <v>1.8228921866367744E-3</v>
      </c>
    </row>
    <row r="112" spans="1:11">
      <c r="A112">
        <v>32.119999999999997</v>
      </c>
      <c r="B112">
        <v>648.41</v>
      </c>
      <c r="C112">
        <v>609.86</v>
      </c>
      <c r="D112">
        <v>29.3</v>
      </c>
      <c r="E112">
        <v>208.27</v>
      </c>
      <c r="G112" s="2">
        <f t="shared" si="10"/>
        <v>-2.1769562321559254E-3</v>
      </c>
      <c r="H112" s="2">
        <f t="shared" si="11"/>
        <v>-1.1271656023525846E-2</v>
      </c>
      <c r="I112" s="2">
        <f t="shared" si="12"/>
        <v>-1.2643958976324862E-2</v>
      </c>
      <c r="J112" s="2">
        <f t="shared" si="13"/>
        <v>-2.0456877232932122E-3</v>
      </c>
      <c r="K112" s="2">
        <f t="shared" si="14"/>
        <v>4.7165358395049716E-3</v>
      </c>
    </row>
    <row r="113" spans="1:11">
      <c r="A113">
        <v>32.19</v>
      </c>
      <c r="B113">
        <v>655.76</v>
      </c>
      <c r="C113">
        <v>617.62</v>
      </c>
      <c r="D113">
        <v>29.36</v>
      </c>
      <c r="E113">
        <v>207.29</v>
      </c>
      <c r="G113" s="2">
        <f t="shared" si="10"/>
        <v>-1.019943936889319E-2</v>
      </c>
      <c r="H113" s="2">
        <f t="shared" si="11"/>
        <v>1.3417662420555608E-2</v>
      </c>
      <c r="I113" s="2">
        <f t="shared" si="12"/>
        <v>5.0969999154973512E-3</v>
      </c>
      <c r="J113" s="2">
        <f t="shared" si="13"/>
        <v>3.4065747220922188E-4</v>
      </c>
      <c r="K113" s="2">
        <f t="shared" si="14"/>
        <v>5.307983814638235E-4</v>
      </c>
    </row>
    <row r="114" spans="1:11">
      <c r="A114">
        <v>32.520000000000003</v>
      </c>
      <c r="B114">
        <v>647.02</v>
      </c>
      <c r="C114">
        <v>614.48</v>
      </c>
      <c r="D114">
        <v>29.35</v>
      </c>
      <c r="E114">
        <v>207.18</v>
      </c>
      <c r="G114" s="2">
        <f t="shared" si="10"/>
        <v>-2.1502081698603465E-3</v>
      </c>
      <c r="H114" s="2">
        <f t="shared" si="11"/>
        <v>-3.5638561267491414E-3</v>
      </c>
      <c r="I114" s="2">
        <f t="shared" si="12"/>
        <v>1.228054010291587E-2</v>
      </c>
      <c r="J114" s="2">
        <f t="shared" si="13"/>
        <v>6.4946391336481828E-3</v>
      </c>
      <c r="K114" s="2">
        <f t="shared" si="14"/>
        <v>-2.8437180267387309E-3</v>
      </c>
    </row>
    <row r="115" spans="1:11">
      <c r="A115">
        <v>32.590000000000003</v>
      </c>
      <c r="B115">
        <v>649.33000000000004</v>
      </c>
      <c r="C115">
        <v>606.98</v>
      </c>
      <c r="D115">
        <v>29.16</v>
      </c>
      <c r="E115">
        <v>207.77</v>
      </c>
      <c r="G115" s="2">
        <f t="shared" si="10"/>
        <v>1.795713886769874E-2</v>
      </c>
      <c r="H115" s="2">
        <f t="shared" si="11"/>
        <v>1.0434177270564001E-2</v>
      </c>
      <c r="I115" s="2">
        <f t="shared" si="12"/>
        <v>1.8171285423500157E-2</v>
      </c>
      <c r="J115" s="2">
        <f t="shared" si="13"/>
        <v>2.1140971038438254E-2</v>
      </c>
      <c r="K115" s="2">
        <f t="shared" si="14"/>
        <v>1.1082993057627664E-2</v>
      </c>
    </row>
    <row r="116" spans="1:11">
      <c r="A116">
        <v>32.01</v>
      </c>
      <c r="B116">
        <v>642.59</v>
      </c>
      <c r="C116">
        <v>596.04999999999995</v>
      </c>
      <c r="D116">
        <v>28.55</v>
      </c>
      <c r="E116">
        <v>205.48</v>
      </c>
      <c r="G116" s="2">
        <f t="shared" si="10"/>
        <v>3.1245118204508028E-4</v>
      </c>
      <c r="H116" s="2">
        <f t="shared" si="11"/>
        <v>-5.3700153878244511E-3</v>
      </c>
      <c r="I116" s="2">
        <f t="shared" si="12"/>
        <v>-5.5044936081028832E-3</v>
      </c>
      <c r="J116" s="2">
        <f t="shared" si="13"/>
        <v>-2.7981830080043612E-3</v>
      </c>
      <c r="K116" s="2">
        <f t="shared" si="14"/>
        <v>-4.8665352711811271E-5</v>
      </c>
    </row>
    <row r="117" spans="1:11">
      <c r="A117">
        <v>32</v>
      </c>
      <c r="B117">
        <v>646.04999999999995</v>
      </c>
      <c r="C117">
        <v>599.34</v>
      </c>
      <c r="D117">
        <v>28.63</v>
      </c>
      <c r="E117">
        <v>205.49</v>
      </c>
      <c r="G117" s="2">
        <f t="shared" si="10"/>
        <v>2.8164625095743784E-3</v>
      </c>
      <c r="H117" s="2">
        <f t="shared" si="11"/>
        <v>9.4399743028031179E-3</v>
      </c>
      <c r="I117" s="2">
        <f t="shared" si="12"/>
        <v>-5.2586155926967054E-3</v>
      </c>
      <c r="J117" s="2">
        <f t="shared" si="13"/>
        <v>-2.687963345588007E-2</v>
      </c>
      <c r="K117" s="2">
        <f t="shared" si="14"/>
        <v>3.9007314563370386E-3</v>
      </c>
    </row>
    <row r="118" spans="1:11">
      <c r="A118">
        <v>31.91</v>
      </c>
      <c r="B118">
        <v>639.98</v>
      </c>
      <c r="C118">
        <v>602.5</v>
      </c>
      <c r="D118">
        <v>29.41</v>
      </c>
      <c r="E118">
        <v>204.69</v>
      </c>
      <c r="G118" s="2">
        <f t="shared" si="10"/>
        <v>-2.5039136712743937E-3</v>
      </c>
      <c r="H118" s="2">
        <f t="shared" si="11"/>
        <v>1.0192711548474518E-2</v>
      </c>
      <c r="I118" s="2">
        <f t="shared" si="12"/>
        <v>-5.7263119253128493E-3</v>
      </c>
      <c r="J118" s="2">
        <f t="shared" si="13"/>
        <v>-2.3190419188926437E-2</v>
      </c>
      <c r="K118" s="2">
        <f t="shared" si="14"/>
        <v>2.151905755329721E-3</v>
      </c>
    </row>
    <row r="119" spans="1:11">
      <c r="A119">
        <v>31.99</v>
      </c>
      <c r="B119">
        <v>633.49</v>
      </c>
      <c r="C119">
        <v>605.96</v>
      </c>
      <c r="D119">
        <v>30.1</v>
      </c>
      <c r="E119">
        <v>204.25</v>
      </c>
      <c r="G119" s="2">
        <f t="shared" si="10"/>
        <v>-6.5430985889361705E-3</v>
      </c>
      <c r="H119" s="2">
        <f t="shared" si="11"/>
        <v>-7.7319388137207475E-4</v>
      </c>
      <c r="I119" s="2">
        <f t="shared" si="12"/>
        <v>8.0526672450065249E-3</v>
      </c>
      <c r="J119" s="2">
        <f t="shared" si="13"/>
        <v>1.1359961789938974E-2</v>
      </c>
      <c r="K119" s="2">
        <f t="shared" si="14"/>
        <v>-7.1712871666031403E-3</v>
      </c>
    </row>
    <row r="120" spans="1:11">
      <c r="A120">
        <v>32.200000000000003</v>
      </c>
      <c r="B120">
        <v>633.98</v>
      </c>
      <c r="C120">
        <v>601.1</v>
      </c>
      <c r="D120">
        <v>29.76</v>
      </c>
      <c r="E120">
        <v>205.72</v>
      </c>
      <c r="G120" s="2">
        <f t="shared" si="10"/>
        <v>-1.2345835822299266E-2</v>
      </c>
      <c r="H120" s="2">
        <f t="shared" si="11"/>
        <v>1.4201760509834887E-2</v>
      </c>
      <c r="I120" s="2">
        <f t="shared" si="12"/>
        <v>2.617557821848724E-2</v>
      </c>
      <c r="J120" s="2">
        <f t="shared" si="13"/>
        <v>6.7226893288223496E-4</v>
      </c>
      <c r="K120" s="2">
        <f t="shared" si="14"/>
        <v>-1.4086903939792025E-3</v>
      </c>
    </row>
    <row r="121" spans="1:11">
      <c r="A121">
        <v>32.6</v>
      </c>
      <c r="B121">
        <v>625.04</v>
      </c>
      <c r="C121">
        <v>585.57000000000005</v>
      </c>
      <c r="D121">
        <v>29.74</v>
      </c>
      <c r="E121">
        <v>206.01</v>
      </c>
      <c r="G121" s="2">
        <f t="shared" si="10"/>
        <v>-7.6394565579576143E-3</v>
      </c>
      <c r="H121" s="2">
        <f t="shared" si="11"/>
        <v>6.2752478889660885E-3</v>
      </c>
      <c r="I121" s="2">
        <f t="shared" si="12"/>
        <v>1.7077523418129066E-5</v>
      </c>
      <c r="J121" s="2">
        <f t="shared" si="13"/>
        <v>-1.0702443292819476E-2</v>
      </c>
      <c r="K121" s="2">
        <f t="shared" si="14"/>
        <v>4.854251111352263E-5</v>
      </c>
    </row>
    <row r="122" spans="1:11">
      <c r="A122">
        <v>32.85</v>
      </c>
      <c r="B122">
        <v>621.13</v>
      </c>
      <c r="C122">
        <v>585.55999999999995</v>
      </c>
      <c r="D122">
        <v>30.06</v>
      </c>
      <c r="E122">
        <v>206</v>
      </c>
      <c r="G122" s="2">
        <f t="shared" si="10"/>
        <v>2.4382822198961798E-3</v>
      </c>
      <c r="H122" s="2">
        <f t="shared" si="11"/>
        <v>8.3096701640057429E-3</v>
      </c>
      <c r="I122" s="2">
        <f t="shared" si="12"/>
        <v>-6.841764693997541E-3</v>
      </c>
      <c r="J122" s="2">
        <f t="shared" si="13"/>
        <v>7.3456089892682793E-3</v>
      </c>
      <c r="K122" s="2">
        <f t="shared" si="14"/>
        <v>6.2329769380477032E-3</v>
      </c>
    </row>
    <row r="123" spans="1:11">
      <c r="A123">
        <v>32.770000000000003</v>
      </c>
      <c r="B123">
        <v>615.99</v>
      </c>
      <c r="C123">
        <v>589.58000000000004</v>
      </c>
      <c r="D123">
        <v>29.84</v>
      </c>
      <c r="E123">
        <v>204.72</v>
      </c>
      <c r="G123" s="2">
        <f t="shared" si="10"/>
        <v>3.0562370977444396E-3</v>
      </c>
      <c r="H123" s="2">
        <f t="shared" si="11"/>
        <v>-2.9016773887241354E-3</v>
      </c>
      <c r="I123" s="2">
        <f t="shared" si="12"/>
        <v>3.7112959434127304E-2</v>
      </c>
      <c r="J123" s="2">
        <f t="shared" si="13"/>
        <v>-9.6715778066497563E-3</v>
      </c>
      <c r="K123" s="2">
        <f t="shared" si="14"/>
        <v>4.60221130539406E-3</v>
      </c>
    </row>
    <row r="124" spans="1:11">
      <c r="A124">
        <v>32.67</v>
      </c>
      <c r="B124">
        <v>617.78</v>
      </c>
      <c r="C124">
        <v>568.1</v>
      </c>
      <c r="D124">
        <v>30.13</v>
      </c>
      <c r="E124">
        <v>203.78</v>
      </c>
      <c r="G124" s="2">
        <f t="shared" si="10"/>
        <v>1.9472103412820314E-2</v>
      </c>
      <c r="H124" s="2">
        <f t="shared" si="11"/>
        <v>2.0656045839628347E-2</v>
      </c>
      <c r="I124" s="2">
        <f t="shared" si="12"/>
        <v>2.8749413285986007E-2</v>
      </c>
      <c r="J124" s="2">
        <f t="shared" si="13"/>
        <v>1.4037663667693429E-2</v>
      </c>
      <c r="K124" s="2">
        <f t="shared" si="14"/>
        <v>1.3736072487063482E-2</v>
      </c>
    </row>
    <row r="125" spans="1:11">
      <c r="A125">
        <v>32.04</v>
      </c>
      <c r="B125">
        <v>605.15</v>
      </c>
      <c r="C125">
        <v>552</v>
      </c>
      <c r="D125">
        <v>29.71</v>
      </c>
      <c r="E125">
        <v>201</v>
      </c>
      <c r="G125" s="2">
        <f t="shared" si="10"/>
        <v>1.5617682387319388E-3</v>
      </c>
      <c r="H125" s="2">
        <f t="shared" si="11"/>
        <v>8.1301260832500888E-3</v>
      </c>
      <c r="I125" s="2">
        <f t="shared" si="12"/>
        <v>1.2450373647335989E-2</v>
      </c>
      <c r="J125" s="2">
        <f t="shared" si="13"/>
        <v>-1.4037663667693557E-2</v>
      </c>
      <c r="K125" s="2">
        <f t="shared" si="14"/>
        <v>1.8923366037365821E-3</v>
      </c>
    </row>
    <row r="126" spans="1:11">
      <c r="A126">
        <v>31.99</v>
      </c>
      <c r="B126">
        <v>600.25</v>
      </c>
      <c r="C126">
        <v>545.16999999999996</v>
      </c>
      <c r="D126">
        <v>30.13</v>
      </c>
      <c r="E126">
        <v>200.62</v>
      </c>
      <c r="G126" s="2">
        <f t="shared" si="10"/>
        <v>-6.2500002034508132E-4</v>
      </c>
      <c r="H126" s="2">
        <f t="shared" si="11"/>
        <v>-1.1413171868360912E-2</v>
      </c>
      <c r="I126" s="2">
        <f t="shared" si="12"/>
        <v>5.8501215448215627E-3</v>
      </c>
      <c r="J126" s="2">
        <f t="shared" si="13"/>
        <v>1.9933561417720667E-3</v>
      </c>
      <c r="K126" s="2">
        <f t="shared" si="14"/>
        <v>4.0456564432977717E-3</v>
      </c>
    </row>
    <row r="127" spans="1:11">
      <c r="A127">
        <v>32.01</v>
      </c>
      <c r="B127">
        <v>607.14</v>
      </c>
      <c r="C127">
        <v>541.99</v>
      </c>
      <c r="D127">
        <v>30.07</v>
      </c>
      <c r="E127">
        <v>199.81</v>
      </c>
      <c r="G127" s="2">
        <f t="shared" si="10"/>
        <v>5.3249930055893303E-3</v>
      </c>
      <c r="H127" s="2">
        <f t="shared" si="11"/>
        <v>5.6015949534634951E-4</v>
      </c>
      <c r="I127" s="2">
        <f t="shared" si="12"/>
        <v>2.1069504466118095E-2</v>
      </c>
      <c r="J127" s="2">
        <f t="shared" si="13"/>
        <v>-4.9759598441557725E-3</v>
      </c>
      <c r="K127" s="2">
        <f t="shared" si="14"/>
        <v>1.0262175678107501E-2</v>
      </c>
    </row>
    <row r="128" spans="1:11">
      <c r="A128">
        <v>31.84</v>
      </c>
      <c r="B128">
        <v>606.79999999999995</v>
      </c>
      <c r="C128">
        <v>530.69000000000005</v>
      </c>
      <c r="D128">
        <v>30.22</v>
      </c>
      <c r="E128">
        <v>197.77</v>
      </c>
      <c r="G128" s="2">
        <f t="shared" si="10"/>
        <v>8.8328649985088842E-3</v>
      </c>
      <c r="H128" s="2">
        <f t="shared" si="11"/>
        <v>3.0369073317542293E-3</v>
      </c>
      <c r="I128" s="2">
        <f t="shared" si="12"/>
        <v>8.1059432309693483E-4</v>
      </c>
      <c r="J128" s="2">
        <f t="shared" si="13"/>
        <v>8.9746322831351644E-3</v>
      </c>
      <c r="K128" s="2">
        <f t="shared" si="14"/>
        <v>2.5820838080861659E-3</v>
      </c>
    </row>
    <row r="129" spans="1:11">
      <c r="A129">
        <v>31.56</v>
      </c>
      <c r="B129">
        <v>604.96</v>
      </c>
      <c r="C129">
        <v>530.26</v>
      </c>
      <c r="D129">
        <v>29.95</v>
      </c>
      <c r="E129">
        <v>197.26</v>
      </c>
      <c r="G129" s="2">
        <f t="shared" si="10"/>
        <v>-7.5757938084577677E-3</v>
      </c>
      <c r="H129" s="2">
        <f t="shared" si="11"/>
        <v>-1.5239671258665665E-2</v>
      </c>
      <c r="I129" s="2">
        <f t="shared" si="12"/>
        <v>-5.4541144400947952E-3</v>
      </c>
      <c r="J129" s="2">
        <f t="shared" si="13"/>
        <v>-9.6362267498738968E-3</v>
      </c>
      <c r="K129" s="2">
        <f t="shared" si="14"/>
        <v>-1.7089277971619236E-2</v>
      </c>
    </row>
    <row r="130" spans="1:11">
      <c r="A130">
        <v>31.8</v>
      </c>
      <c r="B130">
        <v>614.25</v>
      </c>
      <c r="C130">
        <v>533.16</v>
      </c>
      <c r="D130">
        <v>30.24</v>
      </c>
      <c r="E130">
        <v>200.66</v>
      </c>
      <c r="G130" s="2">
        <f t="shared" si="10"/>
        <v>-8.7664932121825512E-3</v>
      </c>
      <c r="H130" s="2">
        <f t="shared" si="11"/>
        <v>-1.133156600954997E-2</v>
      </c>
      <c r="I130" s="2">
        <f t="shared" si="12"/>
        <v>-2.2294448627926927E-2</v>
      </c>
      <c r="J130" s="2">
        <f t="shared" si="13"/>
        <v>9.3023926623134103E-3</v>
      </c>
      <c r="K130" s="2">
        <f t="shared" si="14"/>
        <v>9.262338729221456E-3</v>
      </c>
    </row>
    <row r="131" spans="1:11">
      <c r="A131">
        <v>32.08</v>
      </c>
      <c r="B131">
        <v>621.25</v>
      </c>
      <c r="C131">
        <v>545.17999999999995</v>
      </c>
      <c r="D131">
        <v>29.96</v>
      </c>
      <c r="E131">
        <v>198.81</v>
      </c>
      <c r="G131" s="2">
        <f t="shared" si="10"/>
        <v>-6.5248017718701626E-3</v>
      </c>
      <c r="H131" s="2">
        <f t="shared" si="11"/>
        <v>-1.8493954533433167E-3</v>
      </c>
      <c r="I131" s="2">
        <f t="shared" si="12"/>
        <v>1.3031709273253055E-3</v>
      </c>
      <c r="J131" s="2">
        <f t="shared" si="13"/>
        <v>4.3485601223615901E-3</v>
      </c>
      <c r="K131" s="2">
        <f t="shared" si="14"/>
        <v>6.45912322833604E-3</v>
      </c>
    </row>
    <row r="132" spans="1:11">
      <c r="A132">
        <v>32.29</v>
      </c>
      <c r="B132">
        <v>622.4</v>
      </c>
      <c r="C132">
        <v>544.47</v>
      </c>
      <c r="D132">
        <v>29.83</v>
      </c>
      <c r="E132">
        <v>197.53</v>
      </c>
      <c r="G132" s="2">
        <f t="shared" si="10"/>
        <v>1.7179869671920815E-2</v>
      </c>
      <c r="H132" s="2">
        <f t="shared" si="11"/>
        <v>6.6900664626563132E-3</v>
      </c>
      <c r="I132" s="2">
        <f t="shared" si="12"/>
        <v>3.73536421667436E-3</v>
      </c>
      <c r="J132" s="2">
        <f t="shared" si="13"/>
        <v>1.9293202934678851E-2</v>
      </c>
      <c r="K132" s="2">
        <f t="shared" si="14"/>
        <v>4.0582412517349894E-3</v>
      </c>
    </row>
    <row r="133" spans="1:11">
      <c r="A133">
        <v>31.74</v>
      </c>
      <c r="B133">
        <v>618.25</v>
      </c>
      <c r="C133">
        <v>542.44000000000005</v>
      </c>
      <c r="D133">
        <v>29.26</v>
      </c>
      <c r="E133">
        <v>196.73</v>
      </c>
      <c r="G133" s="2">
        <f t="shared" si="10"/>
        <v>-4.0874133309821573E-3</v>
      </c>
      <c r="H133" s="2">
        <f t="shared" si="11"/>
        <v>-2.2641997767840698E-4</v>
      </c>
      <c r="I133" s="2">
        <f t="shared" si="12"/>
        <v>1.3044671683711118E-2</v>
      </c>
      <c r="J133" s="2">
        <f t="shared" si="13"/>
        <v>-4.4330848388477052E-3</v>
      </c>
      <c r="K133" s="2">
        <f t="shared" si="14"/>
        <v>-6.3337852034870907E-3</v>
      </c>
    </row>
    <row r="134" spans="1:11">
      <c r="A134">
        <v>31.87</v>
      </c>
      <c r="B134">
        <v>618.39</v>
      </c>
      <c r="C134">
        <v>535.41</v>
      </c>
      <c r="D134">
        <v>29.39</v>
      </c>
      <c r="E134">
        <v>197.98</v>
      </c>
      <c r="G134" s="2">
        <f t="shared" si="10"/>
        <v>1.6450861350315413E-2</v>
      </c>
      <c r="H134" s="2">
        <f t="shared" si="11"/>
        <v>1.4792156983052635E-2</v>
      </c>
      <c r="I134" s="2">
        <f t="shared" si="12"/>
        <v>1.818797368713046E-2</v>
      </c>
      <c r="J134" s="2">
        <f t="shared" si="13"/>
        <v>4.4330848388477971E-3</v>
      </c>
      <c r="K134" s="2">
        <f t="shared" si="14"/>
        <v>2.2755439517520288E-3</v>
      </c>
    </row>
    <row r="135" spans="1:11">
      <c r="A135">
        <v>31.35</v>
      </c>
      <c r="B135">
        <v>609.30999999999995</v>
      </c>
      <c r="C135">
        <v>525.76</v>
      </c>
      <c r="D135">
        <v>29.26</v>
      </c>
      <c r="E135">
        <v>197.53</v>
      </c>
      <c r="G135" s="2">
        <f t="shared" si="10"/>
        <v>-4.1381564702727344E-3</v>
      </c>
      <c r="H135" s="2">
        <f t="shared" si="11"/>
        <v>-9.6783990625924426E-4</v>
      </c>
      <c r="I135" s="2">
        <f t="shared" si="12"/>
        <v>6.3921146502939237E-3</v>
      </c>
      <c r="J135" s="2">
        <f t="shared" si="13"/>
        <v>3.4182191411283812E-4</v>
      </c>
      <c r="K135" s="2">
        <f t="shared" si="14"/>
        <v>-1.1637027294167687E-3</v>
      </c>
    </row>
    <row r="136" spans="1:11">
      <c r="A136">
        <v>31.48</v>
      </c>
      <c r="B136">
        <v>609.9</v>
      </c>
      <c r="C136">
        <v>522.41</v>
      </c>
      <c r="D136">
        <v>29.25</v>
      </c>
      <c r="E136">
        <v>197.76</v>
      </c>
      <c r="G136" s="2">
        <f t="shared" si="10"/>
        <v>3.5004013466156773E-3</v>
      </c>
      <c r="H136" s="2">
        <f t="shared" si="11"/>
        <v>6.2335215537072655E-3</v>
      </c>
      <c r="I136" s="2">
        <f t="shared" si="12"/>
        <v>1.1590426247085058E-2</v>
      </c>
      <c r="J136" s="2">
        <f t="shared" si="13"/>
        <v>1.5157024581428417E-2</v>
      </c>
      <c r="K136" s="2">
        <f t="shared" si="14"/>
        <v>7.5878294861449018E-4</v>
      </c>
    </row>
    <row r="137" spans="1:11">
      <c r="A137">
        <v>31.37</v>
      </c>
      <c r="B137">
        <v>606.11</v>
      </c>
      <c r="C137">
        <v>516.39</v>
      </c>
      <c r="D137">
        <v>28.81</v>
      </c>
      <c r="E137">
        <v>197.61</v>
      </c>
      <c r="G137" s="2">
        <f t="shared" si="10"/>
        <v>3.192850732837006E-3</v>
      </c>
      <c r="H137" s="2">
        <f t="shared" si="11"/>
        <v>-3.0147051373303865E-3</v>
      </c>
      <c r="I137" s="2">
        <f t="shared" si="12"/>
        <v>6.5084791109166779E-3</v>
      </c>
      <c r="J137" s="2">
        <f t="shared" si="13"/>
        <v>9.0656129944177849E-3</v>
      </c>
      <c r="K137" s="2">
        <f t="shared" si="14"/>
        <v>1.9107559969595168E-2</v>
      </c>
    </row>
    <row r="138" spans="1:11">
      <c r="A138">
        <v>31.27</v>
      </c>
      <c r="B138">
        <v>607.94000000000005</v>
      </c>
      <c r="C138">
        <v>513.04</v>
      </c>
      <c r="D138">
        <v>28.55</v>
      </c>
      <c r="E138">
        <v>193.87</v>
      </c>
      <c r="G138" s="2">
        <f t="shared" si="10"/>
        <v>-5.4217960912559763E-3</v>
      </c>
      <c r="H138" s="2">
        <f t="shared" si="11"/>
        <v>-9.9187352611087576E-3</v>
      </c>
      <c r="I138" s="2">
        <f t="shared" si="12"/>
        <v>-3.521781262152419E-3</v>
      </c>
      <c r="J138" s="2">
        <f t="shared" si="13"/>
        <v>-6.6329445488595169E-3</v>
      </c>
      <c r="K138" s="2">
        <f t="shared" si="14"/>
        <v>2.4789559769090807E-3</v>
      </c>
    </row>
    <row r="139" spans="1:11">
      <c r="A139">
        <v>31.44</v>
      </c>
      <c r="B139">
        <v>614</v>
      </c>
      <c r="C139">
        <v>514.85</v>
      </c>
      <c r="D139">
        <v>28.74</v>
      </c>
      <c r="E139">
        <v>193.39</v>
      </c>
      <c r="G139" s="2">
        <f t="shared" si="10"/>
        <v>6.0615913785953754E-3</v>
      </c>
      <c r="H139" s="2">
        <f t="shared" si="11"/>
        <v>1.5361688545963589E-2</v>
      </c>
      <c r="I139" s="2">
        <f t="shared" si="12"/>
        <v>2.50364611527523E-2</v>
      </c>
      <c r="J139" s="2">
        <f t="shared" si="13"/>
        <v>-1.7382239732056191E-3</v>
      </c>
      <c r="K139" s="2">
        <f t="shared" si="14"/>
        <v>-1.5511491461008003E-4</v>
      </c>
    </row>
    <row r="140" spans="1:11">
      <c r="A140">
        <v>31.25</v>
      </c>
      <c r="B140">
        <v>604.64</v>
      </c>
      <c r="C140">
        <v>502.12</v>
      </c>
      <c r="D140">
        <v>28.79</v>
      </c>
      <c r="E140">
        <v>193.42</v>
      </c>
      <c r="G140" s="2">
        <f t="shared" si="10"/>
        <v>-1.2791814983802838E-3</v>
      </c>
      <c r="H140" s="2">
        <f t="shared" si="11"/>
        <v>-3.1044643315596273E-3</v>
      </c>
      <c r="I140" s="2">
        <f t="shared" si="12"/>
        <v>-1.7922396073178279E-4</v>
      </c>
      <c r="J140" s="2">
        <f t="shared" si="13"/>
        <v>-5.5420993949197809E-3</v>
      </c>
      <c r="K140" s="2">
        <f t="shared" si="14"/>
        <v>2.0701798098269582E-3</v>
      </c>
    </row>
    <row r="141" spans="1:11">
      <c r="A141">
        <v>31.29</v>
      </c>
      <c r="B141">
        <v>606.52</v>
      </c>
      <c r="C141">
        <v>502.21</v>
      </c>
      <c r="D141">
        <v>28.95</v>
      </c>
      <c r="E141">
        <v>193.02</v>
      </c>
      <c r="G141" s="2">
        <f t="shared" si="10"/>
        <v>4.0435896699574231E-2</v>
      </c>
      <c r="H141" s="2">
        <f t="shared" si="11"/>
        <v>1.5840541890605E-3</v>
      </c>
      <c r="I141" s="2">
        <f t="shared" si="12"/>
        <v>9.0811521384461542E-3</v>
      </c>
      <c r="J141" s="2">
        <f t="shared" si="13"/>
        <v>3.4080234781669008E-2</v>
      </c>
      <c r="K141" s="2">
        <f t="shared" si="14"/>
        <v>3.9972020932366147E-3</v>
      </c>
    </row>
    <row r="142" spans="1:11">
      <c r="A142">
        <v>30.05</v>
      </c>
      <c r="B142">
        <v>605.55999999999995</v>
      </c>
      <c r="C142">
        <v>497.67</v>
      </c>
      <c r="D142">
        <v>27.98</v>
      </c>
      <c r="E142">
        <v>192.25</v>
      </c>
      <c r="G142" s="2">
        <f t="shared" si="10"/>
        <v>-6.633523495633906E-3</v>
      </c>
      <c r="H142" s="2">
        <f t="shared" si="11"/>
        <v>-6.9117873818721667E-3</v>
      </c>
      <c r="I142" s="2">
        <f t="shared" si="12"/>
        <v>-2.3414134467033602E-2</v>
      </c>
      <c r="J142" s="2">
        <f t="shared" si="13"/>
        <v>-9.2494433877061792E-3</v>
      </c>
      <c r="K142" s="2">
        <f t="shared" si="14"/>
        <v>1.5605899061497695E-4</v>
      </c>
    </row>
    <row r="143" spans="1:11">
      <c r="A143">
        <v>30.25</v>
      </c>
      <c r="B143">
        <v>609.76</v>
      </c>
      <c r="C143">
        <v>509.46</v>
      </c>
      <c r="D143">
        <v>28.24</v>
      </c>
      <c r="E143">
        <v>192.22</v>
      </c>
      <c r="G143" s="2">
        <f t="shared" si="10"/>
        <v>-1.0850016024065705E-2</v>
      </c>
      <c r="H143" s="2">
        <f t="shared" si="11"/>
        <v>-3.9935893857621337E-3</v>
      </c>
      <c r="I143" s="2">
        <f t="shared" si="12"/>
        <v>1.3556716129835106E-2</v>
      </c>
      <c r="J143" s="2">
        <f t="shared" si="13"/>
        <v>-6.7055130378671137E-3</v>
      </c>
      <c r="K143" s="2">
        <f t="shared" si="14"/>
        <v>-2.078786737579942E-3</v>
      </c>
    </row>
    <row r="144" spans="1:11">
      <c r="A144">
        <v>30.58</v>
      </c>
      <c r="B144">
        <v>612.20000000000005</v>
      </c>
      <c r="C144">
        <v>502.6</v>
      </c>
      <c r="D144">
        <v>28.43</v>
      </c>
      <c r="E144">
        <v>192.62</v>
      </c>
      <c r="G144" s="2">
        <f t="shared" si="10"/>
        <v>2.6195168875501823E-3</v>
      </c>
      <c r="H144" s="2">
        <f t="shared" si="11"/>
        <v>1.032756632290565E-2</v>
      </c>
      <c r="I144" s="2">
        <f t="shared" si="12"/>
        <v>1.8433886772929588E-2</v>
      </c>
      <c r="J144" s="2">
        <f t="shared" si="13"/>
        <v>-2.4591616116963902E-3</v>
      </c>
      <c r="K144" s="2">
        <f t="shared" si="14"/>
        <v>1.0388531995998798E-3</v>
      </c>
    </row>
    <row r="145" spans="1:11">
      <c r="A145">
        <v>30.5</v>
      </c>
      <c r="B145">
        <v>605.91</v>
      </c>
      <c r="C145">
        <v>493.42</v>
      </c>
      <c r="D145">
        <v>28.5</v>
      </c>
      <c r="E145">
        <v>192.42</v>
      </c>
      <c r="G145" s="2">
        <f t="shared" si="10"/>
        <v>-8.8135057205844837E-3</v>
      </c>
      <c r="H145" s="2">
        <f t="shared" si="11"/>
        <v>-9.118079880250653E-3</v>
      </c>
      <c r="I145" s="2">
        <f t="shared" si="12"/>
        <v>5.0679614703357065E-4</v>
      </c>
      <c r="J145" s="2">
        <f t="shared" si="13"/>
        <v>-1.3591427203539001E-2</v>
      </c>
      <c r="K145" s="2">
        <f t="shared" si="14"/>
        <v>-3.6830543513895232E-3</v>
      </c>
    </row>
    <row r="146" spans="1:11">
      <c r="A146">
        <v>30.77</v>
      </c>
      <c r="B146">
        <v>611.46</v>
      </c>
      <c r="C146">
        <v>493.17</v>
      </c>
      <c r="D146">
        <v>28.89</v>
      </c>
      <c r="E146">
        <v>193.13</v>
      </c>
      <c r="G146" s="2">
        <f t="shared" si="10"/>
        <v>3.5813158902823642E-3</v>
      </c>
      <c r="H146" s="2">
        <f t="shared" si="11"/>
        <v>2.636514779410059E-3</v>
      </c>
      <c r="I146" s="2">
        <f t="shared" si="12"/>
        <v>3.4008535966923312E-2</v>
      </c>
      <c r="J146" s="2">
        <f t="shared" si="13"/>
        <v>5.5536414869456581E-3</v>
      </c>
      <c r="K146" s="2">
        <f t="shared" si="14"/>
        <v>9.3244930088039982E-4</v>
      </c>
    </row>
    <row r="147" spans="1:11">
      <c r="A147">
        <v>30.66</v>
      </c>
      <c r="B147">
        <v>609.85</v>
      </c>
      <c r="C147">
        <v>476.68</v>
      </c>
      <c r="D147">
        <v>28.73</v>
      </c>
      <c r="E147">
        <v>192.95</v>
      </c>
      <c r="G147" s="2">
        <f t="shared" si="10"/>
        <v>1.0162355938160757E-2</v>
      </c>
      <c r="H147" s="2">
        <f t="shared" si="11"/>
        <v>5.0632187206376012E-3</v>
      </c>
      <c r="I147" s="2">
        <f t="shared" si="12"/>
        <v>1.6605176833216943E-2</v>
      </c>
      <c r="J147" s="2">
        <f t="shared" si="13"/>
        <v>-7.6283310278059731E-3</v>
      </c>
      <c r="K147" s="2">
        <f t="shared" si="14"/>
        <v>-2.0709300696783481E-3</v>
      </c>
    </row>
    <row r="148" spans="1:11">
      <c r="A148">
        <v>30.35</v>
      </c>
      <c r="B148">
        <v>606.77</v>
      </c>
      <c r="C148">
        <v>468.83</v>
      </c>
      <c r="D148">
        <v>28.95</v>
      </c>
      <c r="E148">
        <v>193.35</v>
      </c>
      <c r="G148" s="2">
        <f t="shared" si="10"/>
        <v>4.9545931246833949E-3</v>
      </c>
      <c r="H148" s="2">
        <f t="shared" si="11"/>
        <v>-3.8162334736499487E-3</v>
      </c>
      <c r="I148" s="2">
        <f t="shared" si="12"/>
        <v>1.0420334425782671E-2</v>
      </c>
      <c r="J148" s="2">
        <f t="shared" si="13"/>
        <v>-1.7256259674698364E-3</v>
      </c>
      <c r="K148" s="2">
        <f t="shared" si="14"/>
        <v>2.7449068170717476E-3</v>
      </c>
    </row>
    <row r="149" spans="1:11">
      <c r="A149">
        <v>30.2</v>
      </c>
      <c r="B149">
        <v>609.09</v>
      </c>
      <c r="C149">
        <v>463.97</v>
      </c>
      <c r="D149">
        <v>29</v>
      </c>
      <c r="E149">
        <v>192.82</v>
      </c>
      <c r="G149" s="2">
        <f t="shared" si="10"/>
        <v>-1.323626930508253E-3</v>
      </c>
      <c r="H149" s="2">
        <f t="shared" si="11"/>
        <v>2.1171834932197077E-2</v>
      </c>
      <c r="I149" s="2">
        <f t="shared" si="12"/>
        <v>9.2892997326262609E-3</v>
      </c>
      <c r="J149" s="2">
        <f t="shared" si="13"/>
        <v>-3.7859277710577707E-3</v>
      </c>
      <c r="K149" s="2">
        <f t="shared" si="14"/>
        <v>-4.2436538352591969E-3</v>
      </c>
    </row>
    <row r="150" spans="1:11">
      <c r="A150">
        <v>30.24</v>
      </c>
      <c r="B150">
        <v>596.33000000000004</v>
      </c>
      <c r="C150">
        <v>459.68</v>
      </c>
      <c r="D150">
        <v>29.11</v>
      </c>
      <c r="E150">
        <v>193.64</v>
      </c>
      <c r="G150" s="2">
        <f t="shared" si="10"/>
        <v>9.6362267498739437E-3</v>
      </c>
      <c r="H150" s="2">
        <f t="shared" si="11"/>
        <v>1.8994341366384022E-2</v>
      </c>
      <c r="I150" s="2">
        <f t="shared" si="12"/>
        <v>9.9694747885874738E-3</v>
      </c>
      <c r="J150" s="2">
        <f t="shared" si="13"/>
        <v>1.0359208661094684E-2</v>
      </c>
      <c r="K150" s="2">
        <f t="shared" si="14"/>
        <v>1.0956310756923774E-2</v>
      </c>
    </row>
    <row r="151" spans="1:11">
      <c r="A151">
        <v>29.95</v>
      </c>
      <c r="B151">
        <v>585.11</v>
      </c>
      <c r="C151">
        <v>455.12</v>
      </c>
      <c r="D151">
        <v>28.81</v>
      </c>
      <c r="E151">
        <v>191.53</v>
      </c>
      <c r="G151" s="2">
        <f t="shared" si="10"/>
        <v>2.0053482656118668E-3</v>
      </c>
      <c r="H151" s="2">
        <f t="shared" si="11"/>
        <v>7.3417486744949507E-3</v>
      </c>
      <c r="I151" s="2">
        <f t="shared" si="12"/>
        <v>-2.3482689572103888E-3</v>
      </c>
      <c r="J151" s="2">
        <f t="shared" si="13"/>
        <v>-2.4267649281883696E-3</v>
      </c>
      <c r="K151" s="2">
        <f t="shared" si="14"/>
        <v>-5.6748818181484957E-3</v>
      </c>
    </row>
    <row r="152" spans="1:11">
      <c r="A152">
        <v>29.89</v>
      </c>
      <c r="B152">
        <v>580.83000000000004</v>
      </c>
      <c r="C152">
        <v>456.19</v>
      </c>
      <c r="D152">
        <v>28.88</v>
      </c>
      <c r="E152">
        <v>192.62</v>
      </c>
      <c r="G152" s="2">
        <f t="shared" ref="G152:G215" si="15">LN(A152/A153)</f>
        <v>1.2117280540015249E-2</v>
      </c>
      <c r="H152" s="2">
        <f t="shared" ref="H152:H215" si="16">LN(B152/B153)</f>
        <v>1.2403743385734211E-3</v>
      </c>
      <c r="I152" s="2">
        <f t="shared" ref="I152:I215" si="17">LN(C152/C153)</f>
        <v>-6.3549806558756876E-4</v>
      </c>
      <c r="J152" s="2">
        <f t="shared" ref="J152:J215" si="18">LN(D152/D153)</f>
        <v>2.3472789010720484E-2</v>
      </c>
      <c r="K152" s="2">
        <f t="shared" ref="K152:K215" si="19">LN(E152/E153)</f>
        <v>1.0383676869301106E-4</v>
      </c>
    </row>
    <row r="153" spans="1:11">
      <c r="A153">
        <v>29.53</v>
      </c>
      <c r="B153">
        <v>580.11</v>
      </c>
      <c r="C153">
        <v>456.48</v>
      </c>
      <c r="D153">
        <v>28.21</v>
      </c>
      <c r="E153">
        <v>192.6</v>
      </c>
      <c r="G153" s="2">
        <f t="shared" si="15"/>
        <v>-2.7054463576685938E-3</v>
      </c>
      <c r="H153" s="2">
        <f t="shared" si="16"/>
        <v>4.1803481157135563E-3</v>
      </c>
      <c r="I153" s="2">
        <f t="shared" si="17"/>
        <v>7.6306871706186543E-3</v>
      </c>
      <c r="J153" s="2">
        <f t="shared" si="18"/>
        <v>-1.373019281190202E-2</v>
      </c>
      <c r="K153" s="2">
        <f t="shared" si="19"/>
        <v>5.1934563618633391E-4</v>
      </c>
    </row>
    <row r="154" spans="1:11">
      <c r="A154">
        <v>29.61</v>
      </c>
      <c r="B154">
        <v>577.69000000000005</v>
      </c>
      <c r="C154">
        <v>453.01</v>
      </c>
      <c r="D154">
        <v>28.6</v>
      </c>
      <c r="E154">
        <v>192.5</v>
      </c>
      <c r="G154" s="2">
        <f t="shared" si="15"/>
        <v>1.2916562990345321E-2</v>
      </c>
      <c r="H154" s="2">
        <f t="shared" si="16"/>
        <v>-3.9562275724036727E-3</v>
      </c>
      <c r="I154" s="2">
        <f t="shared" si="17"/>
        <v>1.2729403576181407E-2</v>
      </c>
      <c r="J154" s="2">
        <f t="shared" si="18"/>
        <v>6.3135951568523037E-3</v>
      </c>
      <c r="K154" s="2">
        <f t="shared" si="19"/>
        <v>1.0653954961938999E-2</v>
      </c>
    </row>
    <row r="155" spans="1:11">
      <c r="A155">
        <v>29.23</v>
      </c>
      <c r="B155">
        <v>579.98</v>
      </c>
      <c r="C155">
        <v>447.28</v>
      </c>
      <c r="D155">
        <v>28.42</v>
      </c>
      <c r="E155">
        <v>190.46</v>
      </c>
      <c r="G155" s="2">
        <f t="shared" si="15"/>
        <v>-9.1946842226195372E-3</v>
      </c>
      <c r="H155" s="2">
        <f t="shared" si="16"/>
        <v>2.0696160624219129E-2</v>
      </c>
      <c r="I155" s="2">
        <f t="shared" si="17"/>
        <v>5.9423210814565502E-3</v>
      </c>
      <c r="J155" s="2">
        <f t="shared" si="18"/>
        <v>4.584737355478867E-3</v>
      </c>
      <c r="K155" s="2">
        <f t="shared" si="19"/>
        <v>-2.7265117561564357E-3</v>
      </c>
    </row>
    <row r="156" spans="1:11">
      <c r="A156">
        <v>29.5</v>
      </c>
      <c r="B156">
        <v>568.1</v>
      </c>
      <c r="C156">
        <v>444.63</v>
      </c>
      <c r="D156">
        <v>28.29</v>
      </c>
      <c r="E156">
        <v>190.98</v>
      </c>
      <c r="G156" s="2">
        <f t="shared" si="15"/>
        <v>-2.0318327342267978E-3</v>
      </c>
      <c r="H156" s="2">
        <f t="shared" si="16"/>
        <v>-2.4437639074789959E-3</v>
      </c>
      <c r="I156" s="2">
        <f t="shared" si="17"/>
        <v>-4.5552031553953041E-3</v>
      </c>
      <c r="J156" s="2">
        <f t="shared" si="18"/>
        <v>-7.7465176111048955E-3</v>
      </c>
      <c r="K156" s="2">
        <f t="shared" si="19"/>
        <v>-3.9194218082436788E-3</v>
      </c>
    </row>
    <row r="157" spans="1:11">
      <c r="A157">
        <v>29.56</v>
      </c>
      <c r="B157">
        <v>569.49</v>
      </c>
      <c r="C157">
        <v>446.66</v>
      </c>
      <c r="D157">
        <v>28.51</v>
      </c>
      <c r="E157">
        <v>191.73</v>
      </c>
      <c r="G157" s="2">
        <f t="shared" si="15"/>
        <v>7.4703233651653728E-3</v>
      </c>
      <c r="H157" s="2">
        <f t="shared" si="16"/>
        <v>-1.9889044195109562E-2</v>
      </c>
      <c r="I157" s="2">
        <f t="shared" si="17"/>
        <v>6.0567253202787698E-2</v>
      </c>
      <c r="J157" s="2">
        <f t="shared" si="18"/>
        <v>0</v>
      </c>
      <c r="K157" s="2">
        <f t="shared" si="19"/>
        <v>-1.0425898874866783E-3</v>
      </c>
    </row>
    <row r="158" spans="1:11">
      <c r="A158">
        <v>29.34</v>
      </c>
      <c r="B158">
        <v>580.92999999999995</v>
      </c>
      <c r="C158">
        <v>420.41</v>
      </c>
      <c r="D158">
        <v>28.51</v>
      </c>
      <c r="E158">
        <v>191.93</v>
      </c>
      <c r="G158" s="2">
        <f t="shared" si="15"/>
        <v>-1.3204864295170624E-2</v>
      </c>
      <c r="H158" s="2">
        <f t="shared" si="16"/>
        <v>-7.8700736273017678E-3</v>
      </c>
      <c r="I158" s="2">
        <f t="shared" si="17"/>
        <v>-1.6513314307708915E-2</v>
      </c>
      <c r="J158" s="2">
        <f t="shared" si="18"/>
        <v>4.217932439700864E-3</v>
      </c>
      <c r="K158" s="2">
        <f t="shared" si="19"/>
        <v>1.0211918755750327E-2</v>
      </c>
    </row>
    <row r="159" spans="1:11">
      <c r="A159">
        <v>29.73</v>
      </c>
      <c r="B159">
        <v>585.52</v>
      </c>
      <c r="C159">
        <v>427.41</v>
      </c>
      <c r="D159">
        <v>28.39</v>
      </c>
      <c r="E159">
        <v>189.98</v>
      </c>
      <c r="G159" s="2">
        <f t="shared" si="15"/>
        <v>6.7294753549009489E-4</v>
      </c>
      <c r="H159" s="2">
        <f t="shared" si="16"/>
        <v>-8.0238329201848767E-4</v>
      </c>
      <c r="I159" s="2">
        <f t="shared" si="17"/>
        <v>1.677499788617897E-2</v>
      </c>
      <c r="J159" s="2">
        <f t="shared" si="18"/>
        <v>-1.12085236480928E-2</v>
      </c>
      <c r="K159" s="2">
        <f t="shared" si="19"/>
        <v>7.7147014065060814E-3</v>
      </c>
    </row>
    <row r="160" spans="1:11">
      <c r="A160">
        <v>29.71</v>
      </c>
      <c r="B160">
        <v>585.99</v>
      </c>
      <c r="C160">
        <v>420.3</v>
      </c>
      <c r="D160">
        <v>28.71</v>
      </c>
      <c r="E160">
        <v>188.52</v>
      </c>
      <c r="G160" s="2">
        <f t="shared" si="15"/>
        <v>5.5002622532052195E-2</v>
      </c>
      <c r="H160" s="2">
        <f t="shared" si="16"/>
        <v>-8.7493350959570393E-2</v>
      </c>
      <c r="I160" s="2">
        <f t="shared" si="17"/>
        <v>-1.7570170761231841E-2</v>
      </c>
      <c r="J160" s="2">
        <f t="shared" si="18"/>
        <v>5.2383566615889308E-3</v>
      </c>
      <c r="K160" s="2">
        <f t="shared" si="19"/>
        <v>4.3362527096729574E-2</v>
      </c>
    </row>
    <row r="161" spans="1:11">
      <c r="A161">
        <v>28.12</v>
      </c>
      <c r="B161">
        <v>639.57000000000005</v>
      </c>
      <c r="C161">
        <v>427.75</v>
      </c>
      <c r="D161">
        <v>28.56</v>
      </c>
      <c r="E161">
        <v>180.52</v>
      </c>
      <c r="G161" s="2">
        <f t="shared" si="15"/>
        <v>-3.9041753229337888E-3</v>
      </c>
      <c r="H161" s="2">
        <f t="shared" si="16"/>
        <v>1.0467843603718859E-2</v>
      </c>
      <c r="I161" s="2">
        <f t="shared" si="17"/>
        <v>-3.1743835446328876E-3</v>
      </c>
      <c r="J161" s="2">
        <f t="shared" si="18"/>
        <v>7.7329032088493148E-3</v>
      </c>
      <c r="K161" s="2">
        <f t="shared" si="19"/>
        <v>-3.0421218737506487E-3</v>
      </c>
    </row>
    <row r="162" spans="1:11">
      <c r="A162">
        <v>28.23</v>
      </c>
      <c r="B162">
        <v>632.91</v>
      </c>
      <c r="C162">
        <v>429.11</v>
      </c>
      <c r="D162">
        <v>28.34</v>
      </c>
      <c r="E162">
        <v>181.07</v>
      </c>
      <c r="G162" s="2">
        <f t="shared" si="15"/>
        <v>-1.0621349909834231E-3</v>
      </c>
      <c r="H162" s="2">
        <f t="shared" si="16"/>
        <v>6.8649248191403672E-3</v>
      </c>
      <c r="I162" s="2">
        <f t="shared" si="17"/>
        <v>1.0330258997710342E-2</v>
      </c>
      <c r="J162" s="2">
        <f t="shared" si="18"/>
        <v>2.4286908025922163E-2</v>
      </c>
      <c r="K162" s="2">
        <f t="shared" si="19"/>
        <v>5.9268459423406925E-3</v>
      </c>
    </row>
    <row r="163" spans="1:11">
      <c r="A163">
        <v>28.26</v>
      </c>
      <c r="B163">
        <v>628.58000000000004</v>
      </c>
      <c r="C163">
        <v>424.7</v>
      </c>
      <c r="D163">
        <v>27.66</v>
      </c>
      <c r="E163">
        <v>180</v>
      </c>
      <c r="G163" s="2">
        <f t="shared" si="15"/>
        <v>3.5391966393137912E-4</v>
      </c>
      <c r="H163" s="2">
        <f t="shared" si="16"/>
        <v>5.7276575133011461E-3</v>
      </c>
      <c r="I163" s="2">
        <f t="shared" si="17"/>
        <v>1.1580809349325694E-2</v>
      </c>
      <c r="J163" s="2">
        <f t="shared" si="18"/>
        <v>1.163649494080864E-2</v>
      </c>
      <c r="K163" s="2">
        <f t="shared" si="19"/>
        <v>4.6775895511109973E-3</v>
      </c>
    </row>
    <row r="164" spans="1:11">
      <c r="A164">
        <v>28.25</v>
      </c>
      <c r="B164">
        <v>624.99</v>
      </c>
      <c r="C164">
        <v>419.81</v>
      </c>
      <c r="D164">
        <v>27.34</v>
      </c>
      <c r="E164">
        <v>179.16</v>
      </c>
      <c r="G164" s="2">
        <f t="shared" si="15"/>
        <v>8.8889474172459942E-3</v>
      </c>
      <c r="H164" s="2">
        <f t="shared" si="16"/>
        <v>-7.4125778782205597E-3</v>
      </c>
      <c r="I164" s="2">
        <f t="shared" si="17"/>
        <v>-3.7565426962163041E-3</v>
      </c>
      <c r="J164" s="2">
        <f t="shared" si="18"/>
        <v>6.2374078575470181E-3</v>
      </c>
      <c r="K164" s="2">
        <f t="shared" si="19"/>
        <v>-7.7284863843674933E-3</v>
      </c>
    </row>
    <row r="165" spans="1:11">
      <c r="A165">
        <v>28</v>
      </c>
      <c r="B165">
        <v>629.64</v>
      </c>
      <c r="C165">
        <v>421.39</v>
      </c>
      <c r="D165">
        <v>27.17</v>
      </c>
      <c r="E165">
        <v>180.55</v>
      </c>
      <c r="G165" s="2">
        <f t="shared" si="15"/>
        <v>1.0050335853501506E-2</v>
      </c>
      <c r="H165" s="2">
        <f t="shared" si="16"/>
        <v>5.8617561916494759E-3</v>
      </c>
      <c r="I165" s="2">
        <f t="shared" si="17"/>
        <v>-2.7490123243751226E-3</v>
      </c>
      <c r="J165" s="2">
        <f t="shared" si="18"/>
        <v>1.0358953157483124E-2</v>
      </c>
      <c r="K165" s="2">
        <f t="shared" si="19"/>
        <v>-9.7556372139619933E-3</v>
      </c>
    </row>
    <row r="166" spans="1:11">
      <c r="A166">
        <v>27.72</v>
      </c>
      <c r="B166">
        <v>625.96</v>
      </c>
      <c r="C166">
        <v>422.55</v>
      </c>
      <c r="D166">
        <v>26.89</v>
      </c>
      <c r="E166">
        <v>182.32</v>
      </c>
      <c r="G166" s="2">
        <f t="shared" si="15"/>
        <v>-4.3196611445163961E-3</v>
      </c>
      <c r="H166" s="2">
        <f t="shared" si="16"/>
        <v>4.5152586519497558E-3</v>
      </c>
      <c r="I166" s="2">
        <f t="shared" si="17"/>
        <v>-1.6316110454696123E-3</v>
      </c>
      <c r="J166" s="2">
        <f t="shared" si="18"/>
        <v>-2.9706668708652773E-3</v>
      </c>
      <c r="K166" s="2">
        <f t="shared" si="19"/>
        <v>5.5551114997113042E-3</v>
      </c>
    </row>
    <row r="167" spans="1:11">
      <c r="A167">
        <v>27.84</v>
      </c>
      <c r="B167">
        <v>623.14</v>
      </c>
      <c r="C167">
        <v>423.24</v>
      </c>
      <c r="D167">
        <v>26.97</v>
      </c>
      <c r="E167">
        <v>181.31</v>
      </c>
      <c r="G167" s="2">
        <f t="shared" si="15"/>
        <v>3.5984205795333117E-3</v>
      </c>
      <c r="H167" s="2">
        <f t="shared" si="16"/>
        <v>1.0918433968424765E-3</v>
      </c>
      <c r="I167" s="2">
        <f t="shared" si="17"/>
        <v>3.5740951925260557E-3</v>
      </c>
      <c r="J167" s="2">
        <f t="shared" si="18"/>
        <v>-2.2222231367177783E-3</v>
      </c>
      <c r="K167" s="2">
        <f t="shared" si="19"/>
        <v>-1.5431251339881439E-3</v>
      </c>
    </row>
    <row r="168" spans="1:11">
      <c r="A168">
        <v>27.74</v>
      </c>
      <c r="B168">
        <v>622.46</v>
      </c>
      <c r="C168">
        <v>421.73</v>
      </c>
      <c r="D168">
        <v>27.03</v>
      </c>
      <c r="E168">
        <v>181.59</v>
      </c>
      <c r="G168" s="2">
        <f t="shared" si="15"/>
        <v>-1.3249970031755043E-2</v>
      </c>
      <c r="H168" s="2">
        <f t="shared" si="16"/>
        <v>-4.3323762400909883E-2</v>
      </c>
      <c r="I168" s="2">
        <f t="shared" si="17"/>
        <v>-1.5874335486166628E-3</v>
      </c>
      <c r="J168" s="2">
        <f t="shared" si="18"/>
        <v>3.7064534648487421E-3</v>
      </c>
      <c r="K168" s="2">
        <f t="shared" si="19"/>
        <v>-5.2179285170256716E-3</v>
      </c>
    </row>
    <row r="169" spans="1:11">
      <c r="A169">
        <v>28.11</v>
      </c>
      <c r="B169">
        <v>650.02</v>
      </c>
      <c r="C169">
        <v>422.4</v>
      </c>
      <c r="D169">
        <v>26.93</v>
      </c>
      <c r="E169">
        <v>182.54</v>
      </c>
      <c r="G169" s="2">
        <f t="shared" si="15"/>
        <v>1.5415254168971628E-2</v>
      </c>
      <c r="H169" s="2">
        <f t="shared" si="16"/>
        <v>-1.3735577247115169E-2</v>
      </c>
      <c r="I169" s="2">
        <f t="shared" si="17"/>
        <v>1.0399532107734418E-2</v>
      </c>
      <c r="J169" s="2">
        <f t="shared" si="18"/>
        <v>1.270570156857919E-2</v>
      </c>
      <c r="K169" s="2">
        <f t="shared" si="19"/>
        <v>-1.1546969255750668E-2</v>
      </c>
    </row>
    <row r="170" spans="1:11">
      <c r="A170">
        <v>27.68</v>
      </c>
      <c r="B170">
        <v>659.01</v>
      </c>
      <c r="C170">
        <v>418.03</v>
      </c>
      <c r="D170">
        <v>26.59</v>
      </c>
      <c r="E170">
        <v>184.66</v>
      </c>
      <c r="G170" s="2">
        <f t="shared" si="15"/>
        <v>1.0167117355444242E-2</v>
      </c>
      <c r="H170" s="2">
        <f t="shared" si="16"/>
        <v>-1.3968538495373392E-2</v>
      </c>
      <c r="I170" s="2">
        <f t="shared" si="17"/>
        <v>1.1040799130134813E-2</v>
      </c>
      <c r="J170" s="2">
        <f t="shared" si="18"/>
        <v>2.2054125794368218E-2</v>
      </c>
      <c r="K170" s="2">
        <f t="shared" si="19"/>
        <v>-4.7541958806435764E-3</v>
      </c>
    </row>
    <row r="171" spans="1:11">
      <c r="A171">
        <v>27.4</v>
      </c>
      <c r="B171">
        <v>668.28</v>
      </c>
      <c r="C171">
        <v>413.44</v>
      </c>
      <c r="D171">
        <v>26.01</v>
      </c>
      <c r="E171">
        <v>185.54</v>
      </c>
      <c r="G171" s="2">
        <f t="shared" si="15"/>
        <v>2.3261155861763361E-2</v>
      </c>
      <c r="H171" s="2">
        <f t="shared" si="16"/>
        <v>4.3038553638756281E-3</v>
      </c>
      <c r="I171" s="2">
        <f t="shared" si="17"/>
        <v>5.3597324760303947E-3</v>
      </c>
      <c r="J171" s="2">
        <f t="shared" si="18"/>
        <v>5.397083262622367E-3</v>
      </c>
      <c r="K171" s="2">
        <f t="shared" si="19"/>
        <v>-4.0877853824174137E-3</v>
      </c>
    </row>
    <row r="172" spans="1:11">
      <c r="A172">
        <v>26.77</v>
      </c>
      <c r="B172">
        <v>665.41</v>
      </c>
      <c r="C172">
        <v>411.23</v>
      </c>
      <c r="D172">
        <v>25.87</v>
      </c>
      <c r="E172">
        <v>186.3</v>
      </c>
      <c r="G172" s="2">
        <f t="shared" si="15"/>
        <v>3.0724965696371852E-2</v>
      </c>
      <c r="H172" s="2">
        <f t="shared" si="16"/>
        <v>2.9758698987274831E-2</v>
      </c>
      <c r="I172" s="2">
        <f t="shared" si="17"/>
        <v>1.5265601571612794E-2</v>
      </c>
      <c r="J172" s="2">
        <f t="shared" si="18"/>
        <v>8.5404245811594205E-3</v>
      </c>
      <c r="K172" s="2">
        <f t="shared" si="19"/>
        <v>1.307490666951551E-2</v>
      </c>
    </row>
    <row r="173" spans="1:11">
      <c r="A173">
        <v>25.96</v>
      </c>
      <c r="B173">
        <v>645.9</v>
      </c>
      <c r="C173">
        <v>405</v>
      </c>
      <c r="D173">
        <v>25.65</v>
      </c>
      <c r="E173">
        <v>183.88</v>
      </c>
      <c r="G173" s="2">
        <f t="shared" si="15"/>
        <v>-2.3085812484699621E-3</v>
      </c>
      <c r="H173" s="2">
        <f t="shared" si="16"/>
        <v>5.4335304058750868E-3</v>
      </c>
      <c r="I173" s="2">
        <f t="shared" si="17"/>
        <v>-2.9625240921754542E-4</v>
      </c>
      <c r="J173" s="2">
        <f t="shared" si="18"/>
        <v>-5.8309203107933215E-3</v>
      </c>
      <c r="K173" s="2">
        <f t="shared" si="19"/>
        <v>-1.2430576750316615E-2</v>
      </c>
    </row>
    <row r="174" spans="1:11">
      <c r="A174">
        <v>26.02</v>
      </c>
      <c r="B174">
        <v>642.4</v>
      </c>
      <c r="C174">
        <v>405.12</v>
      </c>
      <c r="D174">
        <v>25.8</v>
      </c>
      <c r="E174">
        <v>186.18</v>
      </c>
      <c r="G174" s="2">
        <f t="shared" si="15"/>
        <v>7.7160876658626453E-3</v>
      </c>
      <c r="H174" s="2">
        <f t="shared" si="16"/>
        <v>4.2118461764599126E-3</v>
      </c>
      <c r="I174" s="2">
        <f t="shared" si="17"/>
        <v>6.14045704765224E-3</v>
      </c>
      <c r="J174" s="2">
        <f t="shared" si="18"/>
        <v>1.1303959773851726E-2</v>
      </c>
      <c r="K174" s="2">
        <f t="shared" si="19"/>
        <v>1.1832539382341776E-2</v>
      </c>
    </row>
    <row r="175" spans="1:11">
      <c r="A175">
        <v>25.82</v>
      </c>
      <c r="B175">
        <v>639.70000000000005</v>
      </c>
      <c r="C175">
        <v>402.64</v>
      </c>
      <c r="D175">
        <v>25.51</v>
      </c>
      <c r="E175">
        <v>183.99</v>
      </c>
      <c r="G175" s="2">
        <f t="shared" si="15"/>
        <v>-8.484431921871996E-3</v>
      </c>
      <c r="H175" s="2">
        <f t="shared" si="16"/>
        <v>-8.5940862354263125E-4</v>
      </c>
      <c r="I175" s="2">
        <f t="shared" si="17"/>
        <v>-9.6148645346276311E-3</v>
      </c>
      <c r="J175" s="2">
        <f t="shared" si="18"/>
        <v>-4.6930082222596268E-3</v>
      </c>
      <c r="K175" s="2">
        <f t="shared" si="19"/>
        <v>-5.2041099724608863E-3</v>
      </c>
    </row>
    <row r="176" spans="1:11">
      <c r="A176">
        <v>26.04</v>
      </c>
      <c r="B176">
        <v>640.25</v>
      </c>
      <c r="C176">
        <v>406.53</v>
      </c>
      <c r="D176">
        <v>25.63</v>
      </c>
      <c r="E176">
        <v>184.95</v>
      </c>
      <c r="G176" s="2">
        <f t="shared" si="15"/>
        <v>3.8409833389451467E-4</v>
      </c>
      <c r="H176" s="2">
        <f t="shared" si="16"/>
        <v>1.1167158353389165E-2</v>
      </c>
      <c r="I176" s="2">
        <f t="shared" si="17"/>
        <v>7.9026415770158936E-3</v>
      </c>
      <c r="J176" s="2">
        <f t="shared" si="18"/>
        <v>-1.663803132071932E-2</v>
      </c>
      <c r="K176" s="2">
        <f t="shared" si="19"/>
        <v>1.0819584501517801E-3</v>
      </c>
    </row>
    <row r="177" spans="1:11">
      <c r="A177">
        <v>26.03</v>
      </c>
      <c r="B177">
        <v>633.14</v>
      </c>
      <c r="C177">
        <v>403.33</v>
      </c>
      <c r="D177">
        <v>26.06</v>
      </c>
      <c r="E177">
        <v>184.75</v>
      </c>
      <c r="G177" s="2">
        <f t="shared" si="15"/>
        <v>8.4877052759515844E-3</v>
      </c>
      <c r="H177" s="2">
        <f t="shared" si="16"/>
        <v>5.4480512315482257E-3</v>
      </c>
      <c r="I177" s="2">
        <f t="shared" si="17"/>
        <v>1.1922124551783972E-2</v>
      </c>
      <c r="J177" s="2">
        <f t="shared" si="18"/>
        <v>1.4299760574906763E-2</v>
      </c>
      <c r="K177" s="2">
        <f t="shared" si="19"/>
        <v>1.477711667986994E-2</v>
      </c>
    </row>
    <row r="178" spans="1:11">
      <c r="A178">
        <v>25.81</v>
      </c>
      <c r="B178">
        <v>629.70000000000005</v>
      </c>
      <c r="C178">
        <v>398.55</v>
      </c>
      <c r="D178">
        <v>25.69</v>
      </c>
      <c r="E178">
        <v>182.04</v>
      </c>
      <c r="G178" s="2">
        <f t="shared" si="15"/>
        <v>1.9391124943694902E-3</v>
      </c>
      <c r="H178" s="2">
        <f t="shared" si="16"/>
        <v>6.1807256782343781E-3</v>
      </c>
      <c r="I178" s="2">
        <f t="shared" si="17"/>
        <v>5.2830311555244333E-3</v>
      </c>
      <c r="J178" s="2">
        <f t="shared" si="18"/>
        <v>-3.1092135424814591E-3</v>
      </c>
      <c r="K178" s="2">
        <f t="shared" si="19"/>
        <v>3.1360923615086568E-3</v>
      </c>
    </row>
    <row r="179" spans="1:11">
      <c r="A179">
        <v>25.76</v>
      </c>
      <c r="B179">
        <v>625.82000000000005</v>
      </c>
      <c r="C179">
        <v>396.45</v>
      </c>
      <c r="D179">
        <v>25.77</v>
      </c>
      <c r="E179">
        <v>181.47</v>
      </c>
      <c r="G179" s="2">
        <f t="shared" si="15"/>
        <v>-1.042681777032114E-2</v>
      </c>
      <c r="H179" s="2">
        <f t="shared" si="16"/>
        <v>-7.2441587623349188E-3</v>
      </c>
      <c r="I179" s="2">
        <f t="shared" si="17"/>
        <v>1.2619890619864251E-3</v>
      </c>
      <c r="J179" s="2">
        <f t="shared" si="18"/>
        <v>-0.12392975921535643</v>
      </c>
      <c r="K179" s="2">
        <f t="shared" si="19"/>
        <v>-3.1300865644937274E-2</v>
      </c>
    </row>
    <row r="180" spans="1:11">
      <c r="A180">
        <v>26.03</v>
      </c>
      <c r="B180">
        <v>630.37</v>
      </c>
      <c r="C180">
        <v>395.95</v>
      </c>
      <c r="D180">
        <v>29.17</v>
      </c>
      <c r="E180">
        <v>187.24</v>
      </c>
      <c r="G180" s="2">
        <f t="shared" si="15"/>
        <v>1.93954877530816E-2</v>
      </c>
      <c r="H180" s="2">
        <f t="shared" si="16"/>
        <v>1.3640205093227541E-2</v>
      </c>
      <c r="I180" s="2">
        <f t="shared" si="17"/>
        <v>3.5317744880649829E-2</v>
      </c>
      <c r="J180" s="2">
        <f t="shared" si="18"/>
        <v>1.903500975132533E-2</v>
      </c>
      <c r="K180" s="2">
        <f t="shared" si="19"/>
        <v>2.3506337215385573E-2</v>
      </c>
    </row>
    <row r="181" spans="1:11">
      <c r="A181">
        <v>25.53</v>
      </c>
      <c r="B181">
        <v>621.83000000000004</v>
      </c>
      <c r="C181">
        <v>382.21</v>
      </c>
      <c r="D181">
        <v>28.62</v>
      </c>
      <c r="E181">
        <v>182.89</v>
      </c>
      <c r="G181" s="2">
        <f t="shared" si="15"/>
        <v>-1.8242306768089498E-2</v>
      </c>
      <c r="H181" s="2">
        <f t="shared" si="16"/>
        <v>-6.6197278094012116E-3</v>
      </c>
      <c r="I181" s="2">
        <f t="shared" si="17"/>
        <v>3.1183285884826628E-3</v>
      </c>
      <c r="J181" s="2">
        <f t="shared" si="18"/>
        <v>-2.0405342271344745E-2</v>
      </c>
      <c r="K181" s="2">
        <f t="shared" si="19"/>
        <v>-3.711186926074481E-3</v>
      </c>
    </row>
    <row r="182" spans="1:11">
      <c r="A182">
        <v>26</v>
      </c>
      <c r="B182">
        <v>625.96</v>
      </c>
      <c r="C182">
        <v>381.02</v>
      </c>
      <c r="D182">
        <v>29.21</v>
      </c>
      <c r="E182">
        <v>183.57</v>
      </c>
      <c r="G182" s="2">
        <f t="shared" si="15"/>
        <v>1.7067908512148018E-2</v>
      </c>
      <c r="H182" s="2">
        <f t="shared" si="16"/>
        <v>1.0309204110049231E-2</v>
      </c>
      <c r="I182" s="2">
        <f t="shared" si="17"/>
        <v>5.4739859830725927E-3</v>
      </c>
      <c r="J182" s="2">
        <f t="shared" si="18"/>
        <v>6.1813383631110037E-3</v>
      </c>
      <c r="K182" s="2">
        <f t="shared" si="19"/>
        <v>-2.1076106911946505E-2</v>
      </c>
    </row>
    <row r="183" spans="1:11">
      <c r="A183">
        <v>25.56</v>
      </c>
      <c r="B183">
        <v>619.54</v>
      </c>
      <c r="C183">
        <v>378.94</v>
      </c>
      <c r="D183">
        <v>29.03</v>
      </c>
      <c r="E183">
        <v>187.48</v>
      </c>
      <c r="G183" s="2">
        <f t="shared" si="15"/>
        <v>-1.1730206623633988E-3</v>
      </c>
      <c r="H183" s="2">
        <f t="shared" si="16"/>
        <v>2.3755475332213165E-3</v>
      </c>
      <c r="I183" s="2">
        <f t="shared" si="17"/>
        <v>-3.2932465578663691E-3</v>
      </c>
      <c r="J183" s="2">
        <f t="shared" si="18"/>
        <v>-2.8524854191479949E-2</v>
      </c>
      <c r="K183" s="2">
        <f t="shared" si="19"/>
        <v>-6.5922620449142761E-3</v>
      </c>
    </row>
    <row r="184" spans="1:11">
      <c r="A184">
        <v>25.59</v>
      </c>
      <c r="B184">
        <v>618.07000000000005</v>
      </c>
      <c r="C184">
        <v>380.19</v>
      </c>
      <c r="D184">
        <v>29.87</v>
      </c>
      <c r="E184">
        <v>188.72</v>
      </c>
      <c r="G184" s="2">
        <f t="shared" si="15"/>
        <v>-6.6212510644555415E-3</v>
      </c>
      <c r="H184" s="2">
        <f t="shared" si="16"/>
        <v>-1.2157422393840447E-2</v>
      </c>
      <c r="I184" s="2">
        <f t="shared" si="17"/>
        <v>-2.2419664658052861E-2</v>
      </c>
      <c r="J184" s="2">
        <f t="shared" si="18"/>
        <v>-3.1633609670040468E-2</v>
      </c>
      <c r="K184" s="2">
        <f t="shared" si="19"/>
        <v>-1.2794025043002267E-2</v>
      </c>
    </row>
    <row r="185" spans="1:11">
      <c r="A185">
        <v>25.76</v>
      </c>
      <c r="B185">
        <v>625.63</v>
      </c>
      <c r="C185">
        <v>388.81</v>
      </c>
      <c r="D185">
        <v>30.83</v>
      </c>
      <c r="E185">
        <v>191.15</v>
      </c>
      <c r="G185" s="2">
        <f t="shared" si="15"/>
        <v>9.7523690824327675E-3</v>
      </c>
      <c r="H185" s="2">
        <f t="shared" si="16"/>
        <v>3.8368691618729703E-4</v>
      </c>
      <c r="I185" s="2">
        <f t="shared" si="17"/>
        <v>-7.7628007837222592E-3</v>
      </c>
      <c r="J185" s="2">
        <f t="shared" si="18"/>
        <v>-1.5768629224543421E-2</v>
      </c>
      <c r="K185" s="2">
        <f t="shared" si="19"/>
        <v>-5.3739727066999619E-3</v>
      </c>
    </row>
    <row r="186" spans="1:11">
      <c r="A186">
        <v>25.51</v>
      </c>
      <c r="B186">
        <v>625.39</v>
      </c>
      <c r="C186">
        <v>391.84</v>
      </c>
      <c r="D186">
        <v>31.32</v>
      </c>
      <c r="E186">
        <v>192.18</v>
      </c>
      <c r="G186" s="2">
        <f t="shared" si="15"/>
        <v>-7.4204597474539493E-3</v>
      </c>
      <c r="H186" s="2">
        <f t="shared" si="16"/>
        <v>-3.2407177091985369E-3</v>
      </c>
      <c r="I186" s="2">
        <f t="shared" si="17"/>
        <v>-4.5323836914337836E-3</v>
      </c>
      <c r="J186" s="2">
        <f t="shared" si="18"/>
        <v>-1.1744302580227059E-2</v>
      </c>
      <c r="K186" s="2">
        <f t="shared" si="19"/>
        <v>-1.2308165928680368E-2</v>
      </c>
    </row>
    <row r="187" spans="1:11">
      <c r="A187">
        <v>25.7</v>
      </c>
      <c r="B187">
        <v>627.41999999999996</v>
      </c>
      <c r="C187">
        <v>393.62</v>
      </c>
      <c r="D187">
        <v>31.69</v>
      </c>
      <c r="E187">
        <v>194.56</v>
      </c>
      <c r="G187" s="2">
        <f t="shared" si="15"/>
        <v>1.1741817876683195E-2</v>
      </c>
      <c r="H187" s="2">
        <f t="shared" si="16"/>
        <v>1.8288043767875222E-2</v>
      </c>
      <c r="I187" s="2">
        <f t="shared" si="17"/>
        <v>7.5483604184655075E-3</v>
      </c>
      <c r="J187" s="2">
        <f t="shared" si="18"/>
        <v>3.0436435592379615E-2</v>
      </c>
      <c r="K187" s="2">
        <f t="shared" si="19"/>
        <v>1.5435122823056591E-2</v>
      </c>
    </row>
    <row r="188" spans="1:11">
      <c r="A188">
        <v>25.4</v>
      </c>
      <c r="B188">
        <v>616.04999999999995</v>
      </c>
      <c r="C188">
        <v>390.66</v>
      </c>
      <c r="D188">
        <v>30.74</v>
      </c>
      <c r="E188">
        <v>191.58</v>
      </c>
      <c r="G188" s="2">
        <f t="shared" si="15"/>
        <v>-7.8431774610260054E-3</v>
      </c>
      <c r="H188" s="2">
        <f t="shared" si="16"/>
        <v>-1.1844197068773541E-2</v>
      </c>
      <c r="I188" s="2">
        <f t="shared" si="17"/>
        <v>4.0269371506814608E-3</v>
      </c>
      <c r="J188" s="2">
        <f t="shared" si="18"/>
        <v>-2.5691843424442588E-2</v>
      </c>
      <c r="K188" s="2">
        <f t="shared" si="19"/>
        <v>-1.2810381860169627E-2</v>
      </c>
    </row>
    <row r="189" spans="1:11">
      <c r="A189">
        <v>25.6</v>
      </c>
      <c r="B189">
        <v>623.39</v>
      </c>
      <c r="C189">
        <v>389.09</v>
      </c>
      <c r="D189">
        <v>31.54</v>
      </c>
      <c r="E189">
        <v>194.05</v>
      </c>
      <c r="G189" s="2">
        <f t="shared" si="15"/>
        <v>-2.3410077019734785E-3</v>
      </c>
      <c r="H189" s="2">
        <f t="shared" si="16"/>
        <v>-6.0938454049108486E-4</v>
      </c>
      <c r="I189" s="2">
        <f t="shared" si="17"/>
        <v>-4.7689952443787454E-3</v>
      </c>
      <c r="J189" s="2">
        <f t="shared" si="18"/>
        <v>-6.0060240602119218E-3</v>
      </c>
      <c r="K189" s="2">
        <f t="shared" si="19"/>
        <v>5.7365980725078616E-3</v>
      </c>
    </row>
    <row r="190" spans="1:11">
      <c r="A190">
        <v>25.66</v>
      </c>
      <c r="B190">
        <v>623.77</v>
      </c>
      <c r="C190">
        <v>390.95</v>
      </c>
      <c r="D190">
        <v>31.73</v>
      </c>
      <c r="E190">
        <v>192.94</v>
      </c>
      <c r="G190" s="2">
        <f t="shared" si="15"/>
        <v>-1.5576327136837397E-3</v>
      </c>
      <c r="H190" s="2">
        <f t="shared" si="16"/>
        <v>-3.0093986311221892E-3</v>
      </c>
      <c r="I190" s="2">
        <f t="shared" si="17"/>
        <v>-5.2553822676331451E-3</v>
      </c>
      <c r="J190" s="2">
        <f t="shared" si="18"/>
        <v>-5.343404195694638E-3</v>
      </c>
      <c r="K190" s="2">
        <f t="shared" si="19"/>
        <v>1.0943879094501195E-2</v>
      </c>
    </row>
    <row r="191" spans="1:11">
      <c r="A191">
        <v>25.7</v>
      </c>
      <c r="B191">
        <v>625.65</v>
      </c>
      <c r="C191">
        <v>393.01</v>
      </c>
      <c r="D191">
        <v>31.9</v>
      </c>
      <c r="E191">
        <v>190.84</v>
      </c>
      <c r="G191" s="2">
        <f t="shared" si="15"/>
        <v>1.8853661364400549E-2</v>
      </c>
      <c r="H191" s="2">
        <f t="shared" si="16"/>
        <v>8.4911546198117478E-3</v>
      </c>
      <c r="I191" s="2">
        <f t="shared" si="17"/>
        <v>8.4578444934926226E-3</v>
      </c>
      <c r="J191" s="2">
        <f t="shared" si="18"/>
        <v>2.2187914975362138E-2</v>
      </c>
      <c r="K191" s="2">
        <f t="shared" si="19"/>
        <v>6.2023851923249324E-3</v>
      </c>
    </row>
    <row r="192" spans="1:11">
      <c r="A192">
        <v>25.22</v>
      </c>
      <c r="B192">
        <v>620.36</v>
      </c>
      <c r="C192">
        <v>389.7</v>
      </c>
      <c r="D192">
        <v>31.2</v>
      </c>
      <c r="E192">
        <v>189.66</v>
      </c>
      <c r="G192" s="2">
        <f t="shared" si="15"/>
        <v>-2.3762387418832976E-3</v>
      </c>
      <c r="H192" s="2">
        <f t="shared" si="16"/>
        <v>1.0679689555407339E-2</v>
      </c>
      <c r="I192" s="2">
        <f t="shared" si="17"/>
        <v>4.5523013687936171E-3</v>
      </c>
      <c r="J192" s="2">
        <f t="shared" si="18"/>
        <v>-1.4951765735111875E-2</v>
      </c>
      <c r="K192" s="2">
        <f t="shared" si="19"/>
        <v>1.1078579909716754E-3</v>
      </c>
    </row>
    <row r="193" spans="1:11">
      <c r="A193">
        <v>25.28</v>
      </c>
      <c r="B193">
        <v>613.77</v>
      </c>
      <c r="C193">
        <v>387.93</v>
      </c>
      <c r="D193">
        <v>31.67</v>
      </c>
      <c r="E193">
        <v>189.45</v>
      </c>
      <c r="G193" s="2">
        <f t="shared" si="15"/>
        <v>-1.1797226872039886E-2</v>
      </c>
      <c r="H193" s="2">
        <f t="shared" si="16"/>
        <v>2.370779374246719E-2</v>
      </c>
      <c r="I193" s="2">
        <f t="shared" si="17"/>
        <v>1.4880879169697407E-2</v>
      </c>
      <c r="J193" s="2">
        <f t="shared" si="18"/>
        <v>1.0155593471618837E-2</v>
      </c>
      <c r="K193" s="2">
        <f t="shared" si="19"/>
        <v>7.6831746346605369E-3</v>
      </c>
    </row>
    <row r="194" spans="1:11">
      <c r="A194">
        <v>25.58</v>
      </c>
      <c r="B194">
        <v>599.39</v>
      </c>
      <c r="C194">
        <v>382.2</v>
      </c>
      <c r="D194">
        <v>31.35</v>
      </c>
      <c r="E194">
        <v>188</v>
      </c>
      <c r="G194" s="2">
        <f t="shared" si="15"/>
        <v>2.935553908541853E-2</v>
      </c>
      <c r="H194" s="2">
        <f t="shared" si="16"/>
        <v>2.7845360862332445E-2</v>
      </c>
      <c r="I194" s="2">
        <f t="shared" si="17"/>
        <v>2.3829562832983993E-2</v>
      </c>
      <c r="J194" s="2">
        <f t="shared" si="18"/>
        <v>5.2721326046920862E-2</v>
      </c>
      <c r="K194" s="2">
        <f t="shared" si="19"/>
        <v>3.8276478232353632E-2</v>
      </c>
    </row>
    <row r="195" spans="1:11">
      <c r="A195">
        <v>24.84</v>
      </c>
      <c r="B195">
        <v>582.92999999999995</v>
      </c>
      <c r="C195">
        <v>373.2</v>
      </c>
      <c r="D195">
        <v>29.74</v>
      </c>
      <c r="E195">
        <v>180.94</v>
      </c>
      <c r="G195" s="2">
        <f t="shared" si="15"/>
        <v>-1.2070007500353387E-3</v>
      </c>
      <c r="H195" s="2">
        <f t="shared" si="16"/>
        <v>-8.9829144242696193E-3</v>
      </c>
      <c r="I195" s="2">
        <f t="shared" si="17"/>
        <v>-7.793772435687441E-3</v>
      </c>
      <c r="J195" s="2">
        <f t="shared" si="18"/>
        <v>-4.3616911960095515E-3</v>
      </c>
      <c r="K195" s="2">
        <f t="shared" si="19"/>
        <v>-6.994383464191809E-3</v>
      </c>
    </row>
    <row r="196" spans="1:11">
      <c r="A196">
        <v>24.87</v>
      </c>
      <c r="B196">
        <v>588.19000000000005</v>
      </c>
      <c r="C196">
        <v>376.12</v>
      </c>
      <c r="D196">
        <v>29.87</v>
      </c>
      <c r="E196">
        <v>182.21</v>
      </c>
      <c r="G196" s="2">
        <f t="shared" si="15"/>
        <v>2.3185907468810541E-2</v>
      </c>
      <c r="H196" s="2">
        <f t="shared" si="16"/>
        <v>4.3770396815624127E-2</v>
      </c>
      <c r="I196" s="2">
        <f t="shared" si="17"/>
        <v>3.3936390760370402E-2</v>
      </c>
      <c r="J196" s="2">
        <f t="shared" si="18"/>
        <v>3.8564751577139546E-2</v>
      </c>
      <c r="K196" s="2">
        <f t="shared" si="19"/>
        <v>2.8671209878884264E-2</v>
      </c>
    </row>
    <row r="197" spans="1:11">
      <c r="A197">
        <v>24.3</v>
      </c>
      <c r="B197">
        <v>563</v>
      </c>
      <c r="C197">
        <v>363.57</v>
      </c>
      <c r="D197">
        <v>28.74</v>
      </c>
      <c r="E197">
        <v>177.06</v>
      </c>
      <c r="G197" s="2">
        <f t="shared" si="15"/>
        <v>-6.9715271080775E-3</v>
      </c>
      <c r="H197" s="2">
        <f t="shared" si="16"/>
        <v>-1.2549696526326993E-2</v>
      </c>
      <c r="I197" s="2">
        <f t="shared" si="17"/>
        <v>-9.3627490784290376E-3</v>
      </c>
      <c r="J197" s="2">
        <f t="shared" si="18"/>
        <v>-9.0059493355952452E-3</v>
      </c>
      <c r="K197" s="2">
        <f t="shared" si="19"/>
        <v>-5.0139537732985535E-3</v>
      </c>
    </row>
    <row r="198" spans="1:11">
      <c r="A198">
        <v>24.47</v>
      </c>
      <c r="B198">
        <v>570.11</v>
      </c>
      <c r="C198">
        <v>366.99</v>
      </c>
      <c r="D198">
        <v>29</v>
      </c>
      <c r="E198">
        <v>177.95</v>
      </c>
      <c r="G198" s="2">
        <f t="shared" si="15"/>
        <v>-1.2992468592518864E-2</v>
      </c>
      <c r="H198" s="2">
        <f t="shared" si="16"/>
        <v>-1.7198778874447627E-2</v>
      </c>
      <c r="I198" s="2">
        <f t="shared" si="17"/>
        <v>-2.5610007585258505E-2</v>
      </c>
      <c r="J198" s="2">
        <f t="shared" si="18"/>
        <v>-2.7548077703505973E-2</v>
      </c>
      <c r="K198" s="2">
        <f t="shared" si="19"/>
        <v>-1.8705661481515843E-2</v>
      </c>
    </row>
    <row r="199" spans="1:11">
      <c r="A199">
        <v>24.79</v>
      </c>
      <c r="B199">
        <v>580</v>
      </c>
      <c r="C199">
        <v>376.51</v>
      </c>
      <c r="D199">
        <v>29.81</v>
      </c>
      <c r="E199">
        <v>181.31</v>
      </c>
      <c r="G199" s="2">
        <f t="shared" si="15"/>
        <v>-8.4354788211016881E-3</v>
      </c>
      <c r="H199" s="2">
        <f t="shared" si="16"/>
        <v>-1.6193777549573941E-3</v>
      </c>
      <c r="I199" s="2">
        <f t="shared" si="17"/>
        <v>2.0120863367868967E-2</v>
      </c>
      <c r="J199" s="2">
        <f t="shared" si="18"/>
        <v>-3.3489649518766273E-3</v>
      </c>
      <c r="K199" s="2">
        <f t="shared" si="19"/>
        <v>-9.3718135804564341E-4</v>
      </c>
    </row>
    <row r="200" spans="1:11">
      <c r="A200">
        <v>25</v>
      </c>
      <c r="B200">
        <v>580.94000000000005</v>
      </c>
      <c r="C200">
        <v>369.01</v>
      </c>
      <c r="D200">
        <v>29.91</v>
      </c>
      <c r="E200">
        <v>181.48</v>
      </c>
      <c r="G200" s="2">
        <f t="shared" si="15"/>
        <v>-1.1928570865273845E-2</v>
      </c>
      <c r="H200" s="2">
        <f t="shared" si="16"/>
        <v>-2.3712223237656736E-2</v>
      </c>
      <c r="I200" s="2">
        <f t="shared" si="17"/>
        <v>-1.5942269224721108E-2</v>
      </c>
      <c r="J200" s="2">
        <f t="shared" si="18"/>
        <v>-2.2807136316478467E-2</v>
      </c>
      <c r="K200" s="2">
        <f t="shared" si="19"/>
        <v>-2.0506826816788143E-2</v>
      </c>
    </row>
    <row r="201" spans="1:11">
      <c r="A201">
        <v>25.3</v>
      </c>
      <c r="B201">
        <v>594.88</v>
      </c>
      <c r="C201">
        <v>374.94</v>
      </c>
      <c r="D201">
        <v>30.6</v>
      </c>
      <c r="E201">
        <v>185.24</v>
      </c>
      <c r="G201" s="2">
        <f t="shared" si="15"/>
        <v>-9.4414548709186741E-3</v>
      </c>
      <c r="H201" s="2">
        <f t="shared" si="16"/>
        <v>-1.0018900448171653E-2</v>
      </c>
      <c r="I201" s="2">
        <f t="shared" si="17"/>
        <v>-6.5661164996836593E-3</v>
      </c>
      <c r="J201" s="2">
        <f t="shared" si="18"/>
        <v>-7.163820933634585E-3</v>
      </c>
      <c r="K201" s="2">
        <f t="shared" si="19"/>
        <v>-2.6417245866991782E-3</v>
      </c>
    </row>
    <row r="202" spans="1:11">
      <c r="A202">
        <v>25.54</v>
      </c>
      <c r="B202">
        <v>600.87</v>
      </c>
      <c r="C202">
        <v>377.41</v>
      </c>
      <c r="D202">
        <v>30.82</v>
      </c>
      <c r="E202">
        <v>185.73</v>
      </c>
      <c r="G202" s="2">
        <f t="shared" si="15"/>
        <v>-2.0539377341017205E-2</v>
      </c>
      <c r="H202" s="2">
        <f t="shared" si="16"/>
        <v>-1.7487289253221704E-2</v>
      </c>
      <c r="I202" s="2">
        <f t="shared" si="17"/>
        <v>-1.93136235056201E-2</v>
      </c>
      <c r="J202" s="2">
        <f t="shared" si="18"/>
        <v>-3.7259524069456845E-2</v>
      </c>
      <c r="K202" s="2">
        <f t="shared" si="19"/>
        <v>-4.7804576066255182E-3</v>
      </c>
    </row>
    <row r="203" spans="1:11">
      <c r="A203">
        <v>26.07</v>
      </c>
      <c r="B203">
        <v>611.47</v>
      </c>
      <c r="C203">
        <v>384.77</v>
      </c>
      <c r="D203">
        <v>31.99</v>
      </c>
      <c r="E203">
        <v>186.62</v>
      </c>
      <c r="G203" s="2">
        <f t="shared" si="15"/>
        <v>-2.5375343728386707E-2</v>
      </c>
      <c r="H203" s="2">
        <f t="shared" si="16"/>
        <v>-8.2897472352652553E-3</v>
      </c>
      <c r="I203" s="2">
        <f t="shared" si="17"/>
        <v>-1.0496476929044242E-2</v>
      </c>
      <c r="J203" s="2">
        <f t="shared" si="18"/>
        <v>-2.9871351079844399E-2</v>
      </c>
      <c r="K203" s="2">
        <f t="shared" si="19"/>
        <v>-1.134892432325812E-2</v>
      </c>
    </row>
    <row r="204" spans="1:11">
      <c r="A204">
        <v>26.74</v>
      </c>
      <c r="B204">
        <v>616.55999999999995</v>
      </c>
      <c r="C204">
        <v>388.83</v>
      </c>
      <c r="D204">
        <v>32.96</v>
      </c>
      <c r="E204">
        <v>188.75</v>
      </c>
      <c r="G204" s="2">
        <f t="shared" si="15"/>
        <v>-7.4766358623073179E-4</v>
      </c>
      <c r="H204" s="2">
        <f t="shared" si="16"/>
        <v>5.7907055335264411E-3</v>
      </c>
      <c r="I204" s="2">
        <f t="shared" si="17"/>
        <v>2.4920244391131066E-2</v>
      </c>
      <c r="J204" s="2">
        <f t="shared" si="18"/>
        <v>2.0227474812660195E-2</v>
      </c>
      <c r="K204" s="2">
        <f t="shared" si="19"/>
        <v>7.4448628894377049E-3</v>
      </c>
    </row>
    <row r="205" spans="1:11">
      <c r="A205">
        <v>26.76</v>
      </c>
      <c r="B205">
        <v>613</v>
      </c>
      <c r="C205">
        <v>379.26</v>
      </c>
      <c r="D205">
        <v>32.299999999999997</v>
      </c>
      <c r="E205">
        <v>187.35</v>
      </c>
      <c r="G205" s="2">
        <f t="shared" si="15"/>
        <v>-5.589729478786663E-3</v>
      </c>
      <c r="H205" s="2">
        <f t="shared" si="16"/>
        <v>7.6145617027533162E-3</v>
      </c>
      <c r="I205" s="2">
        <f t="shared" si="17"/>
        <v>-1.4033848170438911E-2</v>
      </c>
      <c r="J205" s="2">
        <f t="shared" si="18"/>
        <v>-2.1648377095421791E-3</v>
      </c>
      <c r="K205" s="2">
        <f t="shared" si="19"/>
        <v>-1.6011528334582487E-4</v>
      </c>
    </row>
    <row r="206" spans="1:11">
      <c r="A206">
        <v>26.91</v>
      </c>
      <c r="B206">
        <v>608.35</v>
      </c>
      <c r="C206">
        <v>384.62</v>
      </c>
      <c r="D206">
        <v>32.369999999999997</v>
      </c>
      <c r="E206">
        <v>187.38</v>
      </c>
      <c r="G206" s="2">
        <f t="shared" si="15"/>
        <v>2.3689771122404665E-2</v>
      </c>
      <c r="H206" s="2">
        <f t="shared" si="16"/>
        <v>2.2054523944415212E-2</v>
      </c>
      <c r="I206" s="2">
        <f t="shared" si="17"/>
        <v>-1.558765773375156E-3</v>
      </c>
      <c r="J206" s="2">
        <f t="shared" si="18"/>
        <v>1.9969462343048746E-2</v>
      </c>
      <c r="K206" s="2">
        <f t="shared" si="19"/>
        <v>2.174174600570716E-2</v>
      </c>
    </row>
    <row r="207" spans="1:11">
      <c r="A207">
        <v>26.28</v>
      </c>
      <c r="B207">
        <v>595.08000000000004</v>
      </c>
      <c r="C207">
        <v>385.22</v>
      </c>
      <c r="D207">
        <v>31.73</v>
      </c>
      <c r="E207">
        <v>183.35</v>
      </c>
      <c r="G207" s="2">
        <f t="shared" si="15"/>
        <v>3.0487828493587312E-3</v>
      </c>
      <c r="H207" s="2">
        <f t="shared" si="16"/>
        <v>-9.8158861097550117E-3</v>
      </c>
      <c r="I207" s="2">
        <f t="shared" si="17"/>
        <v>-2.5779774881418131E-2</v>
      </c>
      <c r="J207" s="2">
        <f t="shared" si="18"/>
        <v>4.421990781110473E-3</v>
      </c>
      <c r="K207" s="2">
        <f t="shared" si="19"/>
        <v>6.0723948184629346E-3</v>
      </c>
    </row>
    <row r="208" spans="1:11">
      <c r="A208">
        <v>26.2</v>
      </c>
      <c r="B208">
        <v>600.95000000000005</v>
      </c>
      <c r="C208">
        <v>395.28</v>
      </c>
      <c r="D208">
        <v>31.59</v>
      </c>
      <c r="E208">
        <v>182.24</v>
      </c>
      <c r="G208" s="2">
        <f t="shared" si="15"/>
        <v>-3.5985891923444195E-2</v>
      </c>
      <c r="H208" s="2">
        <f t="shared" si="16"/>
        <v>-1.8775947405228241E-2</v>
      </c>
      <c r="I208" s="2">
        <f t="shared" si="17"/>
        <v>-2.7325127125347893E-2</v>
      </c>
      <c r="J208" s="2">
        <f t="shared" si="18"/>
        <v>-6.1983026923020407E-2</v>
      </c>
      <c r="K208" s="2">
        <f t="shared" si="19"/>
        <v>-2.7120122698456837E-2</v>
      </c>
    </row>
    <row r="209" spans="1:11">
      <c r="A209">
        <v>27.16</v>
      </c>
      <c r="B209">
        <v>612.34</v>
      </c>
      <c r="C209">
        <v>406.23</v>
      </c>
      <c r="D209">
        <v>33.61</v>
      </c>
      <c r="E209">
        <v>187.25</v>
      </c>
      <c r="G209" s="2">
        <f t="shared" si="15"/>
        <v>1.3343415173684356E-2</v>
      </c>
      <c r="H209" s="2">
        <f t="shared" si="16"/>
        <v>6.5701859226109808E-3</v>
      </c>
      <c r="I209" s="2">
        <f t="shared" si="17"/>
        <v>1.6130182469927885E-2</v>
      </c>
      <c r="J209" s="2">
        <f t="shared" si="18"/>
        <v>2.226325406088633E-2</v>
      </c>
      <c r="K209" s="2">
        <f t="shared" si="19"/>
        <v>-3.737619180120549E-4</v>
      </c>
    </row>
    <row r="210" spans="1:11">
      <c r="A210">
        <v>26.8</v>
      </c>
      <c r="B210">
        <v>608.33000000000004</v>
      </c>
      <c r="C210">
        <v>399.73</v>
      </c>
      <c r="D210">
        <v>32.869999999999997</v>
      </c>
      <c r="E210">
        <v>187.32</v>
      </c>
      <c r="G210" s="2">
        <f t="shared" si="15"/>
        <v>2.0735898479178342E-2</v>
      </c>
      <c r="H210" s="2">
        <f t="shared" si="16"/>
        <v>2.0241959071734022E-2</v>
      </c>
      <c r="I210" s="2">
        <f t="shared" si="17"/>
        <v>-1.2750479870351392E-3</v>
      </c>
      <c r="J210" s="2">
        <f t="shared" si="18"/>
        <v>9.7830190215497624E-3</v>
      </c>
      <c r="K210" s="2">
        <f t="shared" si="19"/>
        <v>5.0307839578316669E-3</v>
      </c>
    </row>
    <row r="211" spans="1:11">
      <c r="A211">
        <v>26.25</v>
      </c>
      <c r="B211">
        <v>596.14</v>
      </c>
      <c r="C211">
        <v>400.24</v>
      </c>
      <c r="D211">
        <v>32.549999999999997</v>
      </c>
      <c r="E211">
        <v>186.38</v>
      </c>
      <c r="G211" s="2">
        <f t="shared" si="15"/>
        <v>-1.0610179112015571E-2</v>
      </c>
      <c r="H211" s="2">
        <f t="shared" si="16"/>
        <v>-2.2787449959846616E-3</v>
      </c>
      <c r="I211" s="2">
        <f t="shared" si="17"/>
        <v>-7.0458769535805717E-3</v>
      </c>
      <c r="J211" s="2">
        <f t="shared" si="18"/>
        <v>-1.7057982904576739E-2</v>
      </c>
      <c r="K211" s="2">
        <f t="shared" si="19"/>
        <v>-4.9240090925335234E-3</v>
      </c>
    </row>
    <row r="212" spans="1:11">
      <c r="A212">
        <v>26.53</v>
      </c>
      <c r="B212">
        <v>597.5</v>
      </c>
      <c r="C212">
        <v>403.07</v>
      </c>
      <c r="D212">
        <v>33.11</v>
      </c>
      <c r="E212">
        <v>187.3</v>
      </c>
      <c r="G212" s="2">
        <f t="shared" si="15"/>
        <v>1.9795088689088167E-2</v>
      </c>
      <c r="H212" s="2">
        <f t="shared" si="16"/>
        <v>2.1450176228491928E-2</v>
      </c>
      <c r="I212" s="2">
        <f t="shared" si="17"/>
        <v>1.4141750769250184E-2</v>
      </c>
      <c r="J212" s="2">
        <f t="shared" si="18"/>
        <v>2.5387508157406764E-2</v>
      </c>
      <c r="K212" s="2">
        <f t="shared" si="19"/>
        <v>1.8210728995116957E-2</v>
      </c>
    </row>
    <row r="213" spans="1:11">
      <c r="A213">
        <v>26.01</v>
      </c>
      <c r="B213">
        <v>584.82000000000005</v>
      </c>
      <c r="C213">
        <v>397.41</v>
      </c>
      <c r="D213">
        <v>32.28</v>
      </c>
      <c r="E213">
        <v>183.92</v>
      </c>
      <c r="G213" s="2">
        <f t="shared" si="15"/>
        <v>7.6923080716138155E-4</v>
      </c>
      <c r="H213" s="2">
        <f t="shared" si="16"/>
        <v>1.0606303283086906E-2</v>
      </c>
      <c r="I213" s="2">
        <f t="shared" si="17"/>
        <v>2.2672319264549906E-3</v>
      </c>
      <c r="J213" s="2">
        <f t="shared" si="18"/>
        <v>1.8446669698918648E-2</v>
      </c>
      <c r="K213" s="2">
        <f t="shared" si="19"/>
        <v>1.4072014726014716E-2</v>
      </c>
    </row>
    <row r="214" spans="1:11">
      <c r="A214">
        <v>25.99</v>
      </c>
      <c r="B214">
        <v>578.65</v>
      </c>
      <c r="C214">
        <v>396.51</v>
      </c>
      <c r="D214">
        <v>31.69</v>
      </c>
      <c r="E214">
        <v>181.35</v>
      </c>
      <c r="G214" s="2">
        <f t="shared" si="15"/>
        <v>-2.4326551172441972E-2</v>
      </c>
      <c r="H214" s="2">
        <f t="shared" si="16"/>
        <v>-2.3889327723673155E-2</v>
      </c>
      <c r="I214" s="2">
        <f t="shared" si="17"/>
        <v>-2.0642448200234555E-2</v>
      </c>
      <c r="J214" s="2">
        <f t="shared" si="18"/>
        <v>-3.3512289007893908E-2</v>
      </c>
      <c r="K214" s="2">
        <f t="shared" si="19"/>
        <v>-1.7924956678740354E-2</v>
      </c>
    </row>
    <row r="215" spans="1:11">
      <c r="A215">
        <v>26.63</v>
      </c>
      <c r="B215">
        <v>592.64</v>
      </c>
      <c r="C215">
        <v>404.78</v>
      </c>
      <c r="D215">
        <v>32.770000000000003</v>
      </c>
      <c r="E215">
        <v>184.63</v>
      </c>
      <c r="G215" s="2">
        <f t="shared" si="15"/>
        <v>-1.3057450953769013E-2</v>
      </c>
      <c r="H215" s="2">
        <f t="shared" si="16"/>
        <v>-1.2575829313731482E-2</v>
      </c>
      <c r="I215" s="2">
        <f t="shared" si="17"/>
        <v>-4.1989305693938551E-4</v>
      </c>
      <c r="J215" s="2">
        <f t="shared" si="18"/>
        <v>-2.7687594707738131E-2</v>
      </c>
      <c r="K215" s="2">
        <f t="shared" si="19"/>
        <v>-1.5158320774269202E-2</v>
      </c>
    </row>
    <row r="216" spans="1:11">
      <c r="A216">
        <v>26.98</v>
      </c>
      <c r="B216">
        <v>600.14</v>
      </c>
      <c r="C216">
        <v>404.95</v>
      </c>
      <c r="D216">
        <v>33.69</v>
      </c>
      <c r="E216">
        <v>187.45</v>
      </c>
      <c r="G216" s="2">
        <f t="shared" ref="G216:G273" si="20">LN(A216/A217)</f>
        <v>-9.9576703296432485E-3</v>
      </c>
      <c r="H216" s="2">
        <f t="shared" ref="H216:H273" si="21">LN(B216/B217)</f>
        <v>2.4524332242265097E-3</v>
      </c>
      <c r="I216" s="2">
        <f t="shared" ref="I216:I273" si="22">LN(C216/C217)</f>
        <v>6.4226077994539426E-4</v>
      </c>
      <c r="J216" s="2">
        <f t="shared" ref="J216:J273" si="23">LN(D216/D217)</f>
        <v>8.908686558016329E-4</v>
      </c>
      <c r="K216" s="2">
        <f t="shared" ref="K216:K273" si="24">LN(E216/E217)</f>
        <v>8.4108389651433371E-3</v>
      </c>
    </row>
    <row r="217" spans="1:11">
      <c r="A217">
        <v>27.25</v>
      </c>
      <c r="B217">
        <v>598.66999999999996</v>
      </c>
      <c r="C217">
        <v>404.69</v>
      </c>
      <c r="D217">
        <v>33.659999999999997</v>
      </c>
      <c r="E217">
        <v>185.88</v>
      </c>
      <c r="G217" s="2">
        <f t="shared" si="20"/>
        <v>2.4518315854324742E-2</v>
      </c>
      <c r="H217" s="2">
        <f t="shared" si="21"/>
        <v>2.0861868167932323E-2</v>
      </c>
      <c r="I217" s="2">
        <f t="shared" si="22"/>
        <v>1.0157918683335697E-2</v>
      </c>
      <c r="J217" s="2">
        <f t="shared" si="23"/>
        <v>3.8151765964376118E-2</v>
      </c>
      <c r="K217" s="2">
        <f t="shared" si="24"/>
        <v>2.1259465891626275E-2</v>
      </c>
    </row>
    <row r="218" spans="1:11">
      <c r="A218">
        <v>26.59</v>
      </c>
      <c r="B218">
        <v>586.30999999999995</v>
      </c>
      <c r="C218">
        <v>400.6</v>
      </c>
      <c r="D218">
        <v>32.4</v>
      </c>
      <c r="E218">
        <v>181.97</v>
      </c>
      <c r="G218" s="2">
        <f t="shared" si="20"/>
        <v>-8.2397469929394122E-3</v>
      </c>
      <c r="H218" s="2">
        <f t="shared" si="21"/>
        <v>5.3870687027114117E-3</v>
      </c>
      <c r="I218" s="2">
        <f t="shared" si="22"/>
        <v>7.0894744369809637E-3</v>
      </c>
      <c r="J218" s="2">
        <f t="shared" si="23"/>
        <v>9.2635486013066082E-4</v>
      </c>
      <c r="K218" s="2">
        <f t="shared" si="24"/>
        <v>8.8869847722678162E-3</v>
      </c>
    </row>
    <row r="219" spans="1:11">
      <c r="A219">
        <v>26.81</v>
      </c>
      <c r="B219">
        <v>583.16</v>
      </c>
      <c r="C219">
        <v>397.77</v>
      </c>
      <c r="D219">
        <v>32.369999999999997</v>
      </c>
      <c r="E219">
        <v>180.36</v>
      </c>
      <c r="G219" s="2">
        <f t="shared" si="20"/>
        <v>-1.4074306396511457E-2</v>
      </c>
      <c r="H219" s="2">
        <f t="shared" si="21"/>
        <v>-2.2483525632268832E-2</v>
      </c>
      <c r="I219" s="2">
        <f t="shared" si="22"/>
        <v>-1.9912547820793682E-2</v>
      </c>
      <c r="J219" s="2">
        <f t="shared" si="23"/>
        <v>-1.5328319737975079E-2</v>
      </c>
      <c r="K219" s="2">
        <f t="shared" si="24"/>
        <v>-1.0424517335883978E-2</v>
      </c>
    </row>
    <row r="220" spans="1:11">
      <c r="A220">
        <v>27.19</v>
      </c>
      <c r="B220">
        <v>596.41999999999996</v>
      </c>
      <c r="C220">
        <v>405.77</v>
      </c>
      <c r="D220">
        <v>32.869999999999997</v>
      </c>
      <c r="E220">
        <v>182.25</v>
      </c>
      <c r="G220" s="2">
        <f t="shared" si="20"/>
        <v>1.1039559538839634E-3</v>
      </c>
      <c r="H220" s="2">
        <f t="shared" si="21"/>
        <v>9.9924161758844152E-3</v>
      </c>
      <c r="I220" s="2">
        <f t="shared" si="22"/>
        <v>3.2307728273025332E-2</v>
      </c>
      <c r="J220" s="2">
        <f t="shared" si="23"/>
        <v>2.3081498597567099E-2</v>
      </c>
      <c r="K220" s="2">
        <f t="shared" si="24"/>
        <v>3.4077201274155884E-3</v>
      </c>
    </row>
    <row r="221" spans="1:11">
      <c r="A221">
        <v>27.16</v>
      </c>
      <c r="B221">
        <v>590.49</v>
      </c>
      <c r="C221">
        <v>392.87</v>
      </c>
      <c r="D221">
        <v>32.119999999999997</v>
      </c>
      <c r="E221">
        <v>181.63</v>
      </c>
      <c r="G221" s="2">
        <f t="shared" si="20"/>
        <v>4.4280515157320037E-3</v>
      </c>
      <c r="H221" s="2">
        <f t="shared" si="21"/>
        <v>1.1616946069298419E-2</v>
      </c>
      <c r="I221" s="2">
        <f t="shared" si="22"/>
        <v>-6.1914988827650825E-3</v>
      </c>
      <c r="J221" s="2">
        <f t="shared" si="23"/>
        <v>1.8539415521591409E-2</v>
      </c>
      <c r="K221" s="2">
        <f t="shared" si="24"/>
        <v>2.4410485349115173E-2</v>
      </c>
    </row>
    <row r="222" spans="1:11">
      <c r="A222">
        <v>27.04</v>
      </c>
      <c r="B222">
        <v>583.66999999999996</v>
      </c>
      <c r="C222">
        <v>395.31</v>
      </c>
      <c r="D222">
        <v>31.53</v>
      </c>
      <c r="E222">
        <v>177.25</v>
      </c>
      <c r="G222" s="2">
        <f t="shared" si="20"/>
        <v>-3.3228754960770183E-3</v>
      </c>
      <c r="H222" s="2">
        <f t="shared" si="21"/>
        <v>5.1014822457030587E-3</v>
      </c>
      <c r="I222" s="2">
        <f t="shared" si="22"/>
        <v>-8.3383149093210207E-3</v>
      </c>
      <c r="J222" s="2">
        <f t="shared" si="23"/>
        <v>1.2694384440361459E-3</v>
      </c>
      <c r="K222" s="2">
        <f t="shared" si="24"/>
        <v>-7.8953308861130062E-4</v>
      </c>
    </row>
    <row r="223" spans="1:11">
      <c r="A223">
        <v>27.13</v>
      </c>
      <c r="B223">
        <v>580.70000000000005</v>
      </c>
      <c r="C223">
        <v>398.62</v>
      </c>
      <c r="D223">
        <v>31.49</v>
      </c>
      <c r="E223">
        <v>177.39</v>
      </c>
      <c r="G223" s="2">
        <f t="shared" si="20"/>
        <v>-6.6128088147732623E-3</v>
      </c>
      <c r="H223" s="2">
        <f t="shared" si="21"/>
        <v>-1.675229791703663E-2</v>
      </c>
      <c r="I223" s="2">
        <f t="shared" si="22"/>
        <v>-5.7565290620422392E-2</v>
      </c>
      <c r="J223" s="2">
        <f t="shared" si="23"/>
        <v>-1.2308818809081069E-2</v>
      </c>
      <c r="K223" s="2">
        <f t="shared" si="24"/>
        <v>-8.4762920138254164E-3</v>
      </c>
    </row>
    <row r="224" spans="1:11">
      <c r="A224">
        <v>27.31</v>
      </c>
      <c r="B224">
        <v>590.51</v>
      </c>
      <c r="C224">
        <v>422.24</v>
      </c>
      <c r="D224">
        <v>31.88</v>
      </c>
      <c r="E224">
        <v>178.9</v>
      </c>
      <c r="G224" s="2">
        <f t="shared" si="20"/>
        <v>1.2157084706003699E-2</v>
      </c>
      <c r="H224" s="2">
        <f t="shared" si="21"/>
        <v>1.3811903230302793E-2</v>
      </c>
      <c r="I224" s="2">
        <f t="shared" si="22"/>
        <v>5.3429712848607923E-3</v>
      </c>
      <c r="J224" s="2">
        <f t="shared" si="23"/>
        <v>2.0599682627026956E-2</v>
      </c>
      <c r="K224" s="2">
        <f t="shared" si="24"/>
        <v>-4.2086705894484149E-2</v>
      </c>
    </row>
    <row r="225" spans="1:11">
      <c r="A225">
        <v>26.98</v>
      </c>
      <c r="B225">
        <v>582.41</v>
      </c>
      <c r="C225">
        <v>419.99</v>
      </c>
      <c r="D225">
        <v>31.23</v>
      </c>
      <c r="E225">
        <v>186.59</v>
      </c>
      <c r="G225" s="2">
        <f t="shared" si="20"/>
        <v>-1.069134607788729E-2</v>
      </c>
      <c r="H225" s="2">
        <f t="shared" si="21"/>
        <v>-1.5791281134021895E-2</v>
      </c>
      <c r="I225" s="2">
        <f t="shared" si="22"/>
        <v>-4.7744125658585245E-3</v>
      </c>
      <c r="J225" s="2">
        <f t="shared" si="23"/>
        <v>-1.9658210723185139E-2</v>
      </c>
      <c r="K225" s="2">
        <f t="shared" si="24"/>
        <v>-2.0895966073835533E-2</v>
      </c>
    </row>
    <row r="226" spans="1:11">
      <c r="A226">
        <v>27.27</v>
      </c>
      <c r="B226">
        <v>591.67999999999995</v>
      </c>
      <c r="C226">
        <v>422</v>
      </c>
      <c r="D226">
        <v>31.85</v>
      </c>
      <c r="E226">
        <v>190.53</v>
      </c>
      <c r="G226" s="2">
        <f t="shared" si="20"/>
        <v>3.3057881344994103E-3</v>
      </c>
      <c r="H226" s="2">
        <f t="shared" si="21"/>
        <v>5.6834364291328848E-2</v>
      </c>
      <c r="I226" s="2">
        <f t="shared" si="22"/>
        <v>3.2684773048652541E-2</v>
      </c>
      <c r="J226" s="2">
        <f t="shared" si="23"/>
        <v>2.2544215612320031E-2</v>
      </c>
      <c r="K226" s="2">
        <f t="shared" si="24"/>
        <v>1.9664076038290648E-2</v>
      </c>
    </row>
    <row r="227" spans="1:11">
      <c r="A227">
        <v>27.18</v>
      </c>
      <c r="B227">
        <v>558.99</v>
      </c>
      <c r="C227">
        <v>408.43</v>
      </c>
      <c r="D227">
        <v>31.14</v>
      </c>
      <c r="E227">
        <v>186.82</v>
      </c>
      <c r="G227" s="2">
        <f t="shared" si="20"/>
        <v>8.1271226788912892E-3</v>
      </c>
      <c r="H227" s="2">
        <f t="shared" si="21"/>
        <v>1.8944304192146027E-2</v>
      </c>
      <c r="I227" s="2">
        <f t="shared" si="22"/>
        <v>1.5395927210016837E-2</v>
      </c>
      <c r="J227" s="2">
        <f t="shared" si="23"/>
        <v>9.6385549630665897E-4</v>
      </c>
      <c r="K227" s="2">
        <f t="shared" si="24"/>
        <v>3.7539594682549277E-3</v>
      </c>
    </row>
    <row r="228" spans="1:11">
      <c r="A228">
        <v>26.96</v>
      </c>
      <c r="B228">
        <v>548.5</v>
      </c>
      <c r="C228">
        <v>402.19</v>
      </c>
      <c r="D228">
        <v>31.11</v>
      </c>
      <c r="E228">
        <v>186.12</v>
      </c>
      <c r="G228" s="2">
        <f t="shared" si="20"/>
        <v>-1.4825799602227248E-3</v>
      </c>
      <c r="H228" s="2">
        <f t="shared" si="21"/>
        <v>9.7465229998809459E-3</v>
      </c>
      <c r="I228" s="2">
        <f t="shared" si="22"/>
        <v>4.7353293549033939E-3</v>
      </c>
      <c r="J228" s="2">
        <f t="shared" si="23"/>
        <v>5.8027242125674562E-3</v>
      </c>
      <c r="K228" s="2">
        <f t="shared" si="24"/>
        <v>6.0358018981230164E-3</v>
      </c>
    </row>
    <row r="229" spans="1:11">
      <c r="A229">
        <v>27</v>
      </c>
      <c r="B229">
        <v>543.17999999999995</v>
      </c>
      <c r="C229">
        <v>400.29</v>
      </c>
      <c r="D229">
        <v>30.93</v>
      </c>
      <c r="E229">
        <v>185</v>
      </c>
      <c r="G229" s="2">
        <f t="shared" si="20"/>
        <v>2.2246950221111086E-3</v>
      </c>
      <c r="H229" s="2">
        <f t="shared" si="21"/>
        <v>1.1126138748577772E-2</v>
      </c>
      <c r="I229" s="2">
        <f t="shared" si="22"/>
        <v>2.9098492002303834E-2</v>
      </c>
      <c r="J229" s="2">
        <f t="shared" si="23"/>
        <v>-1.2924072881331581E-3</v>
      </c>
      <c r="K229" s="2">
        <f t="shared" si="24"/>
        <v>-8.7186387275510931E-3</v>
      </c>
    </row>
    <row r="230" spans="1:11">
      <c r="A230">
        <v>26.94</v>
      </c>
      <c r="B230">
        <v>537.16999999999996</v>
      </c>
      <c r="C230">
        <v>388.81</v>
      </c>
      <c r="D230">
        <v>30.97</v>
      </c>
      <c r="E230">
        <v>186.62</v>
      </c>
      <c r="G230" s="2">
        <f t="shared" si="20"/>
        <v>2.5946181944585135E-2</v>
      </c>
      <c r="H230" s="2">
        <f t="shared" si="21"/>
        <v>4.1914734736898218E-2</v>
      </c>
      <c r="I230" s="2">
        <f t="shared" si="22"/>
        <v>5.0128473467110843E-2</v>
      </c>
      <c r="J230" s="2">
        <f t="shared" si="23"/>
        <v>3.4826121343254676E-2</v>
      </c>
      <c r="K230" s="2">
        <f t="shared" si="24"/>
        <v>2.2927212229969757E-2</v>
      </c>
    </row>
    <row r="231" spans="1:11">
      <c r="A231">
        <v>26.25</v>
      </c>
      <c r="B231">
        <v>515.12</v>
      </c>
      <c r="C231">
        <v>369.8</v>
      </c>
      <c r="D231">
        <v>29.91</v>
      </c>
      <c r="E231">
        <v>182.39</v>
      </c>
      <c r="G231" s="2">
        <f t="shared" si="20"/>
        <v>-3.4227072775021715E-3</v>
      </c>
      <c r="H231" s="2">
        <f t="shared" si="21"/>
        <v>7.9624796648373639E-4</v>
      </c>
      <c r="I231" s="2">
        <f t="shared" si="22"/>
        <v>-2.0263819565866131E-2</v>
      </c>
      <c r="J231" s="2">
        <f t="shared" si="23"/>
        <v>-5.3351243585810382E-3</v>
      </c>
      <c r="K231" s="2">
        <f t="shared" si="24"/>
        <v>3.8453134615571483E-3</v>
      </c>
    </row>
    <row r="232" spans="1:11">
      <c r="A232">
        <v>26.34</v>
      </c>
      <c r="B232">
        <v>514.71</v>
      </c>
      <c r="C232">
        <v>377.37</v>
      </c>
      <c r="D232">
        <v>30.07</v>
      </c>
      <c r="E232">
        <v>181.69</v>
      </c>
      <c r="G232" s="2">
        <f t="shared" si="20"/>
        <v>1.7231902551688723E-2</v>
      </c>
      <c r="H232" s="2">
        <f t="shared" si="21"/>
        <v>1.9639441917227673E-2</v>
      </c>
      <c r="I232" s="2">
        <f t="shared" si="22"/>
        <v>-2.3292141495746595E-3</v>
      </c>
      <c r="J232" s="2">
        <f t="shared" si="23"/>
        <v>1.8798808045589668E-2</v>
      </c>
      <c r="K232" s="2">
        <f t="shared" si="24"/>
        <v>2.7000022462859548E-2</v>
      </c>
    </row>
    <row r="233" spans="1:11">
      <c r="A233">
        <v>25.89</v>
      </c>
      <c r="B233">
        <v>504.7</v>
      </c>
      <c r="C233">
        <v>378.25</v>
      </c>
      <c r="D233">
        <v>29.51</v>
      </c>
      <c r="E233">
        <v>176.85</v>
      </c>
      <c r="G233" s="2">
        <f t="shared" si="20"/>
        <v>2.147261887045326E-2</v>
      </c>
      <c r="H233" s="2">
        <f t="shared" si="21"/>
        <v>5.5632966853287318E-3</v>
      </c>
      <c r="I233" s="2">
        <f t="shared" si="22"/>
        <v>1.5318314848851149E-2</v>
      </c>
      <c r="J233" s="2">
        <f t="shared" si="23"/>
        <v>2.8180558961574731E-2</v>
      </c>
      <c r="K233" s="2">
        <f t="shared" si="24"/>
        <v>1.2002760781540939E-2</v>
      </c>
    </row>
    <row r="234" spans="1:11">
      <c r="A234">
        <v>25.34</v>
      </c>
      <c r="B234">
        <v>501.9</v>
      </c>
      <c r="C234">
        <v>372.5</v>
      </c>
      <c r="D234">
        <v>28.69</v>
      </c>
      <c r="E234">
        <v>174.74</v>
      </c>
      <c r="G234" s="2">
        <f t="shared" si="20"/>
        <v>3.2487316622594992E-2</v>
      </c>
      <c r="H234" s="2">
        <f t="shared" si="21"/>
        <v>1.2793180435995326E-2</v>
      </c>
      <c r="I234" s="2">
        <f t="shared" si="22"/>
        <v>-5.621752190373982E-3</v>
      </c>
      <c r="J234" s="2">
        <f t="shared" si="23"/>
        <v>2.6489276164457676E-2</v>
      </c>
      <c r="K234" s="2">
        <f t="shared" si="24"/>
        <v>8.3326632177946267E-3</v>
      </c>
    </row>
    <row r="235" spans="1:11">
      <c r="A235">
        <v>24.53</v>
      </c>
      <c r="B235">
        <v>495.52</v>
      </c>
      <c r="C235">
        <v>374.6</v>
      </c>
      <c r="D235">
        <v>27.94</v>
      </c>
      <c r="E235">
        <v>173.29</v>
      </c>
      <c r="G235" s="2">
        <f t="shared" si="20"/>
        <v>-1.456925810910269E-2</v>
      </c>
      <c r="H235" s="2">
        <f t="shared" si="21"/>
        <v>-3.8636851325605362E-2</v>
      </c>
      <c r="I235" s="2">
        <f t="shared" si="22"/>
        <v>-1.7780127615389166E-2</v>
      </c>
      <c r="J235" s="2">
        <f t="shared" si="23"/>
        <v>-2.8230526822062958E-2</v>
      </c>
      <c r="K235" s="2">
        <f t="shared" si="24"/>
        <v>-9.0763490734141073E-3</v>
      </c>
    </row>
    <row r="236" spans="1:11">
      <c r="A236">
        <v>24.89</v>
      </c>
      <c r="B236">
        <v>515.04</v>
      </c>
      <c r="C236">
        <v>381.32</v>
      </c>
      <c r="D236">
        <v>28.74</v>
      </c>
      <c r="E236">
        <v>174.87</v>
      </c>
      <c r="G236" s="2">
        <f t="shared" si="20"/>
        <v>-2.2249626617031112E-2</v>
      </c>
      <c r="H236" s="2">
        <f t="shared" si="21"/>
        <v>-2.3904297799723636E-2</v>
      </c>
      <c r="I236" s="2">
        <f t="shared" si="22"/>
        <v>-2.3968292952038003E-2</v>
      </c>
      <c r="J236" s="2">
        <f t="shared" si="23"/>
        <v>-3.1172244792855654E-2</v>
      </c>
      <c r="K236" s="2">
        <f t="shared" si="24"/>
        <v>-2.429223508623839E-2</v>
      </c>
    </row>
    <row r="237" spans="1:11">
      <c r="A237">
        <v>25.45</v>
      </c>
      <c r="B237">
        <v>527.5</v>
      </c>
      <c r="C237">
        <v>390.57</v>
      </c>
      <c r="D237">
        <v>29.65</v>
      </c>
      <c r="E237">
        <v>179.17</v>
      </c>
      <c r="G237" s="2">
        <f t="shared" si="20"/>
        <v>-5.0950531541648619E-3</v>
      </c>
      <c r="H237" s="2">
        <f t="shared" si="21"/>
        <v>-2.537063291674386E-3</v>
      </c>
      <c r="I237" s="2">
        <f t="shared" si="22"/>
        <v>-1.6354258709416179E-2</v>
      </c>
      <c r="J237" s="2">
        <f t="shared" si="23"/>
        <v>6.4287144092501471E-3</v>
      </c>
      <c r="K237" s="2">
        <f t="shared" si="24"/>
        <v>9.0828164227096213E-3</v>
      </c>
    </row>
    <row r="238" spans="1:11">
      <c r="A238">
        <v>25.58</v>
      </c>
      <c r="B238">
        <v>528.84</v>
      </c>
      <c r="C238">
        <v>397.01</v>
      </c>
      <c r="D238">
        <v>29.46</v>
      </c>
      <c r="E238">
        <v>177.55</v>
      </c>
      <c r="G238" s="2">
        <f t="shared" si="20"/>
        <v>-3.5121987323524996E-3</v>
      </c>
      <c r="H238" s="2">
        <f t="shared" si="21"/>
        <v>-1.966024117146694E-2</v>
      </c>
      <c r="I238" s="2">
        <f t="shared" si="22"/>
        <v>-5.6513644576760974E-3</v>
      </c>
      <c r="J238" s="2">
        <f t="shared" si="23"/>
        <v>-2.2487942107725551E-2</v>
      </c>
      <c r="K238" s="2">
        <f t="shared" si="24"/>
        <v>-9.007488082980273E-4</v>
      </c>
    </row>
    <row r="239" spans="1:11">
      <c r="A239">
        <v>25.67</v>
      </c>
      <c r="B239">
        <v>539.34</v>
      </c>
      <c r="C239">
        <v>399.26</v>
      </c>
      <c r="D239">
        <v>30.13</v>
      </c>
      <c r="E239">
        <v>177.71</v>
      </c>
      <c r="G239" s="2">
        <f t="shared" si="20"/>
        <v>9.0002564111277671E-3</v>
      </c>
      <c r="H239" s="2">
        <f t="shared" si="21"/>
        <v>1.3909468768237889E-2</v>
      </c>
      <c r="I239" s="2">
        <f t="shared" si="22"/>
        <v>-9.7454754825749175E-3</v>
      </c>
      <c r="J239" s="2">
        <f t="shared" si="23"/>
        <v>1.4037663667693429E-2</v>
      </c>
      <c r="K239" s="2">
        <f t="shared" si="24"/>
        <v>1.8170961606615309E-2</v>
      </c>
    </row>
    <row r="240" spans="1:11">
      <c r="A240">
        <v>25.44</v>
      </c>
      <c r="B240">
        <v>531.89</v>
      </c>
      <c r="C240">
        <v>403.17</v>
      </c>
      <c r="D240">
        <v>29.71</v>
      </c>
      <c r="E240">
        <v>174.51</v>
      </c>
      <c r="G240" s="2">
        <f t="shared" si="20"/>
        <v>1.5049789003999284E-2</v>
      </c>
      <c r="H240" s="2">
        <f t="shared" si="21"/>
        <v>1.206748141345939E-2</v>
      </c>
      <c r="I240" s="2">
        <f t="shared" si="22"/>
        <v>-2.7988674196426882E-3</v>
      </c>
      <c r="J240" s="2">
        <f t="shared" si="23"/>
        <v>2.7642094356129892E-2</v>
      </c>
      <c r="K240" s="2">
        <f t="shared" si="24"/>
        <v>3.0073518376648525E-2</v>
      </c>
    </row>
    <row r="241" spans="1:11">
      <c r="A241">
        <v>25.06</v>
      </c>
      <c r="B241">
        <v>525.51</v>
      </c>
      <c r="C241">
        <v>404.3</v>
      </c>
      <c r="D241">
        <v>28.9</v>
      </c>
      <c r="E241">
        <v>169.34</v>
      </c>
      <c r="G241" s="2">
        <f t="shared" si="20"/>
        <v>0</v>
      </c>
      <c r="H241" s="2">
        <f t="shared" si="21"/>
        <v>9.2719820794283838E-3</v>
      </c>
      <c r="I241" s="2">
        <f t="shared" si="22"/>
        <v>6.1529494967113765E-3</v>
      </c>
      <c r="J241" s="2">
        <f t="shared" si="23"/>
        <v>1.95673608558521E-2</v>
      </c>
      <c r="K241" s="2">
        <f t="shared" si="24"/>
        <v>4.2608657196016222E-3</v>
      </c>
    </row>
    <row r="242" spans="1:11">
      <c r="A242">
        <v>25.06</v>
      </c>
      <c r="B242">
        <v>520.66</v>
      </c>
      <c r="C242">
        <v>401.82</v>
      </c>
      <c r="D242">
        <v>28.34</v>
      </c>
      <c r="E242">
        <v>168.62</v>
      </c>
      <c r="G242" s="2">
        <f t="shared" si="20"/>
        <v>-3.6438899185476645E-2</v>
      </c>
      <c r="H242" s="2">
        <f t="shared" si="21"/>
        <v>-3.4989322045860076E-2</v>
      </c>
      <c r="I242" s="2">
        <f t="shared" si="22"/>
        <v>-2.5358870303831403E-2</v>
      </c>
      <c r="J242" s="2">
        <f t="shared" si="23"/>
        <v>-4.1471042840699288E-2</v>
      </c>
      <c r="K242" s="2">
        <f t="shared" si="24"/>
        <v>-2.5759532257698729E-2</v>
      </c>
    </row>
    <row r="243" spans="1:11">
      <c r="A243">
        <v>25.99</v>
      </c>
      <c r="B243">
        <v>539.20000000000005</v>
      </c>
      <c r="C243">
        <v>412.14</v>
      </c>
      <c r="D243">
        <v>29.54</v>
      </c>
      <c r="E243">
        <v>173.02</v>
      </c>
      <c r="G243" s="2">
        <f t="shared" si="20"/>
        <v>-3.7384002126211013E-2</v>
      </c>
      <c r="H243" s="2">
        <f t="shared" si="21"/>
        <v>-1.3685597131799626E-2</v>
      </c>
      <c r="I243" s="2">
        <f t="shared" si="22"/>
        <v>-3.1734907143304591E-3</v>
      </c>
      <c r="J243" s="2">
        <f t="shared" si="23"/>
        <v>4.1118246929472545E-2</v>
      </c>
      <c r="K243" s="2">
        <f t="shared" si="24"/>
        <v>-9.7774978043119447E-3</v>
      </c>
    </row>
    <row r="244" spans="1:11">
      <c r="A244">
        <v>26.98</v>
      </c>
      <c r="B244">
        <v>546.63</v>
      </c>
      <c r="C244">
        <v>413.45</v>
      </c>
      <c r="D244">
        <v>28.35</v>
      </c>
      <c r="E244">
        <v>174.72</v>
      </c>
      <c r="G244" s="2">
        <f t="shared" si="20"/>
        <v>-8.4887020155451059E-3</v>
      </c>
      <c r="H244" s="2">
        <f t="shared" si="21"/>
        <v>-7.3172962622918819E-5</v>
      </c>
      <c r="I244" s="2">
        <f t="shared" si="22"/>
        <v>4.4117005669821966E-3</v>
      </c>
      <c r="J244" s="2">
        <f t="shared" si="23"/>
        <v>-2.3358217282280699E-2</v>
      </c>
      <c r="K244" s="2">
        <f t="shared" si="24"/>
        <v>9.141935165555443E-3</v>
      </c>
    </row>
    <row r="245" spans="1:11">
      <c r="A245">
        <v>27.21</v>
      </c>
      <c r="B245">
        <v>546.66999999999996</v>
      </c>
      <c r="C245">
        <v>411.63</v>
      </c>
      <c r="D245">
        <v>29.02</v>
      </c>
      <c r="E245">
        <v>173.13</v>
      </c>
      <c r="G245" s="2">
        <f t="shared" si="20"/>
        <v>3.3130897229601943E-3</v>
      </c>
      <c r="H245" s="2">
        <f t="shared" si="21"/>
        <v>-1.8292404079745159E-5</v>
      </c>
      <c r="I245" s="2">
        <f t="shared" si="22"/>
        <v>2.7411121092779499E-2</v>
      </c>
      <c r="J245" s="2">
        <f t="shared" si="23"/>
        <v>-7.2103316671128332E-3</v>
      </c>
      <c r="K245" s="2">
        <f t="shared" si="24"/>
        <v>8.0896803209858038E-4</v>
      </c>
    </row>
    <row r="246" spans="1:11">
      <c r="A246">
        <v>27.12</v>
      </c>
      <c r="B246">
        <v>546.67999999999995</v>
      </c>
      <c r="C246">
        <v>400.5</v>
      </c>
      <c r="D246">
        <v>29.23</v>
      </c>
      <c r="E246">
        <v>172.99</v>
      </c>
      <c r="G246" s="2">
        <f t="shared" si="20"/>
        <v>4.8050360422815389E-3</v>
      </c>
      <c r="H246" s="2">
        <f t="shared" si="21"/>
        <v>7.5649437192712322E-3</v>
      </c>
      <c r="I246" s="2">
        <f t="shared" si="22"/>
        <v>1.900594098969095E-2</v>
      </c>
      <c r="J246" s="2">
        <f t="shared" si="23"/>
        <v>9.6253751041503258E-3</v>
      </c>
      <c r="K246" s="2">
        <f t="shared" si="24"/>
        <v>1.69060806328858E-2</v>
      </c>
    </row>
    <row r="247" spans="1:11">
      <c r="A247">
        <v>26.99</v>
      </c>
      <c r="B247">
        <v>542.55999999999995</v>
      </c>
      <c r="C247">
        <v>392.96</v>
      </c>
      <c r="D247">
        <v>28.95</v>
      </c>
      <c r="E247">
        <v>170.09</v>
      </c>
      <c r="G247" s="2">
        <f t="shared" si="20"/>
        <v>1.8321694037736605E-2</v>
      </c>
      <c r="H247" s="2">
        <f t="shared" si="21"/>
        <v>1.9523618744065944E-2</v>
      </c>
      <c r="I247" s="2">
        <f t="shared" si="22"/>
        <v>9.3575709023127982E-3</v>
      </c>
      <c r="J247" s="2">
        <f t="shared" si="23"/>
        <v>2.8022849433304957E-2</v>
      </c>
      <c r="K247" s="2">
        <f t="shared" si="24"/>
        <v>1.6897802237636053E-2</v>
      </c>
    </row>
    <row r="248" spans="1:11">
      <c r="A248">
        <v>26.5</v>
      </c>
      <c r="B248">
        <v>532.07000000000005</v>
      </c>
      <c r="C248">
        <v>389.3</v>
      </c>
      <c r="D248">
        <v>28.15</v>
      </c>
      <c r="E248">
        <v>167.24</v>
      </c>
      <c r="G248" s="2">
        <f t="shared" si="20"/>
        <v>1.7510915651808047E-2</v>
      </c>
      <c r="H248" s="2">
        <f t="shared" si="21"/>
        <v>4.804123822595094E-3</v>
      </c>
      <c r="I248" s="2">
        <f t="shared" si="22"/>
        <v>1.209442073370876E-2</v>
      </c>
      <c r="J248" s="2">
        <f t="shared" si="23"/>
        <v>1.5393180263996871E-2</v>
      </c>
      <c r="K248" s="2">
        <f t="shared" si="24"/>
        <v>2.3045142383397773E-2</v>
      </c>
    </row>
    <row r="249" spans="1:11">
      <c r="A249">
        <v>26.04</v>
      </c>
      <c r="B249">
        <v>529.52</v>
      </c>
      <c r="C249">
        <v>384.62</v>
      </c>
      <c r="D249">
        <v>27.72</v>
      </c>
      <c r="E249">
        <v>163.43</v>
      </c>
      <c r="G249" s="2">
        <f t="shared" si="20"/>
        <v>5.7770235769220796E-3</v>
      </c>
      <c r="H249" s="2">
        <f t="shared" si="21"/>
        <v>-1.1324602018106746E-3</v>
      </c>
      <c r="I249" s="2">
        <f t="shared" si="22"/>
        <v>1.2242488365798231E-2</v>
      </c>
      <c r="J249" s="2">
        <f t="shared" si="23"/>
        <v>3.5619700979686919E-2</v>
      </c>
      <c r="K249" s="2">
        <f t="shared" si="24"/>
        <v>6.1991912507018401E-3</v>
      </c>
    </row>
    <row r="250" spans="1:11">
      <c r="A250">
        <v>25.89</v>
      </c>
      <c r="B250">
        <v>530.12</v>
      </c>
      <c r="C250">
        <v>379.94</v>
      </c>
      <c r="D250">
        <v>26.75</v>
      </c>
      <c r="E250">
        <v>162.41999999999999</v>
      </c>
      <c r="G250" s="2">
        <f t="shared" si="20"/>
        <v>5.8105915954657439E-3</v>
      </c>
      <c r="H250" s="2">
        <f t="shared" si="21"/>
        <v>9.9908885306711596E-3</v>
      </c>
      <c r="I250" s="2">
        <f t="shared" si="22"/>
        <v>6.4957583637708545E-3</v>
      </c>
      <c r="J250" s="2">
        <f t="shared" si="23"/>
        <v>2.843793532053341E-2</v>
      </c>
      <c r="K250" s="2">
        <f t="shared" si="24"/>
        <v>6.4857079010037389E-3</v>
      </c>
    </row>
    <row r="251" spans="1:11">
      <c r="A251">
        <v>25.74</v>
      </c>
      <c r="B251">
        <v>524.85</v>
      </c>
      <c r="C251">
        <v>377.48</v>
      </c>
      <c r="D251">
        <v>26</v>
      </c>
      <c r="E251">
        <v>161.37</v>
      </c>
      <c r="G251" s="2">
        <f t="shared" si="20"/>
        <v>-1.8476276167573233E-2</v>
      </c>
      <c r="H251" s="2">
        <f t="shared" si="21"/>
        <v>-1.9079470263916438E-2</v>
      </c>
      <c r="I251" s="2">
        <f t="shared" si="22"/>
        <v>-1.7489482323573533E-2</v>
      </c>
      <c r="J251" s="2">
        <f t="shared" si="23"/>
        <v>-2.7315810646962865E-2</v>
      </c>
      <c r="K251" s="2">
        <f t="shared" si="24"/>
        <v>-2.3759613778534715E-2</v>
      </c>
    </row>
    <row r="252" spans="1:11">
      <c r="A252">
        <v>26.22</v>
      </c>
      <c r="B252">
        <v>534.96</v>
      </c>
      <c r="C252">
        <v>384.14</v>
      </c>
      <c r="D252">
        <v>26.72</v>
      </c>
      <c r="E252">
        <v>165.25</v>
      </c>
      <c r="G252" s="2">
        <f t="shared" si="20"/>
        <v>8.4259403140717962E-3</v>
      </c>
      <c r="H252" s="2">
        <f t="shared" si="21"/>
        <v>1.7399605882719618E-3</v>
      </c>
      <c r="I252" s="2">
        <f t="shared" si="22"/>
        <v>5.4682517279101503E-4</v>
      </c>
      <c r="J252" s="2">
        <f t="shared" si="23"/>
        <v>-3.3489790266880204E-2</v>
      </c>
      <c r="K252" s="2">
        <f t="shared" si="24"/>
        <v>-1.2388900337776343E-2</v>
      </c>
    </row>
    <row r="253" spans="1:11">
      <c r="A253">
        <v>26</v>
      </c>
      <c r="B253">
        <v>534.03</v>
      </c>
      <c r="C253">
        <v>383.93</v>
      </c>
      <c r="D253">
        <v>27.63</v>
      </c>
      <c r="E253">
        <v>167.31</v>
      </c>
      <c r="G253" s="2">
        <f t="shared" si="20"/>
        <v>1.9026005867762017E-2</v>
      </c>
      <c r="H253" s="2">
        <f t="shared" si="21"/>
        <v>2.2439661127974072E-2</v>
      </c>
      <c r="I253" s="2">
        <f t="shared" si="22"/>
        <v>1.0973436288645836E-2</v>
      </c>
      <c r="J253" s="2">
        <f t="shared" si="23"/>
        <v>4.213483565134693E-2</v>
      </c>
      <c r="K253" s="2">
        <f t="shared" si="24"/>
        <v>1.3236460625830787E-2</v>
      </c>
    </row>
    <row r="254" spans="1:11">
      <c r="A254">
        <v>25.51</v>
      </c>
      <c r="B254">
        <v>522.17999999999995</v>
      </c>
      <c r="C254">
        <v>379.74</v>
      </c>
      <c r="D254">
        <v>26.49</v>
      </c>
      <c r="E254">
        <v>165.11</v>
      </c>
      <c r="G254" s="2">
        <f t="shared" si="20"/>
        <v>-1.1303959773851688E-2</v>
      </c>
      <c r="H254" s="2">
        <f t="shared" si="21"/>
        <v>-5.0810982080378023E-3</v>
      </c>
      <c r="I254" s="2">
        <f t="shared" si="22"/>
        <v>1.5097329696855047E-2</v>
      </c>
      <c r="J254" s="2">
        <f t="shared" si="23"/>
        <v>-1.7957833867660263E-2</v>
      </c>
      <c r="K254" s="2">
        <f t="shared" si="24"/>
        <v>-1.1262126322113179E-2</v>
      </c>
    </row>
    <row r="255" spans="1:11">
      <c r="A255">
        <v>25.8</v>
      </c>
      <c r="B255">
        <v>524.84</v>
      </c>
      <c r="C255">
        <v>374.05</v>
      </c>
      <c r="D255">
        <v>26.97</v>
      </c>
      <c r="E255">
        <v>166.98</v>
      </c>
      <c r="G255" s="2">
        <f t="shared" si="20"/>
        <v>-1.5766525407743204E-2</v>
      </c>
      <c r="H255" s="2">
        <f t="shared" si="21"/>
        <v>-1.4489443346065094E-2</v>
      </c>
      <c r="I255" s="2">
        <f t="shared" si="22"/>
        <v>-1.8488633865923809E-2</v>
      </c>
      <c r="J255" s="2">
        <f t="shared" si="23"/>
        <v>-3.210782922165447E-2</v>
      </c>
      <c r="K255" s="2">
        <f t="shared" si="24"/>
        <v>-1.9863687106631646E-2</v>
      </c>
    </row>
    <row r="256" spans="1:11">
      <c r="A256">
        <v>26.21</v>
      </c>
      <c r="B256">
        <v>532.5</v>
      </c>
      <c r="C256">
        <v>381.03</v>
      </c>
      <c r="D256">
        <v>27.85</v>
      </c>
      <c r="E256">
        <v>170.33</v>
      </c>
      <c r="G256" s="2">
        <f t="shared" si="20"/>
        <v>-1.4770198452338448E-2</v>
      </c>
      <c r="H256" s="2">
        <f t="shared" si="21"/>
        <v>-1.5762441375995719E-2</v>
      </c>
      <c r="I256" s="2">
        <f t="shared" si="22"/>
        <v>-9.9235661462524112E-3</v>
      </c>
      <c r="J256" s="2">
        <f t="shared" si="23"/>
        <v>-7.8684240004980813E-3</v>
      </c>
      <c r="K256" s="2">
        <f t="shared" si="24"/>
        <v>-9.233352180916218E-3</v>
      </c>
    </row>
    <row r="257" spans="1:11">
      <c r="A257">
        <v>26.6</v>
      </c>
      <c r="B257">
        <v>540.96</v>
      </c>
      <c r="C257">
        <v>384.83</v>
      </c>
      <c r="D257">
        <v>28.07</v>
      </c>
      <c r="E257">
        <v>171.91</v>
      </c>
      <c r="G257" s="2">
        <f t="shared" si="20"/>
        <v>1.4007421908871097E-2</v>
      </c>
      <c r="H257" s="2">
        <f t="shared" si="21"/>
        <v>4.8074257161674513E-4</v>
      </c>
      <c r="I257" s="2">
        <f t="shared" si="22"/>
        <v>-1.3319419438724261E-2</v>
      </c>
      <c r="J257" s="2">
        <f t="shared" si="23"/>
        <v>7.1505488799341746E-3</v>
      </c>
      <c r="K257" s="2">
        <f t="shared" si="24"/>
        <v>-3.4841217522507033E-3</v>
      </c>
    </row>
    <row r="258" spans="1:11">
      <c r="A258">
        <v>26.23</v>
      </c>
      <c r="B258">
        <v>540.70000000000005</v>
      </c>
      <c r="C258">
        <v>389.99</v>
      </c>
      <c r="D258">
        <v>27.87</v>
      </c>
      <c r="E258">
        <v>172.51</v>
      </c>
      <c r="G258" s="2">
        <f t="shared" si="20"/>
        <v>1.4980114964381267E-2</v>
      </c>
      <c r="H258" s="2">
        <f t="shared" si="21"/>
        <v>3.000613487000584E-3</v>
      </c>
      <c r="I258" s="2">
        <f t="shared" si="22"/>
        <v>5.1284681276870827E-5</v>
      </c>
      <c r="J258" s="2">
        <f t="shared" si="23"/>
        <v>-1.4342060543738871E-3</v>
      </c>
      <c r="K258" s="2">
        <f t="shared" si="24"/>
        <v>-6.3744098585875896E-4</v>
      </c>
    </row>
    <row r="259" spans="1:11">
      <c r="A259">
        <v>25.84</v>
      </c>
      <c r="B259">
        <v>539.08000000000004</v>
      </c>
      <c r="C259">
        <v>389.97</v>
      </c>
      <c r="D259">
        <v>27.91</v>
      </c>
      <c r="E259">
        <v>172.62</v>
      </c>
      <c r="G259" s="2">
        <f t="shared" si="20"/>
        <v>2.309752319303229E-2</v>
      </c>
      <c r="H259" s="2">
        <f t="shared" si="21"/>
        <v>2.2929124300999467E-2</v>
      </c>
      <c r="I259" s="2">
        <f t="shared" si="22"/>
        <v>1.6521609081347026E-2</v>
      </c>
      <c r="J259" s="2">
        <f t="shared" si="23"/>
        <v>4.6195896936377212E-2</v>
      </c>
      <c r="K259" s="2">
        <f t="shared" si="24"/>
        <v>2.036587243743538E-2</v>
      </c>
    </row>
    <row r="260" spans="1:11">
      <c r="A260">
        <v>25.25</v>
      </c>
      <c r="B260">
        <v>526.86</v>
      </c>
      <c r="C260">
        <v>383.58</v>
      </c>
      <c r="D260">
        <v>26.65</v>
      </c>
      <c r="E260">
        <v>169.14</v>
      </c>
      <c r="G260" s="2">
        <f t="shared" si="20"/>
        <v>2.7299969188281134E-2</v>
      </c>
      <c r="H260" s="2">
        <f t="shared" si="21"/>
        <v>1.3029126905991346E-2</v>
      </c>
      <c r="I260" s="2">
        <f t="shared" si="22"/>
        <v>2.6041350081935477E-2</v>
      </c>
      <c r="J260" s="2">
        <f t="shared" si="23"/>
        <v>2.8546181906361531E-2</v>
      </c>
      <c r="K260" s="2">
        <f t="shared" si="24"/>
        <v>2.1272312643416318E-2</v>
      </c>
    </row>
    <row r="261" spans="1:11">
      <c r="A261">
        <v>24.57</v>
      </c>
      <c r="B261">
        <v>520.04</v>
      </c>
      <c r="C261">
        <v>373.72</v>
      </c>
      <c r="D261">
        <v>25.9</v>
      </c>
      <c r="E261">
        <v>165.58</v>
      </c>
      <c r="G261" s="2">
        <f t="shared" si="20"/>
        <v>-1.3341616937574147E-2</v>
      </c>
      <c r="H261" s="2">
        <f t="shared" si="21"/>
        <v>-6.2300720041851675E-3</v>
      </c>
      <c r="I261" s="2">
        <f t="shared" si="22"/>
        <v>-6.560898317903489E-3</v>
      </c>
      <c r="J261" s="2">
        <f t="shared" si="23"/>
        <v>-2.967125234193092E-2</v>
      </c>
      <c r="K261" s="2">
        <f t="shared" si="24"/>
        <v>-7.1011913019361616E-3</v>
      </c>
    </row>
    <row r="262" spans="1:11">
      <c r="A262">
        <v>24.9</v>
      </c>
      <c r="B262">
        <v>523.29</v>
      </c>
      <c r="C262">
        <v>376.18</v>
      </c>
      <c r="D262">
        <v>26.68</v>
      </c>
      <c r="E262">
        <v>166.76</v>
      </c>
      <c r="G262" s="2">
        <f t="shared" si="20"/>
        <v>7.2551708811717953E-3</v>
      </c>
      <c r="H262" s="2">
        <f t="shared" si="21"/>
        <v>8.5788014977592041E-3</v>
      </c>
      <c r="I262" s="2">
        <f t="shared" si="22"/>
        <v>6.8820458879708026E-3</v>
      </c>
      <c r="J262" s="2">
        <f t="shared" si="23"/>
        <v>1.8154810280371744E-2</v>
      </c>
      <c r="K262" s="2">
        <f t="shared" si="24"/>
        <v>1.4739906832348137E-2</v>
      </c>
    </row>
    <row r="263" spans="1:11">
      <c r="A263">
        <v>24.72</v>
      </c>
      <c r="B263">
        <v>518.82000000000005</v>
      </c>
      <c r="C263">
        <v>373.6</v>
      </c>
      <c r="D263">
        <v>26.2</v>
      </c>
      <c r="E263">
        <v>164.32</v>
      </c>
      <c r="G263" s="2">
        <f t="shared" si="20"/>
        <v>3.0392482990121795E-2</v>
      </c>
      <c r="H263" s="2">
        <f t="shared" si="21"/>
        <v>4.0615617965826398E-2</v>
      </c>
      <c r="I263" s="2">
        <f t="shared" si="22"/>
        <v>4.701978361016862E-2</v>
      </c>
      <c r="J263" s="2">
        <f t="shared" si="23"/>
        <v>4.4486461299128886E-2</v>
      </c>
      <c r="K263" s="2">
        <f t="shared" si="24"/>
        <v>3.303733803528152E-2</v>
      </c>
    </row>
    <row r="264" spans="1:11">
      <c r="A264">
        <v>23.98</v>
      </c>
      <c r="B264">
        <v>498.17</v>
      </c>
      <c r="C264">
        <v>356.44</v>
      </c>
      <c r="D264">
        <v>25.06</v>
      </c>
      <c r="E264">
        <v>158.97999999999999</v>
      </c>
      <c r="G264" s="2">
        <f t="shared" si="20"/>
        <v>-2.914846952402057E-3</v>
      </c>
      <c r="H264" s="2">
        <f t="shared" si="21"/>
        <v>1.4660202505260027E-2</v>
      </c>
      <c r="I264" s="2">
        <f t="shared" si="22"/>
        <v>1.1509257800559598E-3</v>
      </c>
      <c r="J264" s="2">
        <f t="shared" si="23"/>
        <v>1.1236073266925752E-2</v>
      </c>
      <c r="K264" s="2">
        <f t="shared" si="24"/>
        <v>9.0990138697882375E-3</v>
      </c>
    </row>
    <row r="265" spans="1:11">
      <c r="A265">
        <v>24.05</v>
      </c>
      <c r="B265">
        <v>490.92</v>
      </c>
      <c r="C265">
        <v>356.03</v>
      </c>
      <c r="D265">
        <v>24.78</v>
      </c>
      <c r="E265">
        <v>157.54</v>
      </c>
      <c r="G265" s="2">
        <f t="shared" si="20"/>
        <v>-2.545293398949517E-2</v>
      </c>
      <c r="H265" s="2">
        <f t="shared" si="21"/>
        <v>-2.8039595546676493E-2</v>
      </c>
      <c r="I265" s="2">
        <f t="shared" si="22"/>
        <v>-2.7754939128188591E-2</v>
      </c>
      <c r="J265" s="2">
        <f t="shared" si="23"/>
        <v>-1.6410214163522424E-2</v>
      </c>
      <c r="K265" s="2">
        <f t="shared" si="24"/>
        <v>-3.9149910556993919E-2</v>
      </c>
    </row>
    <row r="266" spans="1:11">
      <c r="A266">
        <v>24.67</v>
      </c>
      <c r="B266">
        <v>504.88</v>
      </c>
      <c r="C266">
        <v>366.05</v>
      </c>
      <c r="D266">
        <v>25.19</v>
      </c>
      <c r="E266">
        <v>163.83000000000001</v>
      </c>
      <c r="G266" s="2">
        <f t="shared" si="20"/>
        <v>-2.3238225180103409E-2</v>
      </c>
      <c r="H266" s="2">
        <f t="shared" si="21"/>
        <v>-5.4482033188204458E-2</v>
      </c>
      <c r="I266" s="2">
        <f t="shared" si="22"/>
        <v>-3.8558541521533075E-2</v>
      </c>
      <c r="J266" s="2">
        <f t="shared" si="23"/>
        <v>-8.6647409742663578E-2</v>
      </c>
      <c r="K266" s="2">
        <f t="shared" si="24"/>
        <v>-4.5637336897604137E-2</v>
      </c>
    </row>
    <row r="267" spans="1:11">
      <c r="A267">
        <v>25.25</v>
      </c>
      <c r="B267">
        <v>533.15</v>
      </c>
      <c r="C267">
        <v>380.44</v>
      </c>
      <c r="D267">
        <v>27.47</v>
      </c>
      <c r="E267">
        <v>171.48</v>
      </c>
      <c r="G267" s="2">
        <f t="shared" si="20"/>
        <v>-3.9525743158233583E-3</v>
      </c>
      <c r="H267" s="2">
        <f t="shared" si="21"/>
        <v>-1.0912760444808654E-2</v>
      </c>
      <c r="I267" s="2">
        <f t="shared" si="22"/>
        <v>-1.0513588823231249E-4</v>
      </c>
      <c r="J267" s="2">
        <f t="shared" si="23"/>
        <v>-3.6337249285229791E-3</v>
      </c>
      <c r="K267" s="2">
        <f t="shared" si="24"/>
        <v>1.4005604530307983E-3</v>
      </c>
    </row>
    <row r="268" spans="1:11">
      <c r="A268">
        <v>25.35</v>
      </c>
      <c r="B268">
        <v>539</v>
      </c>
      <c r="C268">
        <v>380.48</v>
      </c>
      <c r="D268">
        <v>27.57</v>
      </c>
      <c r="E268">
        <v>171.24</v>
      </c>
      <c r="G268" s="2">
        <f t="shared" si="20"/>
        <v>-6.2918021165278681E-3</v>
      </c>
      <c r="H268" s="2">
        <f t="shared" si="21"/>
        <v>-3.3262510179028745E-2</v>
      </c>
      <c r="I268" s="2">
        <f t="shared" si="22"/>
        <v>-7.6712991894353211E-3</v>
      </c>
      <c r="J268" s="2">
        <f t="shared" si="23"/>
        <v>-2.5357738637637409E-3</v>
      </c>
      <c r="K268" s="2">
        <f t="shared" si="24"/>
        <v>-1.0167708082140632E-2</v>
      </c>
    </row>
    <row r="269" spans="1:11">
      <c r="A269">
        <v>25.51</v>
      </c>
      <c r="B269">
        <v>557.23</v>
      </c>
      <c r="C269">
        <v>383.41</v>
      </c>
      <c r="D269">
        <v>27.64</v>
      </c>
      <c r="E269">
        <v>172.99</v>
      </c>
      <c r="G269" s="2">
        <f t="shared" si="20"/>
        <v>1.6202686015981765E-2</v>
      </c>
      <c r="H269" s="2">
        <f t="shared" si="21"/>
        <v>-1.166828581798177E-2</v>
      </c>
      <c r="I269" s="2">
        <f t="shared" si="22"/>
        <v>1.688625079457997E-2</v>
      </c>
      <c r="J269" s="2">
        <f t="shared" si="23"/>
        <v>9.0860156244822691E-3</v>
      </c>
      <c r="K269" s="2">
        <f t="shared" si="24"/>
        <v>2.8080041820038516E-2</v>
      </c>
    </row>
    <row r="270" spans="1:11">
      <c r="A270">
        <v>25.1</v>
      </c>
      <c r="B270">
        <v>563.77</v>
      </c>
      <c r="C270">
        <v>376.99</v>
      </c>
      <c r="D270">
        <v>27.39</v>
      </c>
      <c r="E270">
        <v>168.2</v>
      </c>
      <c r="G270" s="2">
        <f t="shared" si="20"/>
        <v>-3.5792442267806712E-3</v>
      </c>
      <c r="H270" s="2">
        <f t="shared" si="21"/>
        <v>2.9132270359268726E-3</v>
      </c>
      <c r="I270" s="2">
        <f t="shared" si="22"/>
        <v>8.7653254058342456E-3</v>
      </c>
      <c r="J270" s="2">
        <f t="shared" si="23"/>
        <v>-1.1254429918305961E-2</v>
      </c>
      <c r="K270" s="2">
        <f t="shared" si="24"/>
        <v>8.7780099664800833E-3</v>
      </c>
    </row>
    <row r="271" spans="1:11">
      <c r="A271">
        <v>25.19</v>
      </c>
      <c r="B271">
        <v>562.13</v>
      </c>
      <c r="C271">
        <v>373.7</v>
      </c>
      <c r="D271">
        <v>27.7</v>
      </c>
      <c r="E271">
        <v>166.73</v>
      </c>
      <c r="G271" s="2">
        <f t="shared" si="20"/>
        <v>4.0094457201878202E-2</v>
      </c>
      <c r="H271" s="2">
        <f t="shared" si="21"/>
        <v>2.3616483590192361E-2</v>
      </c>
      <c r="I271" s="2">
        <f t="shared" si="22"/>
        <v>2.7151480064836496E-2</v>
      </c>
      <c r="J271" s="2">
        <f t="shared" si="23"/>
        <v>4.5042682124485332E-2</v>
      </c>
      <c r="K271" s="2">
        <f t="shared" si="24"/>
        <v>2.5451612247308821E-2</v>
      </c>
    </row>
    <row r="272" spans="1:11">
      <c r="A272">
        <v>24.2</v>
      </c>
      <c r="B272">
        <v>549.01</v>
      </c>
      <c r="C272">
        <v>363.69</v>
      </c>
      <c r="D272">
        <v>26.48</v>
      </c>
      <c r="E272">
        <v>162.54</v>
      </c>
      <c r="G272" s="2">
        <f t="shared" si="20"/>
        <v>-5.5458162988055879E-2</v>
      </c>
      <c r="H272" s="2">
        <f t="shared" si="21"/>
        <v>-4.3484336849886542E-2</v>
      </c>
      <c r="I272" s="2">
        <f t="shared" si="22"/>
        <v>-2.7980678598391581E-2</v>
      </c>
      <c r="J272" s="2">
        <f t="shared" si="23"/>
        <v>-4.1426041654296884E-2</v>
      </c>
      <c r="K272" s="2">
        <f t="shared" si="24"/>
        <v>-4.8456124661759407E-2</v>
      </c>
    </row>
    <row r="273" spans="1:11">
      <c r="A273">
        <v>25.58</v>
      </c>
      <c r="B273">
        <v>573.41</v>
      </c>
      <c r="C273">
        <v>374.01</v>
      </c>
      <c r="D273">
        <v>27.6</v>
      </c>
      <c r="E273">
        <v>170.61</v>
      </c>
      <c r="G273" s="2">
        <f t="shared" si="20"/>
        <v>4.3954338506571149E-2</v>
      </c>
      <c r="H273" s="2">
        <f t="shared" si="21"/>
        <v>4.8945388019103357E-2</v>
      </c>
      <c r="I273" s="2">
        <f t="shared" si="22"/>
        <v>5.7219754125200223E-2</v>
      </c>
      <c r="J273" s="2">
        <f t="shared" si="23"/>
        <v>5.8950299638745207E-2</v>
      </c>
      <c r="K273" s="2">
        <f t="shared" si="24"/>
        <v>2.6068037861937721E-2</v>
      </c>
    </row>
    <row r="274" spans="1:11">
      <c r="A274">
        <v>24.48</v>
      </c>
      <c r="B274">
        <v>546.02</v>
      </c>
      <c r="C274">
        <v>353.21</v>
      </c>
      <c r="D274">
        <v>26.02</v>
      </c>
      <c r="E274">
        <v>166.22</v>
      </c>
    </row>
  </sheetData>
  <mergeCells count="2">
    <mergeCell ref="R29:V29"/>
    <mergeCell ref="T35:W35"/>
  </mergeCells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Booz Allen Hamilton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Rockley, Mark [USA]</dc:creator>
  <cp:lastModifiedBy>James Owen Jr</cp:lastModifiedBy>
  <dcterms:created xsi:type="dcterms:W3CDTF">2013-12-24T20:47:43Z</dcterms:created>
  <dcterms:modified xsi:type="dcterms:W3CDTF">2014-01-06T14:31:33Z</dcterms:modified>
</cp:coreProperties>
</file>