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5600" windowHeight="15480" tabRatio="500" firstSheet="1" activeTab="2"/>
  </bookViews>
  <sheets>
    <sheet name="KN207data_Winklers_oxygen.csv" sheetId="1" r:id="rId1"/>
    <sheet name="Data relevant for PHORCYS" sheetId="2" r:id="rId2"/>
    <sheet name="Usefully distilled!" sheetId="3" r:id="rId3"/>
    <sheet name="Linear Regression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3" l="1"/>
  <c r="I9" i="3"/>
  <c r="G9" i="3"/>
  <c r="H27" i="3"/>
  <c r="I27" i="3"/>
  <c r="G27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G3" i="1"/>
  <c r="D25" i="2"/>
  <c r="E25" i="2"/>
  <c r="F25" i="2"/>
  <c r="H25" i="2"/>
  <c r="H28" i="2"/>
  <c r="D28" i="2"/>
  <c r="E28" i="2"/>
  <c r="F28" i="2"/>
  <c r="H27" i="2"/>
  <c r="D27" i="2"/>
  <c r="E27" i="2"/>
  <c r="F27" i="2"/>
  <c r="H26" i="2"/>
  <c r="D26" i="2"/>
  <c r="E26" i="2"/>
  <c r="F26" i="2"/>
  <c r="H24" i="2"/>
  <c r="D24" i="2"/>
  <c r="E24" i="2"/>
  <c r="F24" i="2"/>
  <c r="H23" i="2"/>
  <c r="D23" i="2"/>
  <c r="E23" i="2"/>
  <c r="F23" i="2"/>
  <c r="H22" i="2"/>
  <c r="D22" i="2"/>
  <c r="E22" i="2"/>
  <c r="F22" i="2"/>
  <c r="H21" i="2"/>
  <c r="D21" i="2"/>
  <c r="E21" i="2"/>
  <c r="F21" i="2"/>
  <c r="H20" i="2"/>
  <c r="D20" i="2"/>
  <c r="E20" i="2"/>
  <c r="F20" i="2"/>
  <c r="H19" i="2"/>
  <c r="D19" i="2"/>
  <c r="E19" i="2"/>
  <c r="F19" i="2"/>
  <c r="H18" i="2"/>
  <c r="D18" i="2"/>
  <c r="E18" i="2"/>
  <c r="F18" i="2"/>
  <c r="H17" i="2"/>
  <c r="D17" i="2"/>
  <c r="E17" i="2"/>
  <c r="F17" i="2"/>
  <c r="H16" i="2"/>
  <c r="D16" i="2"/>
  <c r="E16" i="2"/>
  <c r="F16" i="2"/>
  <c r="H15" i="2"/>
  <c r="D15" i="2"/>
  <c r="E15" i="2"/>
  <c r="F15" i="2"/>
  <c r="H14" i="2"/>
  <c r="D14" i="2"/>
  <c r="E14" i="2"/>
  <c r="F14" i="2"/>
  <c r="H13" i="2"/>
  <c r="D13" i="2"/>
  <c r="E13" i="2"/>
  <c r="F13" i="2"/>
  <c r="H12" i="2"/>
  <c r="D12" i="2"/>
  <c r="E12" i="2"/>
  <c r="F12" i="2"/>
  <c r="H11" i="2"/>
  <c r="D11" i="2"/>
  <c r="E11" i="2"/>
  <c r="F11" i="2"/>
  <c r="H10" i="2"/>
  <c r="D10" i="2"/>
  <c r="E10" i="2"/>
  <c r="F10" i="2"/>
  <c r="H9" i="2"/>
  <c r="D9" i="2"/>
  <c r="E9" i="2"/>
  <c r="F9" i="2"/>
  <c r="H8" i="2"/>
  <c r="D8" i="2"/>
  <c r="E8" i="2"/>
  <c r="F8" i="2"/>
  <c r="H7" i="2"/>
  <c r="D7" i="2"/>
  <c r="E7" i="2"/>
  <c r="F7" i="2"/>
  <c r="H6" i="2"/>
  <c r="D6" i="2"/>
  <c r="E6" i="2"/>
  <c r="F6" i="2"/>
  <c r="H5" i="2"/>
  <c r="D5" i="2"/>
  <c r="E5" i="2"/>
  <c r="F5" i="2"/>
  <c r="H4" i="2"/>
  <c r="D4" i="2"/>
  <c r="E4" i="2"/>
  <c r="F4" i="2"/>
  <c r="H3" i="2"/>
  <c r="D3" i="2"/>
  <c r="E3" i="2"/>
  <c r="F3" i="2"/>
  <c r="H2" i="2"/>
  <c r="D2" i="2"/>
  <c r="E2" i="2"/>
  <c r="F2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B181" i="1"/>
  <c r="C181" i="1"/>
  <c r="D181" i="1"/>
  <c r="B182" i="1"/>
  <c r="C182" i="1"/>
  <c r="D182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3" i="1"/>
  <c r="C3" i="1"/>
  <c r="D3" i="1"/>
</calcChain>
</file>

<file path=xl/sharedStrings.xml><?xml version="1.0" encoding="utf-8"?>
<sst xmlns="http://schemas.openxmlformats.org/spreadsheetml/2006/main" count="1191" uniqueCount="390">
  <si>
    <t>Determination start</t>
  </si>
  <si>
    <t>Oxygen(mL/L)</t>
  </si>
  <si>
    <t>Cruise</t>
  </si>
  <si>
    <t>CTD#</t>
  </si>
  <si>
    <t>Oxy bottle</t>
  </si>
  <si>
    <t>Bottle case</t>
  </si>
  <si>
    <t>bottle volume</t>
  </si>
  <si>
    <t>blank</t>
  </si>
  <si>
    <t>Avg Thio Volume</t>
  </si>
  <si>
    <t>Avg normality of thio</t>
  </si>
  <si>
    <t>depth</t>
  </si>
  <si>
    <t xml:space="preserve"> </t>
  </si>
  <si>
    <t>2012-04-21 22:45:44 UTC-4</t>
  </si>
  <si>
    <t>KN207-1</t>
  </si>
  <si>
    <t>R</t>
  </si>
  <si>
    <t>2012-04-21 22:49:51 UTC-4</t>
  </si>
  <si>
    <t>DEEP</t>
  </si>
  <si>
    <t>2012-04-21 22:54:45 UTC-4</t>
  </si>
  <si>
    <t>R2</t>
  </si>
  <si>
    <t>2012-04-21 22:57:51 UTC-4</t>
  </si>
  <si>
    <t>2012-04-21 23:01:58 UTC-4</t>
  </si>
  <si>
    <t>R2-RE-TRY</t>
  </si>
  <si>
    <t>2012-04-21 23:05:27 UTC-4</t>
  </si>
  <si>
    <t>R3</t>
  </si>
  <si>
    <t>2012-04-21 23:08:00 UTC-4</t>
  </si>
  <si>
    <t>2012-04-21 23:10:57 UTC-4</t>
  </si>
  <si>
    <t>R4</t>
  </si>
  <si>
    <t>2012-04-21 23:13:52 UTC-4</t>
  </si>
  <si>
    <t>2012-04-21 23:16:49 UTC-4</t>
  </si>
  <si>
    <t>R5</t>
  </si>
  <si>
    <t>2012-04-21 23:20:07 UTC-4</t>
  </si>
  <si>
    <t>2012-04-21 23:25:09 UTC-4</t>
  </si>
  <si>
    <t>R6</t>
  </si>
  <si>
    <t>2012-04-21 23:27:30 UTC-4</t>
  </si>
  <si>
    <t>2012-04-22 06:49:24 UTC-4</t>
  </si>
  <si>
    <t>2012-04-22 06:51:57 UTC-4</t>
  </si>
  <si>
    <t>R8</t>
  </si>
  <si>
    <t>2012-04-22 06:54:32 UTC-4</t>
  </si>
  <si>
    <t>R9</t>
  </si>
  <si>
    <t>2012-04-22 06:56:48 UTC-4</t>
  </si>
  <si>
    <t>2012-04-22 07:03:01 UTC-4</t>
  </si>
  <si>
    <t>R10</t>
  </si>
  <si>
    <t>2012-04-22 07:05:09 UTC-4</t>
  </si>
  <si>
    <t>2012-04-22 07:08:08 UTC-4</t>
  </si>
  <si>
    <t>R12</t>
  </si>
  <si>
    <t>2012-04-22 07:10:39 UTC-4</t>
  </si>
  <si>
    <t>2012-04-22 07:13:38 UTC-4</t>
  </si>
  <si>
    <t>R13</t>
  </si>
  <si>
    <t>2012-04-22 07:16:01 UTC-4</t>
  </si>
  <si>
    <t>2012-04-22 07:20:41 UTC-4</t>
  </si>
  <si>
    <t>R14</t>
  </si>
  <si>
    <t>2012-04-22 07:22:58 UTC-4</t>
  </si>
  <si>
    <t>2012-04-22 12:39:27 UTC-4</t>
  </si>
  <si>
    <t>R15</t>
  </si>
  <si>
    <t>2012-04-22 12:42:24 UTC-4</t>
  </si>
  <si>
    <t>2012-04-22 12:47:15 UTC-4</t>
  </si>
  <si>
    <t>R16</t>
  </si>
  <si>
    <t>2012-04-22 12:49:41 UTC-4</t>
  </si>
  <si>
    <t>2012-04-22 12:53:31 UTC-4</t>
  </si>
  <si>
    <t>R17</t>
  </si>
  <si>
    <t>2012-04-22 12:57:00 UTC-4</t>
  </si>
  <si>
    <t>2012-04-22 13:03:48 UTC-4</t>
  </si>
  <si>
    <t>R18</t>
  </si>
  <si>
    <t>2012-04-22 13:06:30 UTC-4</t>
  </si>
  <si>
    <t>2012-04-22 13:08:53 UTC-4</t>
  </si>
  <si>
    <t>R19</t>
  </si>
  <si>
    <t>2012-04-22 13:12:30 UTC-4</t>
  </si>
  <si>
    <t>2012-04-22 13:14:49 UTC-4</t>
  </si>
  <si>
    <t>R20</t>
  </si>
  <si>
    <t>2012-04-22 13:17:04 UTC-4</t>
  </si>
  <si>
    <t>2012-04-22 20:47:49 UTC-4</t>
  </si>
  <si>
    <t>R11</t>
  </si>
  <si>
    <t>2012-04-22 20:51:11 UTC-4</t>
  </si>
  <si>
    <t>2012-04-22 20:57:29 UTC-4</t>
  </si>
  <si>
    <t>R23</t>
  </si>
  <si>
    <t>2012-04-22 21:00:11 UTC-4</t>
  </si>
  <si>
    <t>2012-04-22 21:03:11 UTC-4</t>
  </si>
  <si>
    <t>R24</t>
  </si>
  <si>
    <t>2012-04-22 21:05:58 UTC-4</t>
  </si>
  <si>
    <t>2012-04-22 21:10:37 UTC-4</t>
  </si>
  <si>
    <t>R25</t>
  </si>
  <si>
    <t>2012-04-22 21:13:14 UTC-4</t>
  </si>
  <si>
    <t>2012-04-22 21:15:59 UTC-4</t>
  </si>
  <si>
    <t>R26</t>
  </si>
  <si>
    <t>2012-04-22 21:18:33 UTC-4</t>
  </si>
  <si>
    <t>2012-04-22 21:22:57 UTC-4</t>
  </si>
  <si>
    <t>R27</t>
  </si>
  <si>
    <t>2012-04-22 21:25:37 UTC-4</t>
  </si>
  <si>
    <t>2012-04-23 11:03:47 UTC-4</t>
  </si>
  <si>
    <t>K1</t>
  </si>
  <si>
    <t>K</t>
  </si>
  <si>
    <t>2012-04-23 11:06:25 UTC-4</t>
  </si>
  <si>
    <t>2012-04-23 11:09:24 UTC-4</t>
  </si>
  <si>
    <t>K2</t>
  </si>
  <si>
    <t>2012-04-23 11:12:01 UTC-4</t>
  </si>
  <si>
    <t>2012-04-23 11:15:37 UTC-4</t>
  </si>
  <si>
    <t>K3</t>
  </si>
  <si>
    <t>2012-04-23 11:18:16 UTC-4</t>
  </si>
  <si>
    <t>2012-04-23 11:21:00 UTC-4</t>
  </si>
  <si>
    <t>K4</t>
  </si>
  <si>
    <t>2012-04-23 11:24:00 UTC-4</t>
  </si>
  <si>
    <t>2012-04-23 11:26:50 UTC-4</t>
  </si>
  <si>
    <t>K5</t>
  </si>
  <si>
    <t>2012-04-23 11:30:06 UTC-4</t>
  </si>
  <si>
    <t>2012-04-23 11:33:15 UTC-4</t>
  </si>
  <si>
    <t>K6</t>
  </si>
  <si>
    <t>2012-04-23 11:35:45 UTC-4</t>
  </si>
  <si>
    <t>2012-04-24 00:06:47 UTC-4</t>
  </si>
  <si>
    <t>K11</t>
  </si>
  <si>
    <t>2012-04-24 00:03:55 UTC-4</t>
  </si>
  <si>
    <t>2012-04-24 00:00:19 UTC-4</t>
  </si>
  <si>
    <t>K13</t>
  </si>
  <si>
    <t>2012-04-23 23:57:21 UTC-4</t>
  </si>
  <si>
    <t>2012-04-23 23:53:44 UTC-4</t>
  </si>
  <si>
    <t>K12</t>
  </si>
  <si>
    <t>2012-04-23 23:51:08 UTC-4</t>
  </si>
  <si>
    <t>2012-04-23 23:45:57 UTC-4</t>
  </si>
  <si>
    <t>K10</t>
  </si>
  <si>
    <t>2012-04-23 23:42:40 UTC-4</t>
  </si>
  <si>
    <t>2012-04-23 23:28:28 UTC-4</t>
  </si>
  <si>
    <t>K9</t>
  </si>
  <si>
    <t>2012-04-23 23:25:53 UTC-4</t>
  </si>
  <si>
    <t>2012-04-23 23:21:52 UTC-4</t>
  </si>
  <si>
    <t>K8</t>
  </si>
  <si>
    <t>2012-04-23 23:19:08 UTC-4</t>
  </si>
  <si>
    <t>2012-04-24 13:38:56 UTC-4</t>
  </si>
  <si>
    <t>K20</t>
  </si>
  <si>
    <t>2012-04-24 13:35:53 UTC-4</t>
  </si>
  <si>
    <t>2012-04-24 13:32:45 UTC-4</t>
  </si>
  <si>
    <t>K19</t>
  </si>
  <si>
    <t>2012-04-24 13:30:06 UTC-4</t>
  </si>
  <si>
    <t>2012-04-24 13:27:19 UTC-4</t>
  </si>
  <si>
    <t>K18</t>
  </si>
  <si>
    <t>2012-04-24 13:24:00 UTC-4</t>
  </si>
  <si>
    <t>2012-04-24 13:21:07 UTC-4</t>
  </si>
  <si>
    <t>K17</t>
  </si>
  <si>
    <t>2012-04-24 13:18:29 UTC-4</t>
  </si>
  <si>
    <t>2012-04-24 13:13:17 UTC-4</t>
  </si>
  <si>
    <t>K16</t>
  </si>
  <si>
    <t>2012-04-24 13:10:21 UTC-4</t>
  </si>
  <si>
    <t>2012-04-24 13:07:07 UTC-4</t>
  </si>
  <si>
    <t>K15</t>
  </si>
  <si>
    <t>2012-04-24 13:03:33 UTC-4</t>
  </si>
  <si>
    <t>2012-04-24 23:57:41 UTC-4</t>
  </si>
  <si>
    <t>KN207</t>
  </si>
  <si>
    <t>K27</t>
  </si>
  <si>
    <t>2012-04-24 23:55:11 UTC-4</t>
  </si>
  <si>
    <t>2012-04-24 23:52:24 UTC-4</t>
  </si>
  <si>
    <t>K26</t>
  </si>
  <si>
    <t>2012-04-24 23:49:37 UTC-4</t>
  </si>
  <si>
    <t>2012-04-24 23:45:38 UTC-4</t>
  </si>
  <si>
    <t>K25</t>
  </si>
  <si>
    <t>2012-04-24 23:42:34 UTC-4</t>
  </si>
  <si>
    <t>2012-04-24 23:39:45 UTC-4</t>
  </si>
  <si>
    <t>K24</t>
  </si>
  <si>
    <t>2012-04-24 23:36:56 UTC-4</t>
  </si>
  <si>
    <t>2012-04-24 23:34:03 UTC-4</t>
  </si>
  <si>
    <t>K23</t>
  </si>
  <si>
    <t>2012-04-24 23:31:20 UTC-4</t>
  </si>
  <si>
    <t>2012-04-24 23:27:13 UTC-4</t>
  </si>
  <si>
    <t>K22</t>
  </si>
  <si>
    <t>2012-04-24 23:24:32 UTC-4</t>
  </si>
  <si>
    <t>2012-04-25 14:24:48 UTC-4</t>
  </si>
  <si>
    <t>E6</t>
  </si>
  <si>
    <t>E</t>
  </si>
  <si>
    <t>Sample volume incorrect, should be 148.4</t>
  </si>
  <si>
    <t>2012-04-25 14:21:27 UTC-4</t>
  </si>
  <si>
    <t>2012-04-25 14:13:53 UTC-4</t>
  </si>
  <si>
    <t>E5</t>
  </si>
  <si>
    <t>2012-04-25 14:11:02 UTC-4</t>
  </si>
  <si>
    <t>2012-04-25 14:08:28 UTC-4</t>
  </si>
  <si>
    <t>E4</t>
  </si>
  <si>
    <t>2012-04-25 14:05:40 UTC-4</t>
  </si>
  <si>
    <t>2012-04-25 14:02:57 UTC-4</t>
  </si>
  <si>
    <t>E3</t>
  </si>
  <si>
    <t>2012-04-25 13:59:14 UTC-4</t>
  </si>
  <si>
    <t>2012-04-25 13:54:46 UTC-4</t>
  </si>
  <si>
    <t>E2</t>
  </si>
  <si>
    <t>2012-04-25 13:51:39 UTC-4</t>
  </si>
  <si>
    <t>2012-04-25 13:47:11 UTC-4</t>
  </si>
  <si>
    <t>E1</t>
  </si>
  <si>
    <t>2012-04-25 13:44:47 UTC-4</t>
  </si>
  <si>
    <t>2012-04-26 01:03:32 UTC-4</t>
  </si>
  <si>
    <t>E15</t>
  </si>
  <si>
    <t>2012-04-26 01:00:39 UTC-4</t>
  </si>
  <si>
    <t>2012-04-26 00:56:07 UTC-4</t>
  </si>
  <si>
    <t>E16</t>
  </si>
  <si>
    <t>2012-04-26 00:53:20 UTC-4</t>
  </si>
  <si>
    <t>2012-04-26 00:50:36 UTC-4</t>
  </si>
  <si>
    <t>E17</t>
  </si>
  <si>
    <t>2012-04-26 00:47:29 UTC-4</t>
  </si>
  <si>
    <t>2012-04-26 00:41:58 UTC-4</t>
  </si>
  <si>
    <t>E18</t>
  </si>
  <si>
    <t>2012-04-26 00:34:46 UTC-4</t>
  </si>
  <si>
    <t>2012-04-26 00:30:07 UTC-4</t>
  </si>
  <si>
    <t>E20</t>
  </si>
  <si>
    <t>2012-04-26 00:27:23 UTC-4</t>
  </si>
  <si>
    <t>2012-04-26 00:18:14 UTC-4</t>
  </si>
  <si>
    <t>E21</t>
  </si>
  <si>
    <t>2012-04-26 00:14:30 UTC-4</t>
  </si>
  <si>
    <t>2012-04-26 14:53:57 UTC-4</t>
  </si>
  <si>
    <t>E13</t>
  </si>
  <si>
    <t>2012-04-26 14:51:08 UTC-4</t>
  </si>
  <si>
    <t>E12 in tiamo data base. Was actually bottle E8</t>
  </si>
  <si>
    <t>2012-04-26 14:46:02 UTC-4</t>
  </si>
  <si>
    <t>E12</t>
  </si>
  <si>
    <t>2012-04-26 14:43:04 UTC-4</t>
  </si>
  <si>
    <t>2012-04-26 14:36:33 UTC-4</t>
  </si>
  <si>
    <t>E11</t>
  </si>
  <si>
    <t>2012-04-26 14:33:49 UTC-4</t>
  </si>
  <si>
    <t>2012-04-26 14:30:36 UTC-4</t>
  </si>
  <si>
    <t>E10</t>
  </si>
  <si>
    <t>2012-04-26 14:27:24 UTC-4</t>
  </si>
  <si>
    <t>2012-04-26 14:24:23 UTC-4</t>
  </si>
  <si>
    <t>E9</t>
  </si>
  <si>
    <t>2012-04-26 14:21:06 UTC-4</t>
  </si>
  <si>
    <t>2012-04-26 14:16:54 UTC-4</t>
  </si>
  <si>
    <t>E8</t>
  </si>
  <si>
    <t>E2 in tiamo data base. Was actually bottle E8</t>
  </si>
  <si>
    <t>2012-04-26 14:14:17 UTC-4</t>
  </si>
  <si>
    <t>invalid</t>
  </si>
  <si>
    <t>E2 in tiamo data base. Was actually bottle E9</t>
  </si>
  <si>
    <t>2012-04-27 20:37:22 UTC-4</t>
  </si>
  <si>
    <t>R8-phorcys opaque</t>
  </si>
  <si>
    <t>for jamie collins</t>
  </si>
  <si>
    <t>2012-04-27 20:34:46 UTC-4</t>
  </si>
  <si>
    <t>2012-04-27 20:31:14 UTC-4</t>
  </si>
  <si>
    <t>R7-phorcys opaque-piece of paper in this one</t>
  </si>
  <si>
    <t>2012-04-27 20:27:48 UTC-4</t>
  </si>
  <si>
    <t>R7-phorcys opaque</t>
  </si>
  <si>
    <t>2012-04-27 20:22:28 UTC-4</t>
  </si>
  <si>
    <t>R5-phorcys transparent</t>
  </si>
  <si>
    <t>2012-04-27 20:19:52 UTC-4</t>
  </si>
  <si>
    <t>2012-04-27 20:16:51 UTC-4</t>
  </si>
  <si>
    <t>R4-phorcys transparent</t>
  </si>
  <si>
    <t>2012-04-27 20:14:13 UTC-4</t>
  </si>
  <si>
    <t>2012-04-27 20:08:16 UTC-4</t>
  </si>
  <si>
    <t>incubation 5</t>
  </si>
  <si>
    <t>x</t>
  </si>
  <si>
    <t>2012-04-27 20:05:44 UTC-4</t>
  </si>
  <si>
    <t>2012-04-27 20:02:43 UTC-4</t>
  </si>
  <si>
    <t>2012-04-27 19:58:20 UTC-4</t>
  </si>
  <si>
    <t>incubation 9</t>
  </si>
  <si>
    <t>2012-04-27 19:55:41 UTC-4</t>
  </si>
  <si>
    <t>2012-04-27 19:52:20 UTC-4</t>
  </si>
  <si>
    <t>2012-04-27 19:46:36 UTC-4</t>
  </si>
  <si>
    <t>incubation 7</t>
  </si>
  <si>
    <t>2012-04-27 19:43:34 UTC-4</t>
  </si>
  <si>
    <t>2012-04-27 19:40:38 UTC-4</t>
  </si>
  <si>
    <t>2012-04-27 19:32:00 UTC-4</t>
  </si>
  <si>
    <t>R3-Jamie 29 meters bottle 3</t>
  </si>
  <si>
    <t>2012-04-27 19:29:04 UTC-4</t>
  </si>
  <si>
    <t>2012-04-27 19:21:03 UTC-4</t>
  </si>
  <si>
    <t>R2-Jamie 29 meters bottle 3</t>
  </si>
  <si>
    <t>2012-04-27 19:17:48 UTC-4</t>
  </si>
  <si>
    <t>2012-04-27 19:14:41 UTC-4</t>
  </si>
  <si>
    <t>R1-Jamie 29 meters bottle 2</t>
  </si>
  <si>
    <t>2012-04-27 19:12:08 UTC-4</t>
  </si>
  <si>
    <t>2012-04-28 06:59:50 UTC-4</t>
  </si>
  <si>
    <t>2012-04-28 06:56:44 UTC-4</t>
  </si>
  <si>
    <t>was R13 in tiamo, needed to be 14</t>
  </si>
  <si>
    <t>2012-04-28 06:49:39 UTC-4</t>
  </si>
  <si>
    <t>2012-04-28 06:46:14 UTC-4</t>
  </si>
  <si>
    <t>2012-04-28 06:43:00 UTC-4</t>
  </si>
  <si>
    <t>2012-04-28 06:40:09 UTC-4</t>
  </si>
  <si>
    <t>2012-04-28 06:37:23 UTC-4</t>
  </si>
  <si>
    <t>2012-04-28 06:34:29 UTC-4</t>
  </si>
  <si>
    <t>2012-04-28 06:28:46 UTC-4</t>
  </si>
  <si>
    <t>2012-04-28 06:25:58 UTC-4</t>
  </si>
  <si>
    <t>2012-04-28 06:21:06 UTC-4</t>
  </si>
  <si>
    <t>2012-04-28 06:18:30 UTC-4</t>
  </si>
  <si>
    <t>2012-04-28 13:09:12 UTC-4</t>
  </si>
  <si>
    <t>2012-04-28 13:06:27 UTC-4</t>
  </si>
  <si>
    <t>2012-04-28 13:03:33 UTC-4</t>
  </si>
  <si>
    <t>2012-04-28 13:00:48 UTC-4</t>
  </si>
  <si>
    <t>2012-04-28 12:58:10 UTC-4</t>
  </si>
  <si>
    <t>2012-04-28 12:55:19 UTC-4</t>
  </si>
  <si>
    <t>2012-04-28 12:52:39 UTC-4</t>
  </si>
  <si>
    <t>2012-04-28 12:49:30 UTC-4</t>
  </si>
  <si>
    <t>2012-04-28 12:48:07 UTC-4</t>
  </si>
  <si>
    <t>2012-04-28 12:45:50 UTC-4</t>
  </si>
  <si>
    <t>2012-04-28 12:43:04 UTC-4</t>
  </si>
  <si>
    <t>2012-04-28 12:38:37 UTC-4</t>
  </si>
  <si>
    <t>2012-04-28 15:53:01 UTC-4</t>
  </si>
  <si>
    <t>2012-04-28 15:49:42 UTC-4</t>
  </si>
  <si>
    <t>2012-04-28 15:47:01 UTC-4</t>
  </si>
  <si>
    <t>2012-04-28 15:44:25 UTC-4</t>
  </si>
  <si>
    <t>2012-04-28 15:41:46 UTC-4</t>
  </si>
  <si>
    <t>2012-04-28 15:38:47 UTC-4</t>
  </si>
  <si>
    <t>2012-04-28 15:34:28 UTC-4</t>
  </si>
  <si>
    <t>2012-04-28 15:31:33 UTC-4</t>
  </si>
  <si>
    <t>2012-04-28 15:27:50 UTC-4</t>
  </si>
  <si>
    <t>2012-04-28 15:25:18 UTC-4</t>
  </si>
  <si>
    <t>2012-04-28 15:21:29 UTC-4</t>
  </si>
  <si>
    <t>2012-04-28 15:18:51 UTC-4</t>
  </si>
  <si>
    <t>2012-04-29 01:12:52 UTC-4</t>
  </si>
  <si>
    <t>2012-04-29 01:10:23 UTC-4</t>
  </si>
  <si>
    <t>2012-04-29 01:07:35 UTC-4</t>
  </si>
  <si>
    <t>R28</t>
  </si>
  <si>
    <t>2012-04-29 01:05:07 UTC-4</t>
  </si>
  <si>
    <t>2012-04-29 01:00:48 UTC-4</t>
  </si>
  <si>
    <t>2012-04-29 00:58:00 UTC-4</t>
  </si>
  <si>
    <t>2012-04-29 00:55:03 UTC-4</t>
  </si>
  <si>
    <t>2012-04-29 00:52:38 UTC-4</t>
  </si>
  <si>
    <t>2012-04-29 00:49:39 UTC-4</t>
  </si>
  <si>
    <t>2012-04-29 00:47:11 UTC-4</t>
  </si>
  <si>
    <t>2012-04-29 00:44:46 UTC-4</t>
  </si>
  <si>
    <t>R22</t>
  </si>
  <si>
    <t>2012-04-29 00:42:29 UTC-4</t>
  </si>
  <si>
    <t>2012-04-29 06:12:34 UTC-4</t>
  </si>
  <si>
    <t>2012-04-29 06:10:02 UTC-4</t>
  </si>
  <si>
    <t>2012-04-29 06:07:24 UTC-4</t>
  </si>
  <si>
    <t>2012-04-29 06:03:00 UTC-4</t>
  </si>
  <si>
    <t>2012-04-29 06:00:06 UTC-4</t>
  </si>
  <si>
    <t>2012-04-29 05:57:11 UTC-4</t>
  </si>
  <si>
    <t>2012-04-29 05:54:24 UTC-4</t>
  </si>
  <si>
    <t>2012-04-29 05:51:38 UTC-4</t>
  </si>
  <si>
    <t>2012-04-29 05:48:39 UTC-4</t>
  </si>
  <si>
    <t>2012-04-29 05:45:53 UTC-4</t>
  </si>
  <si>
    <t>2012-04-29 05:42:19 UTC-4</t>
  </si>
  <si>
    <t>2012-04-29 05:38:20 UTC-4</t>
  </si>
  <si>
    <t>made a mistake on this one, if choosing one, chose other one.</t>
  </si>
  <si>
    <t>2012-04-29 11:34:36 UTC-4</t>
  </si>
  <si>
    <t>2012-04-29 11:31:15 UTC-4</t>
  </si>
  <si>
    <t>2012-04-29 11:28:12 UTC-4</t>
  </si>
  <si>
    <t>2012-04-29 11:25:40 UTC-4</t>
  </si>
  <si>
    <t>2012-04-29 11:22:58 UTC-4</t>
  </si>
  <si>
    <t>2012-04-29 11:20:21 UTC-4</t>
  </si>
  <si>
    <t>2012-04-29 11:17:51 UTC-4</t>
  </si>
  <si>
    <t>2012-04-29 11:15:24 UTC-4</t>
  </si>
  <si>
    <t>2012-04-29 11:12:21 UTC-4</t>
  </si>
  <si>
    <t>2012-04-29 11:09:55 UTC-4</t>
  </si>
  <si>
    <t>2012-04-29 11:07:07 UTC-4</t>
  </si>
  <si>
    <t>2012-04-29 11:03:30 UTC-4</t>
  </si>
  <si>
    <t>2012-04-29 20:01:40 UTC-4</t>
  </si>
  <si>
    <t>2012-04-29 19:58:58 UTC-4</t>
  </si>
  <si>
    <t>2012-04-29 19:56:19 UTC-4</t>
  </si>
  <si>
    <t>2012-04-29 19:53:39 UTC-4</t>
  </si>
  <si>
    <t>2012-04-29 19:51:12 UTC-4</t>
  </si>
  <si>
    <t>2012-04-29 19:48:35 UTC-4</t>
  </si>
  <si>
    <t>2012-04-29 19:45:37 UTC-4</t>
  </si>
  <si>
    <t>2012-04-29 19:42:52 UTC-4</t>
  </si>
  <si>
    <t>2012-04-29 19:40:01 UTC-4</t>
  </si>
  <si>
    <t>2012-04-29 19:37:35 UTC-4</t>
  </si>
  <si>
    <t>2012-04-29 19:34:59 UTC-4</t>
  </si>
  <si>
    <t>2012-04-29 19:32:34 UTC-4</t>
  </si>
  <si>
    <t>Date</t>
  </si>
  <si>
    <t>Time (UTC)</t>
  </si>
  <si>
    <t>Determination_stamp_UTC</t>
  </si>
  <si>
    <t>Oxygen (µmol/L)</t>
  </si>
  <si>
    <t>Oxygen(mg/L)</t>
  </si>
  <si>
    <t>"= ml/L * 1.42903"</t>
  </si>
  <si>
    <t>Depth</t>
  </si>
  <si>
    <t>Mean</t>
  </si>
  <si>
    <t>Stdev</t>
  </si>
  <si>
    <t>95% confint</t>
  </si>
  <si>
    <t>Date/time</t>
  </si>
  <si>
    <t>Standard Residuals</t>
  </si>
  <si>
    <t>Residual</t>
  </si>
  <si>
    <t>Predicted Y</t>
  </si>
  <si>
    <t>Observation</t>
  </si>
  <si>
    <t>Residuals</t>
  </si>
  <si>
    <t>UCL - Upper value of a reliable interval (UCL)</t>
  </si>
  <si>
    <t>LCL - Lower value of a reliable interval (LCL)</t>
  </si>
  <si>
    <t>T (2%)</t>
  </si>
  <si>
    <t>Yes</t>
  </si>
  <si>
    <t>B</t>
  </si>
  <si>
    <t>Intercept</t>
  </si>
  <si>
    <t>H0 (2%) rejected?</t>
  </si>
  <si>
    <t>p-level</t>
  </si>
  <si>
    <t>t Stat</t>
  </si>
  <si>
    <t>UCL</t>
  </si>
  <si>
    <t>LCL</t>
  </si>
  <si>
    <t>Standard Error</t>
  </si>
  <si>
    <t>Coefficients</t>
  </si>
  <si>
    <t/>
  </si>
  <si>
    <t>Total</t>
  </si>
  <si>
    <t>Regression</t>
  </si>
  <si>
    <t>F</t>
  </si>
  <si>
    <t>MS</t>
  </si>
  <si>
    <t>SS</t>
  </si>
  <si>
    <t>d.f.</t>
  </si>
  <si>
    <t>ANOVA</t>
  </si>
  <si>
    <t>A = 199763.8744 - 5.0425 * B</t>
  </si>
  <si>
    <t>Total number of observations</t>
  </si>
  <si>
    <t>S</t>
  </si>
  <si>
    <t>Adjusted R Square</t>
  </si>
  <si>
    <t>R Square</t>
  </si>
  <si>
    <t>Regression Statistics</t>
  </si>
  <si>
    <t>Linear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</si>
</sst>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yy\ h:mm"/>
    <numFmt numFmtId="165" formatCode="m/d/yyyy\ hh:mm"/>
    <numFmt numFmtId="166" formatCode="#,##0.#####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3"/>
        <bgColor indexed="9"/>
      </patternFill>
    </fill>
  </fills>
  <borders count="5">
    <border>
      <left/>
      <right/>
      <top/>
      <bottom/>
      <diagonal/>
    </border>
    <border>
      <left/>
      <right/>
      <top style="medium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</borders>
  <cellStyleXfs count="11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18" fontId="0" fillId="0" borderId="0" xfId="0" applyNumberFormat="1"/>
    <xf numFmtId="164" fontId="0" fillId="0" borderId="0" xfId="0" applyNumberFormat="1"/>
    <xf numFmtId="165" fontId="0" fillId="0" borderId="0" xfId="0" applyNumberFormat="1"/>
    <xf numFmtId="22" fontId="0" fillId="0" borderId="0" xfId="0" applyNumberFormat="1"/>
    <xf numFmtId="22" fontId="0" fillId="2" borderId="0" xfId="0" applyNumberFormat="1" applyFill="1"/>
    <xf numFmtId="0" fontId="0" fillId="2" borderId="0" xfId="0" applyFill="1"/>
    <xf numFmtId="0" fontId="3" fillId="0" borderId="0" xfId="109"/>
    <xf numFmtId="0" fontId="3" fillId="0" borderId="1" xfId="109" applyBorder="1"/>
    <xf numFmtId="166" fontId="3" fillId="0" borderId="0" xfId="109" applyNumberFormat="1"/>
    <xf numFmtId="0" fontId="3" fillId="0" borderId="2" xfId="109" applyBorder="1"/>
    <xf numFmtId="0" fontId="4" fillId="0" borderId="2" xfId="109" applyFont="1" applyBorder="1" applyAlignment="1">
      <alignment horizontal="center"/>
    </xf>
    <xf numFmtId="0" fontId="3" fillId="0" borderId="3" xfId="109" applyBorder="1"/>
    <xf numFmtId="0" fontId="5" fillId="0" borderId="3" xfId="109" applyFont="1" applyBorder="1"/>
    <xf numFmtId="0" fontId="3" fillId="0" borderId="4" xfId="109" applyBorder="1"/>
    <xf numFmtId="166" fontId="3" fillId="0" borderId="4" xfId="109" applyNumberFormat="1" applyBorder="1"/>
    <xf numFmtId="0" fontId="4" fillId="0" borderId="4" xfId="109" applyFont="1" applyBorder="1"/>
    <xf numFmtId="0" fontId="4" fillId="0" borderId="0" xfId="109" applyFont="1"/>
    <xf numFmtId="0" fontId="5" fillId="0" borderId="0" xfId="109" applyFont="1" applyAlignment="1">
      <alignment horizontal="center"/>
    </xf>
    <xf numFmtId="0" fontId="4" fillId="0" borderId="2" xfId="109" applyFont="1" applyBorder="1"/>
    <xf numFmtId="166" fontId="3" fillId="0" borderId="3" xfId="109" applyNumberFormat="1" applyBorder="1"/>
    <xf numFmtId="0" fontId="4" fillId="0" borderId="3" xfId="109" applyFont="1" applyBorder="1"/>
    <xf numFmtId="0" fontId="5" fillId="3" borderId="3" xfId="109" applyFont="1" applyFill="1" applyBorder="1" applyAlignment="1">
      <alignment horizontal="center"/>
    </xf>
    <xf numFmtId="0" fontId="3" fillId="0" borderId="3" xfId="109" applyBorder="1"/>
    <xf numFmtId="0" fontId="4" fillId="0" borderId="0" xfId="109" applyFont="1"/>
    <xf numFmtId="0" fontId="3" fillId="0" borderId="0" xfId="109"/>
  </cellXfs>
  <cellStyles count="1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1" builtinId="9" hidden="1"/>
    <cellStyle name="Followed Hyperlink" xfId="11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10" builtinId="8" hidden="1"/>
    <cellStyle name="Hyperlink" xfId="112" builtinId="8" hidden="1"/>
    <cellStyle name="Normal" xfId="0" builtinId="0"/>
    <cellStyle name="Normal 2" xfId="109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KN207data_Winklers_oxygen.csv!$G$3:$G$244</c:f>
              <c:numCache>
                <c:formatCode>General</c:formatCode>
                <c:ptCount val="242"/>
                <c:pt idx="0">
                  <c:v>285.3149243986255</c:v>
                </c:pt>
                <c:pt idx="1">
                  <c:v>292.904274601687</c:v>
                </c:pt>
                <c:pt idx="2">
                  <c:v>293.3953502030616</c:v>
                </c:pt>
                <c:pt idx="3">
                  <c:v>315.8062549203374</c:v>
                </c:pt>
                <c:pt idx="4">
                  <c:v>277.3684283036551</c:v>
                </c:pt>
                <c:pt idx="5">
                  <c:v>293.6185663855045</c:v>
                </c:pt>
                <c:pt idx="6">
                  <c:v>293.1721340206186</c:v>
                </c:pt>
                <c:pt idx="7">
                  <c:v>293.6185663855045</c:v>
                </c:pt>
                <c:pt idx="8">
                  <c:v>293.4399934395502</c:v>
                </c:pt>
                <c:pt idx="9">
                  <c:v>293.2167772571071</c:v>
                </c:pt>
                <c:pt idx="10">
                  <c:v>292.7257016557326</c:v>
                </c:pt>
                <c:pt idx="11">
                  <c:v>292.5917719462668</c:v>
                </c:pt>
                <c:pt idx="12">
                  <c:v>292.7257016557326</c:v>
                </c:pt>
                <c:pt idx="13">
                  <c:v>97.14368259918777</c:v>
                </c:pt>
                <c:pt idx="14">
                  <c:v>97.14368259918777</c:v>
                </c:pt>
                <c:pt idx="15">
                  <c:v>40954.27657107155</c:v>
                </c:pt>
                <c:pt idx="16">
                  <c:v>40954.27657107155</c:v>
                </c:pt>
                <c:pt idx="17">
                  <c:v>46664.682236801</c:v>
                </c:pt>
                <c:pt idx="18">
                  <c:v>44114.25877944392</c:v>
                </c:pt>
                <c:pt idx="19">
                  <c:v>42643.39806685411</c:v>
                </c:pt>
                <c:pt idx="20">
                  <c:v>101.8312224304905</c:v>
                </c:pt>
                <c:pt idx="21">
                  <c:v>90.75969978131834</c:v>
                </c:pt>
                <c:pt idx="22">
                  <c:v>90.80434301780694</c:v>
                </c:pt>
                <c:pt idx="23">
                  <c:v>108.1705620118713</c:v>
                </c:pt>
                <c:pt idx="24">
                  <c:v>108.2598484848485</c:v>
                </c:pt>
                <c:pt idx="25">
                  <c:v>104.8669625117151</c:v>
                </c:pt>
                <c:pt idx="26">
                  <c:v>104.8223192752265</c:v>
                </c:pt>
                <c:pt idx="27">
                  <c:v>118.4831496407373</c:v>
                </c:pt>
                <c:pt idx="28">
                  <c:v>118.0813605123399</c:v>
                </c:pt>
                <c:pt idx="29">
                  <c:v>251.4753511402687</c:v>
                </c:pt>
                <c:pt idx="30">
                  <c:v>251.2074917213371</c:v>
                </c:pt>
                <c:pt idx="31">
                  <c:v>281.9220384254921</c:v>
                </c:pt>
                <c:pt idx="32">
                  <c:v>281.3416763511403</c:v>
                </c:pt>
                <c:pt idx="33">
                  <c:v>289.913177756951</c:v>
                </c:pt>
                <c:pt idx="34">
                  <c:v>290.136393939394</c:v>
                </c:pt>
                <c:pt idx="35">
                  <c:v>291.1631883786317</c:v>
                </c:pt>
                <c:pt idx="36">
                  <c:v>290.6274695407685</c:v>
                </c:pt>
                <c:pt idx="37">
                  <c:v>282.6809734457982</c:v>
                </c:pt>
                <c:pt idx="38">
                  <c:v>282.0113248984692</c:v>
                </c:pt>
                <c:pt idx="39">
                  <c:v>200.9838506716651</c:v>
                </c:pt>
                <c:pt idx="40">
                  <c:v>199.8677697594502</c:v>
                </c:pt>
                <c:pt idx="41">
                  <c:v>267.189770384255</c:v>
                </c:pt>
                <c:pt idx="42">
                  <c:v>266.4308353639488</c:v>
                </c:pt>
                <c:pt idx="43">
                  <c:v>274.1987585129648</c:v>
                </c:pt>
                <c:pt idx="44">
                  <c:v>273.7523261480788</c:v>
                </c:pt>
                <c:pt idx="45">
                  <c:v>295.9400146829116</c:v>
                </c:pt>
                <c:pt idx="46">
                  <c:v>294.8239337706967</c:v>
                </c:pt>
                <c:pt idx="47">
                  <c:v>291.6542639800063</c:v>
                </c:pt>
                <c:pt idx="48">
                  <c:v>291.5649775070291</c:v>
                </c:pt>
                <c:pt idx="49">
                  <c:v>291.7435504529835</c:v>
                </c:pt>
                <c:pt idx="50">
                  <c:v>291.2971180880975</c:v>
                </c:pt>
                <c:pt idx="51">
                  <c:v>196.4748837863168</c:v>
                </c:pt>
                <c:pt idx="52">
                  <c:v>195.2695164011246</c:v>
                </c:pt>
                <c:pt idx="53">
                  <c:v>270.180867228991</c:v>
                </c:pt>
                <c:pt idx="54">
                  <c:v>270.9844454857857</c:v>
                </c:pt>
                <c:pt idx="55">
                  <c:v>278.7523686348015</c:v>
                </c:pt>
                <c:pt idx="56">
                  <c:v>278.2166497969385</c:v>
                </c:pt>
                <c:pt idx="57">
                  <c:v>299.8239762574196</c:v>
                </c:pt>
                <c:pt idx="58">
                  <c:v>299.6007600749766</c:v>
                </c:pt>
                <c:pt idx="59">
                  <c:v>295.9400146829116</c:v>
                </c:pt>
                <c:pt idx="60">
                  <c:v>295.6721552639801</c:v>
                </c:pt>
                <c:pt idx="61">
                  <c:v>301.7436354264293</c:v>
                </c:pt>
                <c:pt idx="62">
                  <c:v>301.7882786629178</c:v>
                </c:pt>
                <c:pt idx="63">
                  <c:v>288.35066447985</c:v>
                </c:pt>
                <c:pt idx="64">
                  <c:v>289.020313027179</c:v>
                </c:pt>
                <c:pt idx="65">
                  <c:v>289.020313027179</c:v>
                </c:pt>
                <c:pt idx="66">
                  <c:v>289.6453183380194</c:v>
                </c:pt>
                <c:pt idx="67">
                  <c:v>289.7346048109965</c:v>
                </c:pt>
                <c:pt idx="68">
                  <c:v>290.4042533583255</c:v>
                </c:pt>
                <c:pt idx="69">
                  <c:v>295.4042958450485</c:v>
                </c:pt>
                <c:pt idx="70">
                  <c:v>295.8507282099344</c:v>
                </c:pt>
                <c:pt idx="71">
                  <c:v>260.0914957825679</c:v>
                </c:pt>
                <c:pt idx="72">
                  <c:v>260.1807822555452</c:v>
                </c:pt>
                <c:pt idx="73">
                  <c:v>195.2695164011246</c:v>
                </c:pt>
                <c:pt idx="74">
                  <c:v>196.5195270228054</c:v>
                </c:pt>
                <c:pt idx="75">
                  <c:v>292.0114098719151</c:v>
                </c:pt>
                <c:pt idx="76">
                  <c:v>292.5917719462668</c:v>
                </c:pt>
                <c:pt idx="77">
                  <c:v>293.3507069665729</c:v>
                </c:pt>
                <c:pt idx="78">
                  <c:v>293.3953502030616</c:v>
                </c:pt>
                <c:pt idx="79">
                  <c:v>293.9757122774134</c:v>
                </c:pt>
                <c:pt idx="80">
                  <c:v>294.5560743517651</c:v>
                </c:pt>
                <c:pt idx="81">
                  <c:v>294.8685770071853</c:v>
                </c:pt>
                <c:pt idx="82">
                  <c:v>295.4935823180256</c:v>
                </c:pt>
                <c:pt idx="83">
                  <c:v>279.1095145267104</c:v>
                </c:pt>
                <c:pt idx="84">
                  <c:v>279.1988009996876</c:v>
                </c:pt>
                <c:pt idx="85">
                  <c:v>201.8767154014371</c:v>
                </c:pt>
                <c:pt idx="86">
                  <c:v>202.0552883473914</c:v>
                </c:pt>
                <c:pt idx="87">
                  <c:v>292.5917719462668</c:v>
                </c:pt>
                <c:pt idx="88">
                  <c:v>292.8149881287098</c:v>
                </c:pt>
                <c:pt idx="89">
                  <c:v>292.0560531084036</c:v>
                </c:pt>
                <c:pt idx="90">
                  <c:v>292.9489178381756</c:v>
                </c:pt>
                <c:pt idx="91">
                  <c:v>297.0114523586379</c:v>
                </c:pt>
                <c:pt idx="92">
                  <c:v>296.9221658856608</c:v>
                </c:pt>
                <c:pt idx="93">
                  <c:v>294.1542852233677</c:v>
                </c:pt>
                <c:pt idx="94">
                  <c:v>290.6721127772571</c:v>
                </c:pt>
                <c:pt idx="95">
                  <c:v>274.6451908778507</c:v>
                </c:pt>
                <c:pt idx="96">
                  <c:v>275.1362664792252</c:v>
                </c:pt>
                <c:pt idx="97">
                  <c:v>231.8769703217745</c:v>
                </c:pt>
                <c:pt idx="98">
                  <c:v>232.814478288035</c:v>
                </c:pt>
                <c:pt idx="99">
                  <c:v>293.6632096219931</c:v>
                </c:pt>
                <c:pt idx="100">
                  <c:v>293.7524960949703</c:v>
                </c:pt>
                <c:pt idx="101">
                  <c:v>295.9400146829116</c:v>
                </c:pt>
                <c:pt idx="102">
                  <c:v>296.7435929397064</c:v>
                </c:pt>
                <c:pt idx="103">
                  <c:v>294.2882149328335</c:v>
                </c:pt>
                <c:pt idx="104">
                  <c:v>290.4042533583255</c:v>
                </c:pt>
                <c:pt idx="105">
                  <c:v>291.4756910340518</c:v>
                </c:pt>
                <c:pt idx="106">
                  <c:v>291.2078316151203</c:v>
                </c:pt>
                <c:pt idx="107">
                  <c:v>272.5469587628866</c:v>
                </c:pt>
                <c:pt idx="108">
                  <c:v>273.3505370196814</c:v>
                </c:pt>
                <c:pt idx="109">
                  <c:v>229.8680246797876</c:v>
                </c:pt>
                <c:pt idx="110">
                  <c:v>63.34875257731959</c:v>
                </c:pt>
                <c:pt idx="111">
                  <c:v>286.8327944392377</c:v>
                </c:pt>
                <c:pt idx="112">
                  <c:v>287.6810159325211</c:v>
                </c:pt>
                <c:pt idx="113">
                  <c:v>291.6542639800063</c:v>
                </c:pt>
                <c:pt idx="114">
                  <c:v>292.5917719462668</c:v>
                </c:pt>
                <c:pt idx="115">
                  <c:v>257.9486204311153</c:v>
                </c:pt>
                <c:pt idx="116">
                  <c:v>258.4843392689785</c:v>
                </c:pt>
                <c:pt idx="117">
                  <c:v>275.7612717900656</c:v>
                </c:pt>
                <c:pt idx="118">
                  <c:v>277.8595039050297</c:v>
                </c:pt>
                <c:pt idx="119">
                  <c:v>260.8057875663856</c:v>
                </c:pt>
                <c:pt idx="120">
                  <c:v>261.4754361137145</c:v>
                </c:pt>
                <c:pt idx="121">
                  <c:v>223.8411877538269</c:v>
                </c:pt>
                <c:pt idx="122">
                  <c:v>223.6179715713839</c:v>
                </c:pt>
                <c:pt idx="123">
                  <c:v>290.136393939394</c:v>
                </c:pt>
                <c:pt idx="124">
                  <c:v>290.5828263042799</c:v>
                </c:pt>
                <c:pt idx="125">
                  <c:v>294.1989284598563</c:v>
                </c:pt>
                <c:pt idx="126">
                  <c:v>295.1364364261169</c:v>
                </c:pt>
                <c:pt idx="127">
                  <c:v>306.6543914401749</c:v>
                </c:pt>
                <c:pt idx="128">
                  <c:v>297.9936035613871</c:v>
                </c:pt>
                <c:pt idx="129">
                  <c:v>282.6809734457982</c:v>
                </c:pt>
                <c:pt idx="130">
                  <c:v>281.7881087160263</c:v>
                </c:pt>
                <c:pt idx="131">
                  <c:v>251.1628484848485</c:v>
                </c:pt>
                <c:pt idx="132">
                  <c:v>251.2967781943143</c:v>
                </c:pt>
                <c:pt idx="133">
                  <c:v>184.2872802249297</c:v>
                </c:pt>
                <c:pt idx="134">
                  <c:v>0.0</c:v>
                </c:pt>
                <c:pt idx="135">
                  <c:v>260.0022093095908</c:v>
                </c:pt>
                <c:pt idx="136">
                  <c:v>260.4039984379882</c:v>
                </c:pt>
                <c:pt idx="137">
                  <c:v>259.7343498906591</c:v>
                </c:pt>
                <c:pt idx="138">
                  <c:v>260.8504308028741</c:v>
                </c:pt>
                <c:pt idx="139">
                  <c:v>260.314711965011</c:v>
                </c:pt>
                <c:pt idx="140">
                  <c:v>259.7789931271478</c:v>
                </c:pt>
                <c:pt idx="141">
                  <c:v>259.5557769447049</c:v>
                </c:pt>
                <c:pt idx="142">
                  <c:v>259.5557769447049</c:v>
                </c:pt>
                <c:pt idx="143">
                  <c:v>273.0826776007498</c:v>
                </c:pt>
                <c:pt idx="144">
                  <c:v>273.2612505467042</c:v>
                </c:pt>
                <c:pt idx="145">
                  <c:v>273.7969693845673</c:v>
                </c:pt>
                <c:pt idx="146">
                  <c:v>273.1273208372384</c:v>
                </c:pt>
                <c:pt idx="147">
                  <c:v>272.9041046547954</c:v>
                </c:pt>
                <c:pt idx="148">
                  <c:v>274.1987585129648</c:v>
                </c:pt>
                <c:pt idx="149">
                  <c:v>272.4130290534208</c:v>
                </c:pt>
                <c:pt idx="150">
                  <c:v>272.948747891284</c:v>
                </c:pt>
                <c:pt idx="151">
                  <c:v>273.3058937831928</c:v>
                </c:pt>
                <c:pt idx="152">
                  <c:v>292.8149881287098</c:v>
                </c:pt>
                <c:pt idx="153">
                  <c:v>293.0382043111528</c:v>
                </c:pt>
                <c:pt idx="154">
                  <c:v>292.9935610746642</c:v>
                </c:pt>
                <c:pt idx="155">
                  <c:v>293.6632096219931</c:v>
                </c:pt>
                <c:pt idx="156">
                  <c:v>292.7703448922212</c:v>
                </c:pt>
                <c:pt idx="157">
                  <c:v>293.3953502030616</c:v>
                </c:pt>
                <c:pt idx="158">
                  <c:v>242.234201187129</c:v>
                </c:pt>
                <c:pt idx="159">
                  <c:v>242.903849734458</c:v>
                </c:pt>
                <c:pt idx="160">
                  <c:v>243.9306441736958</c:v>
                </c:pt>
                <c:pt idx="161">
                  <c:v>243.8860009372071</c:v>
                </c:pt>
                <c:pt idx="162">
                  <c:v>249.778908153702</c:v>
                </c:pt>
                <c:pt idx="163">
                  <c:v>250.2699837550765</c:v>
                </c:pt>
                <c:pt idx="164">
                  <c:v>247.1896004373633</c:v>
                </c:pt>
                <c:pt idx="165">
                  <c:v>247.9038922211809</c:v>
                </c:pt>
                <c:pt idx="166">
                  <c:v>236.252007497657</c:v>
                </c:pt>
                <c:pt idx="167">
                  <c:v>236.7430830990315</c:v>
                </c:pt>
                <c:pt idx="168">
                  <c:v>147.67982630428</c:v>
                </c:pt>
                <c:pt idx="169">
                  <c:v>157.9477706966573</c:v>
                </c:pt>
                <c:pt idx="170">
                  <c:v>217.7697075913777</c:v>
                </c:pt>
                <c:pt idx="171">
                  <c:v>218.0375670103093</c:v>
                </c:pt>
                <c:pt idx="172">
                  <c:v>212.3232327397689</c:v>
                </c:pt>
                <c:pt idx="173">
                  <c:v>212.1446597938145</c:v>
                </c:pt>
                <c:pt idx="174">
                  <c:v>213.7964595438925</c:v>
                </c:pt>
                <c:pt idx="175">
                  <c:v>214.1089621993127</c:v>
                </c:pt>
                <c:pt idx="176">
                  <c:v>213.4839568884723</c:v>
                </c:pt>
                <c:pt idx="177">
                  <c:v>212.5018056857232</c:v>
                </c:pt>
                <c:pt idx="178">
                  <c:v>0.0</c:v>
                </c:pt>
                <c:pt idx="179">
                  <c:v>204.9570987191503</c:v>
                </c:pt>
                <c:pt idx="180">
                  <c:v>204.9570987191503</c:v>
                </c:pt>
                <c:pt idx="181">
                  <c:v>221.9215285848173</c:v>
                </c:pt>
                <c:pt idx="182">
                  <c:v>228.5287275851296</c:v>
                </c:pt>
                <c:pt idx="183">
                  <c:v>228.8858734770384</c:v>
                </c:pt>
                <c:pt idx="184">
                  <c:v>228.9305167135271</c:v>
                </c:pt>
                <c:pt idx="185">
                  <c:v>228.9305167135271</c:v>
                </c:pt>
                <c:pt idx="186">
                  <c:v>228.7519437675726</c:v>
                </c:pt>
                <c:pt idx="187">
                  <c:v>229.1090896594814</c:v>
                </c:pt>
                <c:pt idx="188">
                  <c:v>228.4840843486411</c:v>
                </c:pt>
                <c:pt idx="189">
                  <c:v>228.7073005310841</c:v>
                </c:pt>
                <c:pt idx="190">
                  <c:v>222.0108150577944</c:v>
                </c:pt>
                <c:pt idx="191">
                  <c:v>222.0108150577944</c:v>
                </c:pt>
                <c:pt idx="192">
                  <c:v>224.8679821930647</c:v>
                </c:pt>
                <c:pt idx="193">
                  <c:v>223.9304742268041</c:v>
                </c:pt>
                <c:pt idx="194">
                  <c:v>223.7965445173383</c:v>
                </c:pt>
                <c:pt idx="195">
                  <c:v>224.1983336457357</c:v>
                </c:pt>
                <c:pt idx="196">
                  <c:v>224.0197606997813</c:v>
                </c:pt>
                <c:pt idx="197">
                  <c:v>224.8233389565761</c:v>
                </c:pt>
                <c:pt idx="198">
                  <c:v>225.4929875039051</c:v>
                </c:pt>
                <c:pt idx="199">
                  <c:v>225.4483442674164</c:v>
                </c:pt>
                <c:pt idx="200">
                  <c:v>228.5733708216183</c:v>
                </c:pt>
                <c:pt idx="201">
                  <c:v>228.5733708216183</c:v>
                </c:pt>
                <c:pt idx="202">
                  <c:v>224.6447660106217</c:v>
                </c:pt>
                <c:pt idx="203">
                  <c:v>225.0019119025305</c:v>
                </c:pt>
                <c:pt idx="204">
                  <c:v>229.0644464229929</c:v>
                </c:pt>
                <c:pt idx="205">
                  <c:v>229.9573111527647</c:v>
                </c:pt>
                <c:pt idx="206">
                  <c:v>228.5733708216183</c:v>
                </c:pt>
                <c:pt idx="207">
                  <c:v>228.9305167135271</c:v>
                </c:pt>
                <c:pt idx="208">
                  <c:v>228.8858734770384</c:v>
                </c:pt>
                <c:pt idx="209">
                  <c:v>229.5555220243674</c:v>
                </c:pt>
                <c:pt idx="210">
                  <c:v>226.9662143080288</c:v>
                </c:pt>
                <c:pt idx="211">
                  <c:v>227.0108575445174</c:v>
                </c:pt>
                <c:pt idx="212">
                  <c:v>213.751816307404</c:v>
                </c:pt>
                <c:pt idx="213">
                  <c:v>213.4839568884723</c:v>
                </c:pt>
                <c:pt idx="214">
                  <c:v>208.0374820368635</c:v>
                </c:pt>
                <c:pt idx="215">
                  <c:v>208.2160549828179</c:v>
                </c:pt>
                <c:pt idx="216">
                  <c:v>220.8054476726023</c:v>
                </c:pt>
                <c:pt idx="217">
                  <c:v>203.7963745704468</c:v>
                </c:pt>
                <c:pt idx="218">
                  <c:v>230.716246173071</c:v>
                </c:pt>
                <c:pt idx="219">
                  <c:v>231.3412514839113</c:v>
                </c:pt>
                <c:pt idx="220">
                  <c:v>231.5644676663543</c:v>
                </c:pt>
                <c:pt idx="221">
                  <c:v>232.0109000312403</c:v>
                </c:pt>
                <c:pt idx="222">
                  <c:v>229.0198031865042</c:v>
                </c:pt>
                <c:pt idx="223">
                  <c:v>229.1537328959701</c:v>
                </c:pt>
                <c:pt idx="224">
                  <c:v>227.1894304904718</c:v>
                </c:pt>
                <c:pt idx="225">
                  <c:v>226.9662143080288</c:v>
                </c:pt>
                <c:pt idx="226">
                  <c:v>227.2340737269603</c:v>
                </c:pt>
                <c:pt idx="227">
                  <c:v>225.6269172133708</c:v>
                </c:pt>
                <c:pt idx="228">
                  <c:v>226.4751387066542</c:v>
                </c:pt>
                <c:pt idx="229">
                  <c:v>226.2072792877226</c:v>
                </c:pt>
                <c:pt idx="230">
                  <c:v>231.5644676663543</c:v>
                </c:pt>
                <c:pt idx="231">
                  <c:v>231.5198244298657</c:v>
                </c:pt>
                <c:pt idx="232">
                  <c:v>232.1894729771946</c:v>
                </c:pt>
                <c:pt idx="233">
                  <c:v>232.2341162136833</c:v>
                </c:pt>
                <c:pt idx="234">
                  <c:v>233.6180565448298</c:v>
                </c:pt>
                <c:pt idx="235">
                  <c:v>233.484126835364</c:v>
                </c:pt>
                <c:pt idx="236">
                  <c:v>234.153775382693</c:v>
                </c:pt>
                <c:pt idx="237">
                  <c:v>234.153775382693</c:v>
                </c:pt>
                <c:pt idx="238">
                  <c:v>228.3055114026867</c:v>
                </c:pt>
                <c:pt idx="239">
                  <c:v>228.7073005310841</c:v>
                </c:pt>
                <c:pt idx="240">
                  <c:v>228.1715816932209</c:v>
                </c:pt>
                <c:pt idx="241">
                  <c:v>228.4394411121525</c:v>
                </c:pt>
              </c:numCache>
            </c:numRef>
          </c:xVal>
          <c:yVal>
            <c:numRef>
              <c:f>KN207data_Winklers_oxygen.csv!$Q$3:$Q$244</c:f>
              <c:numCache>
                <c:formatCode>General</c:formatCode>
                <c:ptCount val="242"/>
                <c:pt idx="0">
                  <c:v>20.0</c:v>
                </c:pt>
                <c:pt idx="1">
                  <c:v>20.0</c:v>
                </c:pt>
                <c:pt idx="2">
                  <c:v>15.0</c:v>
                </c:pt>
                <c:pt idx="3">
                  <c:v>15.0</c:v>
                </c:pt>
                <c:pt idx="4">
                  <c:v>15.0</c:v>
                </c:pt>
                <c:pt idx="5">
                  <c:v>10.0</c:v>
                </c:pt>
                <c:pt idx="6">
                  <c:v>10.0</c:v>
                </c:pt>
                <c:pt idx="7">
                  <c:v>7.0</c:v>
                </c:pt>
                <c:pt idx="8">
                  <c:v>7.0</c:v>
                </c:pt>
                <c:pt idx="9">
                  <c:v>5.0</c:v>
                </c:pt>
                <c:pt idx="10">
                  <c:v>5.0</c:v>
                </c:pt>
                <c:pt idx="11">
                  <c:v>2.0</c:v>
                </c:pt>
                <c:pt idx="12">
                  <c:v>2.0</c:v>
                </c:pt>
                <c:pt idx="15">
                  <c:v>55.1</c:v>
                </c:pt>
                <c:pt idx="16">
                  <c:v>55.1</c:v>
                </c:pt>
                <c:pt idx="17">
                  <c:v>41.2</c:v>
                </c:pt>
                <c:pt idx="18">
                  <c:v>41.2</c:v>
                </c:pt>
                <c:pt idx="19">
                  <c:v>31.3</c:v>
                </c:pt>
                <c:pt idx="20">
                  <c:v>31.3</c:v>
                </c:pt>
                <c:pt idx="21">
                  <c:v>23.4</c:v>
                </c:pt>
                <c:pt idx="22">
                  <c:v>23.4</c:v>
                </c:pt>
                <c:pt idx="23">
                  <c:v>10.3</c:v>
                </c:pt>
                <c:pt idx="24">
                  <c:v>10.3</c:v>
                </c:pt>
                <c:pt idx="25">
                  <c:v>5.6</c:v>
                </c:pt>
                <c:pt idx="26">
                  <c:v>5.6</c:v>
                </c:pt>
                <c:pt idx="27">
                  <c:v>200.0</c:v>
                </c:pt>
                <c:pt idx="28">
                  <c:v>200.0</c:v>
                </c:pt>
                <c:pt idx="29">
                  <c:v>62.0</c:v>
                </c:pt>
                <c:pt idx="30">
                  <c:v>62.0</c:v>
                </c:pt>
                <c:pt idx="31">
                  <c:v>29.0</c:v>
                </c:pt>
                <c:pt idx="32">
                  <c:v>29.0</c:v>
                </c:pt>
                <c:pt idx="33">
                  <c:v>21.0</c:v>
                </c:pt>
                <c:pt idx="34">
                  <c:v>21.0</c:v>
                </c:pt>
                <c:pt idx="35">
                  <c:v>11.0</c:v>
                </c:pt>
                <c:pt idx="36">
                  <c:v>11.0</c:v>
                </c:pt>
                <c:pt idx="37">
                  <c:v>6.0</c:v>
                </c:pt>
                <c:pt idx="38">
                  <c:v>6.0</c:v>
                </c:pt>
                <c:pt idx="39">
                  <c:v>150.0</c:v>
                </c:pt>
                <c:pt idx="40">
                  <c:v>150.0</c:v>
                </c:pt>
                <c:pt idx="41">
                  <c:v>40.0</c:v>
                </c:pt>
                <c:pt idx="42">
                  <c:v>40.0</c:v>
                </c:pt>
                <c:pt idx="43">
                  <c:v>25.0</c:v>
                </c:pt>
                <c:pt idx="44">
                  <c:v>25.0</c:v>
                </c:pt>
                <c:pt idx="45">
                  <c:v>20.0</c:v>
                </c:pt>
                <c:pt idx="46">
                  <c:v>20.0</c:v>
                </c:pt>
                <c:pt idx="47">
                  <c:v>12.0</c:v>
                </c:pt>
                <c:pt idx="48">
                  <c:v>12.0</c:v>
                </c:pt>
                <c:pt idx="49">
                  <c:v>7.0</c:v>
                </c:pt>
                <c:pt idx="50">
                  <c:v>7.0</c:v>
                </c:pt>
                <c:pt idx="51">
                  <c:v>150.0</c:v>
                </c:pt>
                <c:pt idx="52">
                  <c:v>150.0</c:v>
                </c:pt>
                <c:pt idx="53">
                  <c:v>40.0</c:v>
                </c:pt>
                <c:pt idx="54">
                  <c:v>40.0</c:v>
                </c:pt>
                <c:pt idx="55">
                  <c:v>30.0</c:v>
                </c:pt>
                <c:pt idx="56">
                  <c:v>30.0</c:v>
                </c:pt>
                <c:pt idx="57">
                  <c:v>20.0</c:v>
                </c:pt>
                <c:pt idx="58">
                  <c:v>20.0</c:v>
                </c:pt>
                <c:pt idx="59">
                  <c:v>12.0</c:v>
                </c:pt>
                <c:pt idx="60">
                  <c:v>12.0</c:v>
                </c:pt>
                <c:pt idx="61">
                  <c:v>7.0</c:v>
                </c:pt>
                <c:pt idx="62">
                  <c:v>7.0</c:v>
                </c:pt>
                <c:pt idx="63">
                  <c:v>20.0</c:v>
                </c:pt>
                <c:pt idx="64">
                  <c:v>20.0</c:v>
                </c:pt>
                <c:pt idx="65">
                  <c:v>6.0</c:v>
                </c:pt>
                <c:pt idx="66">
                  <c:v>6.0</c:v>
                </c:pt>
                <c:pt idx="67">
                  <c:v>12.0</c:v>
                </c:pt>
                <c:pt idx="68">
                  <c:v>12.0</c:v>
                </c:pt>
                <c:pt idx="69">
                  <c:v>38.0</c:v>
                </c:pt>
                <c:pt idx="70">
                  <c:v>38.0</c:v>
                </c:pt>
                <c:pt idx="71">
                  <c:v>60.0</c:v>
                </c:pt>
                <c:pt idx="72">
                  <c:v>60.0</c:v>
                </c:pt>
                <c:pt idx="73">
                  <c:v>150.0</c:v>
                </c:pt>
                <c:pt idx="74">
                  <c:v>150.0</c:v>
                </c:pt>
                <c:pt idx="75">
                  <c:v>5.0</c:v>
                </c:pt>
                <c:pt idx="76">
                  <c:v>5.0</c:v>
                </c:pt>
                <c:pt idx="77">
                  <c:v>10.0</c:v>
                </c:pt>
                <c:pt idx="78">
                  <c:v>10.0</c:v>
                </c:pt>
                <c:pt idx="79">
                  <c:v>20.0</c:v>
                </c:pt>
                <c:pt idx="80">
                  <c:v>20.0</c:v>
                </c:pt>
                <c:pt idx="81">
                  <c:v>30.0</c:v>
                </c:pt>
                <c:pt idx="82">
                  <c:v>30.0</c:v>
                </c:pt>
                <c:pt idx="83">
                  <c:v>45.0</c:v>
                </c:pt>
                <c:pt idx="84">
                  <c:v>45.0</c:v>
                </c:pt>
                <c:pt idx="85">
                  <c:v>150.0</c:v>
                </c:pt>
                <c:pt idx="86">
                  <c:v>150.0</c:v>
                </c:pt>
                <c:pt idx="87">
                  <c:v>5.0</c:v>
                </c:pt>
                <c:pt idx="88">
                  <c:v>5.0</c:v>
                </c:pt>
                <c:pt idx="89">
                  <c:v>10.0</c:v>
                </c:pt>
                <c:pt idx="90">
                  <c:v>10.0</c:v>
                </c:pt>
                <c:pt idx="91">
                  <c:v>18.0</c:v>
                </c:pt>
                <c:pt idx="92">
                  <c:v>18.0</c:v>
                </c:pt>
                <c:pt idx="93">
                  <c:v>27.0</c:v>
                </c:pt>
                <c:pt idx="94">
                  <c:v>27.0</c:v>
                </c:pt>
                <c:pt idx="95">
                  <c:v>30.0</c:v>
                </c:pt>
                <c:pt idx="96">
                  <c:v>30.0</c:v>
                </c:pt>
                <c:pt idx="97">
                  <c:v>150.0</c:v>
                </c:pt>
                <c:pt idx="98">
                  <c:v>150.0</c:v>
                </c:pt>
                <c:pt idx="99">
                  <c:v>5.0</c:v>
                </c:pt>
                <c:pt idx="100">
                  <c:v>5.0</c:v>
                </c:pt>
                <c:pt idx="101">
                  <c:v>12.0</c:v>
                </c:pt>
                <c:pt idx="102">
                  <c:v>12.0</c:v>
                </c:pt>
                <c:pt idx="103">
                  <c:v>20.0</c:v>
                </c:pt>
                <c:pt idx="104">
                  <c:v>20.0</c:v>
                </c:pt>
                <c:pt idx="105">
                  <c:v>27.0</c:v>
                </c:pt>
                <c:pt idx="106">
                  <c:v>27.0</c:v>
                </c:pt>
                <c:pt idx="107">
                  <c:v>40.0</c:v>
                </c:pt>
                <c:pt idx="108">
                  <c:v>40.0</c:v>
                </c:pt>
                <c:pt idx="109">
                  <c:v>150.0</c:v>
                </c:pt>
                <c:pt idx="110">
                  <c:v>150.0</c:v>
                </c:pt>
                <c:pt idx="111">
                  <c:v>5.0</c:v>
                </c:pt>
                <c:pt idx="112">
                  <c:v>5.0</c:v>
                </c:pt>
                <c:pt idx="113">
                  <c:v>12.0</c:v>
                </c:pt>
                <c:pt idx="114">
                  <c:v>12.0</c:v>
                </c:pt>
                <c:pt idx="115">
                  <c:v>20.0</c:v>
                </c:pt>
                <c:pt idx="116">
                  <c:v>20.0</c:v>
                </c:pt>
                <c:pt idx="117">
                  <c:v>29.0</c:v>
                </c:pt>
                <c:pt idx="118">
                  <c:v>29.0</c:v>
                </c:pt>
                <c:pt idx="119">
                  <c:v>40.0</c:v>
                </c:pt>
                <c:pt idx="120">
                  <c:v>40.0</c:v>
                </c:pt>
                <c:pt idx="121">
                  <c:v>150.0</c:v>
                </c:pt>
                <c:pt idx="122">
                  <c:v>150.0</c:v>
                </c:pt>
                <c:pt idx="123">
                  <c:v>5.5</c:v>
                </c:pt>
                <c:pt idx="124">
                  <c:v>5.5</c:v>
                </c:pt>
                <c:pt idx="125">
                  <c:v>12.3</c:v>
                </c:pt>
                <c:pt idx="126">
                  <c:v>12.3</c:v>
                </c:pt>
                <c:pt idx="127">
                  <c:v>22.0</c:v>
                </c:pt>
                <c:pt idx="128">
                  <c:v>22.0</c:v>
                </c:pt>
                <c:pt idx="129">
                  <c:v>30.0</c:v>
                </c:pt>
                <c:pt idx="130">
                  <c:v>30.0</c:v>
                </c:pt>
                <c:pt idx="131">
                  <c:v>52.0</c:v>
                </c:pt>
                <c:pt idx="132">
                  <c:v>52.0</c:v>
                </c:pt>
                <c:pt idx="133">
                  <c:v>151.0</c:v>
                </c:pt>
                <c:pt idx="134">
                  <c:v>151.0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5.0</c:v>
                </c:pt>
                <c:pt idx="159">
                  <c:v>5.0</c:v>
                </c:pt>
                <c:pt idx="160">
                  <c:v>12.0</c:v>
                </c:pt>
                <c:pt idx="161">
                  <c:v>12.0</c:v>
                </c:pt>
                <c:pt idx="162">
                  <c:v>18.0</c:v>
                </c:pt>
                <c:pt idx="163">
                  <c:v>18.0</c:v>
                </c:pt>
                <c:pt idx="164">
                  <c:v>25.0</c:v>
                </c:pt>
                <c:pt idx="165">
                  <c:v>25.0</c:v>
                </c:pt>
                <c:pt idx="166">
                  <c:v>55.0</c:v>
                </c:pt>
                <c:pt idx="167">
                  <c:v>55.0</c:v>
                </c:pt>
                <c:pt idx="168">
                  <c:v>150.0</c:v>
                </c:pt>
                <c:pt idx="169">
                  <c:v>150.0</c:v>
                </c:pt>
                <c:pt idx="170">
                  <c:v>13.0</c:v>
                </c:pt>
                <c:pt idx="171">
                  <c:v>13.0</c:v>
                </c:pt>
                <c:pt idx="172">
                  <c:v>25.0</c:v>
                </c:pt>
                <c:pt idx="173">
                  <c:v>25.0</c:v>
                </c:pt>
                <c:pt idx="174">
                  <c:v>55.0</c:v>
                </c:pt>
                <c:pt idx="175">
                  <c:v>55.0</c:v>
                </c:pt>
                <c:pt idx="176">
                  <c:v>67.0</c:v>
                </c:pt>
                <c:pt idx="177">
                  <c:v>67.0</c:v>
                </c:pt>
                <c:pt idx="178">
                  <c:v>92.0</c:v>
                </c:pt>
                <c:pt idx="179">
                  <c:v>92.0</c:v>
                </c:pt>
                <c:pt idx="180">
                  <c:v>150.0</c:v>
                </c:pt>
                <c:pt idx="181">
                  <c:v>150.0</c:v>
                </c:pt>
                <c:pt idx="182">
                  <c:v>5.0</c:v>
                </c:pt>
                <c:pt idx="183">
                  <c:v>5.0</c:v>
                </c:pt>
                <c:pt idx="184">
                  <c:v>12.0</c:v>
                </c:pt>
                <c:pt idx="185">
                  <c:v>12.0</c:v>
                </c:pt>
                <c:pt idx="186">
                  <c:v>22.0</c:v>
                </c:pt>
                <c:pt idx="187">
                  <c:v>22.0</c:v>
                </c:pt>
                <c:pt idx="188">
                  <c:v>40.0</c:v>
                </c:pt>
                <c:pt idx="189">
                  <c:v>40.0</c:v>
                </c:pt>
                <c:pt idx="190">
                  <c:v>70.0</c:v>
                </c:pt>
                <c:pt idx="191">
                  <c:v>70.0</c:v>
                </c:pt>
                <c:pt idx="192">
                  <c:v>150.0</c:v>
                </c:pt>
                <c:pt idx="193">
                  <c:v>150.0</c:v>
                </c:pt>
                <c:pt idx="194">
                  <c:v>5.0</c:v>
                </c:pt>
                <c:pt idx="195">
                  <c:v>5.0</c:v>
                </c:pt>
                <c:pt idx="196">
                  <c:v>12.0</c:v>
                </c:pt>
                <c:pt idx="197">
                  <c:v>12.0</c:v>
                </c:pt>
                <c:pt idx="198">
                  <c:v>30.0</c:v>
                </c:pt>
                <c:pt idx="199">
                  <c:v>30.0</c:v>
                </c:pt>
                <c:pt idx="200">
                  <c:v>60.0</c:v>
                </c:pt>
                <c:pt idx="201">
                  <c:v>60.0</c:v>
                </c:pt>
                <c:pt idx="202">
                  <c:v>80.0</c:v>
                </c:pt>
                <c:pt idx="203">
                  <c:v>80.0</c:v>
                </c:pt>
                <c:pt idx="204">
                  <c:v>150.0</c:v>
                </c:pt>
                <c:pt idx="205">
                  <c:v>150.0</c:v>
                </c:pt>
                <c:pt idx="206">
                  <c:v>5.0</c:v>
                </c:pt>
                <c:pt idx="207">
                  <c:v>5.0</c:v>
                </c:pt>
                <c:pt idx="208">
                  <c:v>30.0</c:v>
                </c:pt>
                <c:pt idx="209">
                  <c:v>30.0</c:v>
                </c:pt>
                <c:pt idx="210">
                  <c:v>60.0</c:v>
                </c:pt>
                <c:pt idx="211">
                  <c:v>60.0</c:v>
                </c:pt>
                <c:pt idx="212">
                  <c:v>70.0</c:v>
                </c:pt>
                <c:pt idx="213">
                  <c:v>70.0</c:v>
                </c:pt>
                <c:pt idx="214">
                  <c:v>80.0</c:v>
                </c:pt>
                <c:pt idx="215">
                  <c:v>80.0</c:v>
                </c:pt>
                <c:pt idx="216">
                  <c:v>150.0</c:v>
                </c:pt>
                <c:pt idx="217">
                  <c:v>150.0</c:v>
                </c:pt>
                <c:pt idx="218">
                  <c:v>5.0</c:v>
                </c:pt>
                <c:pt idx="219">
                  <c:v>5.0</c:v>
                </c:pt>
                <c:pt idx="220">
                  <c:v>30.0</c:v>
                </c:pt>
                <c:pt idx="221">
                  <c:v>30.0</c:v>
                </c:pt>
                <c:pt idx="222">
                  <c:v>70.0</c:v>
                </c:pt>
                <c:pt idx="223">
                  <c:v>70.0</c:v>
                </c:pt>
                <c:pt idx="224">
                  <c:v>80.0</c:v>
                </c:pt>
                <c:pt idx="225">
                  <c:v>80.0</c:v>
                </c:pt>
                <c:pt idx="226">
                  <c:v>100.0</c:v>
                </c:pt>
                <c:pt idx="227">
                  <c:v>100.0</c:v>
                </c:pt>
                <c:pt idx="228">
                  <c:v>150.0</c:v>
                </c:pt>
                <c:pt idx="229">
                  <c:v>150.0</c:v>
                </c:pt>
                <c:pt idx="230">
                  <c:v>5.0</c:v>
                </c:pt>
                <c:pt idx="231">
                  <c:v>5.0</c:v>
                </c:pt>
                <c:pt idx="232">
                  <c:v>18.0</c:v>
                </c:pt>
                <c:pt idx="233">
                  <c:v>18.0</c:v>
                </c:pt>
                <c:pt idx="234">
                  <c:v>35.0</c:v>
                </c:pt>
                <c:pt idx="235">
                  <c:v>35.0</c:v>
                </c:pt>
                <c:pt idx="236">
                  <c:v>65.0</c:v>
                </c:pt>
                <c:pt idx="237">
                  <c:v>65.0</c:v>
                </c:pt>
                <c:pt idx="238">
                  <c:v>90.0</c:v>
                </c:pt>
                <c:pt idx="239">
                  <c:v>90.0</c:v>
                </c:pt>
                <c:pt idx="240">
                  <c:v>150.0</c:v>
                </c:pt>
                <c:pt idx="241">
                  <c:v>150.0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235736"/>
        <c:axId val="-2111232776"/>
      </c:scatterChart>
      <c:valAx>
        <c:axId val="-2111235736"/>
        <c:scaling>
          <c:orientation val="minMax"/>
          <c:max val="250.0"/>
        </c:scaling>
        <c:delete val="0"/>
        <c:axPos val="b"/>
        <c:numFmt formatCode="General" sourceLinked="1"/>
        <c:majorTickMark val="out"/>
        <c:minorTickMark val="none"/>
        <c:tickLblPos val="nextTo"/>
        <c:crossAx val="-2111232776"/>
        <c:crosses val="autoZero"/>
        <c:crossBetween val="midCat"/>
      </c:valAx>
      <c:valAx>
        <c:axId val="-2111232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12357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KN207data_Winklers_oxygen.csv!$G$233:$G$244</c:f>
              <c:numCache>
                <c:formatCode>General</c:formatCode>
                <c:ptCount val="12"/>
                <c:pt idx="0">
                  <c:v>231.5644676663543</c:v>
                </c:pt>
                <c:pt idx="1">
                  <c:v>231.5198244298657</c:v>
                </c:pt>
                <c:pt idx="2">
                  <c:v>232.1894729771946</c:v>
                </c:pt>
                <c:pt idx="3">
                  <c:v>232.2341162136833</c:v>
                </c:pt>
                <c:pt idx="4">
                  <c:v>233.6180565448298</c:v>
                </c:pt>
                <c:pt idx="5">
                  <c:v>233.484126835364</c:v>
                </c:pt>
                <c:pt idx="6">
                  <c:v>234.153775382693</c:v>
                </c:pt>
                <c:pt idx="7">
                  <c:v>234.153775382693</c:v>
                </c:pt>
                <c:pt idx="8">
                  <c:v>228.3055114026867</c:v>
                </c:pt>
                <c:pt idx="9">
                  <c:v>228.7073005310841</c:v>
                </c:pt>
                <c:pt idx="10">
                  <c:v>228.1715816932209</c:v>
                </c:pt>
                <c:pt idx="11">
                  <c:v>228.4394411121525</c:v>
                </c:pt>
              </c:numCache>
            </c:numRef>
          </c:xVal>
          <c:yVal>
            <c:numRef>
              <c:f>KN207data_Winklers_oxygen.csv!$Q$233:$Q$244</c:f>
              <c:numCache>
                <c:formatCode>General</c:formatCode>
                <c:ptCount val="12"/>
                <c:pt idx="0">
                  <c:v>5.0</c:v>
                </c:pt>
                <c:pt idx="1">
                  <c:v>5.0</c:v>
                </c:pt>
                <c:pt idx="2">
                  <c:v>18.0</c:v>
                </c:pt>
                <c:pt idx="3">
                  <c:v>18.0</c:v>
                </c:pt>
                <c:pt idx="4">
                  <c:v>35.0</c:v>
                </c:pt>
                <c:pt idx="5">
                  <c:v>35.0</c:v>
                </c:pt>
                <c:pt idx="6">
                  <c:v>65.0</c:v>
                </c:pt>
                <c:pt idx="7">
                  <c:v>65.0</c:v>
                </c:pt>
                <c:pt idx="8">
                  <c:v>90.0</c:v>
                </c:pt>
                <c:pt idx="9">
                  <c:v>90.0</c:v>
                </c:pt>
                <c:pt idx="10">
                  <c:v>150.0</c:v>
                </c:pt>
                <c:pt idx="11">
                  <c:v>150.0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204584"/>
        <c:axId val="-2111201560"/>
      </c:scatterChart>
      <c:valAx>
        <c:axId val="-2111204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1201560"/>
        <c:crosses val="autoZero"/>
        <c:crossBetween val="midCat"/>
      </c:valAx>
      <c:valAx>
        <c:axId val="-2111201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12045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('Usefully distilled!'!$B$9,'Usefully distilled!'!$B$27)</c:f>
              <c:numCache>
                <c:formatCode>m/d/yy\ h:mm</c:formatCode>
                <c:ptCount val="2"/>
                <c:pt idx="0">
                  <c:v>41026.70138888889</c:v>
                </c:pt>
                <c:pt idx="1">
                  <c:v>41023.75208333333</c:v>
                </c:pt>
              </c:numCache>
            </c:numRef>
          </c:xVal>
          <c:yVal>
            <c:numRef>
              <c:f>('Usefully distilled!'!$G$9,'Usefully distilled!'!$G$27)</c:f>
              <c:numCache>
                <c:formatCode>General</c:formatCode>
                <c:ptCount val="2"/>
                <c:pt idx="0">
                  <c:v>260.12217</c:v>
                </c:pt>
                <c:pt idx="1">
                  <c:v>274.99395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159640"/>
        <c:axId val="-2111156616"/>
      </c:scatterChart>
      <c:valAx>
        <c:axId val="-2111159640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crossAx val="-2111156616"/>
        <c:crosses val="autoZero"/>
        <c:crossBetween val="midCat"/>
      </c:valAx>
      <c:valAx>
        <c:axId val="-2111156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1159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1562100</xdr:colOff>
      <xdr:row>247</xdr:row>
      <xdr:rowOff>50800</xdr:rowOff>
    </xdr:from>
    <xdr:to>
      <xdr:col>9</xdr:col>
      <xdr:colOff>1625600</xdr:colOff>
      <xdr:row>274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304800</xdr:colOff>
      <xdr:row>236</xdr:row>
      <xdr:rowOff>76200</xdr:rowOff>
    </xdr:from>
    <xdr:to>
      <xdr:col>29</xdr:col>
      <xdr:colOff>596900</xdr:colOff>
      <xdr:row>259</xdr:row>
      <xdr:rowOff>158750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444500</xdr:colOff>
      <xdr:row>14</xdr:row>
      <xdr:rowOff>101600</xdr:rowOff>
    </xdr:from>
    <xdr:to>
      <xdr:col>14</xdr:col>
      <xdr:colOff>63500</xdr:colOff>
      <xdr:row>29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4"/>
  <sheetViews>
    <sheetView topLeftCell="D215" workbookViewId="0">
      <selection activeCell="E233" sqref="E233:E244"/>
    </sheetView>
  </sheetViews>
  <sheetFormatPr baseColWidth="10" defaultRowHeight="15" x14ac:dyDescent="0"/>
  <cols>
    <col min="1" max="1" width="23.5" bestFit="1" customWidth="1"/>
    <col min="2" max="4" width="23.5" customWidth="1"/>
    <col min="5" max="7" width="15.5" customWidth="1"/>
    <col min="10" max="10" width="32.6640625" customWidth="1"/>
  </cols>
  <sheetData>
    <row r="1" spans="1:17">
      <c r="A1" t="s">
        <v>0</v>
      </c>
      <c r="B1" t="s">
        <v>346</v>
      </c>
      <c r="C1" t="s">
        <v>347</v>
      </c>
      <c r="D1" t="s">
        <v>348</v>
      </c>
      <c r="E1" t="s">
        <v>1</v>
      </c>
      <c r="F1" t="s">
        <v>350</v>
      </c>
      <c r="G1" t="s">
        <v>349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Q1" t="s">
        <v>10</v>
      </c>
    </row>
    <row r="2" spans="1:17">
      <c r="A2" t="s">
        <v>11</v>
      </c>
      <c r="F2" t="s">
        <v>351</v>
      </c>
    </row>
    <row r="3" spans="1:17">
      <c r="A3" t="s">
        <v>12</v>
      </c>
      <c r="B3" s="2">
        <f>DATE(2012,4,MID(A3,9,2))</f>
        <v>41020</v>
      </c>
      <c r="C3" s="1">
        <f>TIME(MID(A3,12,2),MID(A3,15,2),MID(A3,18,2))</f>
        <v>0.94842592592592589</v>
      </c>
      <c r="D3" s="3">
        <f>B3+C3</f>
        <v>41020.948425925926</v>
      </c>
      <c r="E3">
        <v>6.391</v>
      </c>
      <c r="F3">
        <f>E3*1.42903</f>
        <v>9.13293073</v>
      </c>
      <c r="G3">
        <f t="shared" ref="G3:G66" si="0">F3*1000/32.01</f>
        <v>285.31492439862546</v>
      </c>
      <c r="H3" t="s">
        <v>13</v>
      </c>
      <c r="I3">
        <v>4</v>
      </c>
      <c r="K3" t="s">
        <v>14</v>
      </c>
      <c r="L3">
        <v>151.1</v>
      </c>
      <c r="M3">
        <v>0</v>
      </c>
      <c r="N3">
        <v>4.3150000000000004</v>
      </c>
      <c r="O3">
        <v>1.035E-2</v>
      </c>
      <c r="Q3">
        <v>20</v>
      </c>
    </row>
    <row r="4" spans="1:17">
      <c r="A4" t="s">
        <v>15</v>
      </c>
      <c r="B4" s="2">
        <f t="shared" ref="B4:B67" si="1">DATE(2012,4,MID(A4,9,2))</f>
        <v>41020</v>
      </c>
      <c r="C4" s="1">
        <f t="shared" ref="C4:C67" si="2">TIME(MID(A4,12,2),MID(A4,15,2),MID(A4,18,2))</f>
        <v>0.95128472222222227</v>
      </c>
      <c r="D4" s="3">
        <f t="shared" ref="D4:D67" si="3">B4+C4</f>
        <v>41020.951284722221</v>
      </c>
      <c r="E4">
        <v>6.5609999999999999</v>
      </c>
      <c r="F4">
        <f t="shared" ref="F4:F67" si="4">E4*1.42903</f>
        <v>9.3758658300000004</v>
      </c>
      <c r="G4">
        <f t="shared" si="0"/>
        <v>292.90427460168701</v>
      </c>
      <c r="H4" t="s">
        <v>13</v>
      </c>
      <c r="I4">
        <v>4</v>
      </c>
      <c r="J4" t="s">
        <v>16</v>
      </c>
      <c r="K4" t="s">
        <v>14</v>
      </c>
      <c r="L4">
        <v>151.1</v>
      </c>
      <c r="M4">
        <v>0</v>
      </c>
      <c r="N4">
        <v>4.3150000000000004</v>
      </c>
      <c r="O4">
        <v>1.035E-2</v>
      </c>
      <c r="Q4">
        <v>20</v>
      </c>
    </row>
    <row r="5" spans="1:17">
      <c r="A5" t="s">
        <v>17</v>
      </c>
      <c r="B5" s="2">
        <f t="shared" si="1"/>
        <v>41020</v>
      </c>
      <c r="C5" s="1">
        <f t="shared" si="2"/>
        <v>0.95468750000000002</v>
      </c>
      <c r="D5" s="3">
        <f t="shared" si="3"/>
        <v>41020.954687500001</v>
      </c>
      <c r="E5">
        <v>6.5720000000000001</v>
      </c>
      <c r="F5">
        <f t="shared" si="4"/>
        <v>9.39158516</v>
      </c>
      <c r="G5">
        <f t="shared" si="0"/>
        <v>293.39535020306158</v>
      </c>
      <c r="H5" t="s">
        <v>13</v>
      </c>
      <c r="I5">
        <v>4</v>
      </c>
      <c r="J5" t="s">
        <v>18</v>
      </c>
      <c r="K5" t="s">
        <v>14</v>
      </c>
      <c r="L5">
        <v>151.1</v>
      </c>
      <c r="M5">
        <v>0</v>
      </c>
      <c r="N5">
        <v>4.3150000000000004</v>
      </c>
      <c r="O5">
        <v>1.035E-2</v>
      </c>
      <c r="Q5">
        <v>15</v>
      </c>
    </row>
    <row r="6" spans="1:17">
      <c r="A6" t="s">
        <v>19</v>
      </c>
      <c r="B6" s="2">
        <f t="shared" si="1"/>
        <v>41020</v>
      </c>
      <c r="C6" s="1">
        <f t="shared" si="2"/>
        <v>0.9568402777777778</v>
      </c>
      <c r="D6" s="3">
        <f t="shared" si="3"/>
        <v>41020.95684027778</v>
      </c>
      <c r="E6">
        <v>7.0739999999999998</v>
      </c>
      <c r="F6">
        <f t="shared" si="4"/>
        <v>10.10895822</v>
      </c>
      <c r="G6">
        <f t="shared" si="0"/>
        <v>315.80625492033744</v>
      </c>
      <c r="H6" t="s">
        <v>13</v>
      </c>
      <c r="I6">
        <v>4</v>
      </c>
      <c r="J6" t="s">
        <v>18</v>
      </c>
      <c r="K6" t="s">
        <v>14</v>
      </c>
      <c r="L6">
        <v>151.1</v>
      </c>
      <c r="M6">
        <v>0</v>
      </c>
      <c r="N6">
        <v>4.3150000000000004</v>
      </c>
      <c r="O6">
        <v>1.035E-2</v>
      </c>
      <c r="Q6">
        <v>15</v>
      </c>
    </row>
    <row r="7" spans="1:17">
      <c r="A7" t="s">
        <v>20</v>
      </c>
      <c r="B7" s="2">
        <f t="shared" si="1"/>
        <v>41020</v>
      </c>
      <c r="C7" s="1">
        <f t="shared" si="2"/>
        <v>0.95969907407407407</v>
      </c>
      <c r="D7" s="3">
        <f t="shared" si="3"/>
        <v>41020.959699074076</v>
      </c>
      <c r="E7">
        <v>6.2130000000000001</v>
      </c>
      <c r="F7">
        <f t="shared" si="4"/>
        <v>8.8785633900000001</v>
      </c>
      <c r="G7">
        <f t="shared" si="0"/>
        <v>277.36842830365509</v>
      </c>
      <c r="H7" t="s">
        <v>13</v>
      </c>
      <c r="I7">
        <v>4</v>
      </c>
      <c r="J7" t="s">
        <v>21</v>
      </c>
      <c r="K7" t="s">
        <v>14</v>
      </c>
      <c r="L7">
        <v>151.1</v>
      </c>
      <c r="M7">
        <v>0</v>
      </c>
      <c r="N7">
        <v>4.3150000000000004</v>
      </c>
      <c r="O7">
        <v>1.035E-2</v>
      </c>
      <c r="Q7">
        <v>15</v>
      </c>
    </row>
    <row r="8" spans="1:17">
      <c r="A8" t="s">
        <v>22</v>
      </c>
      <c r="B8" s="2">
        <f t="shared" si="1"/>
        <v>41020</v>
      </c>
      <c r="C8" s="1">
        <f t="shared" si="2"/>
        <v>0.96211805555555552</v>
      </c>
      <c r="D8" s="3">
        <f t="shared" si="3"/>
        <v>41020.962118055555</v>
      </c>
      <c r="E8">
        <v>6.577</v>
      </c>
      <c r="F8">
        <f t="shared" si="4"/>
        <v>9.3987303099999995</v>
      </c>
      <c r="G8">
        <f t="shared" si="0"/>
        <v>293.61856638550449</v>
      </c>
      <c r="H8" t="s">
        <v>13</v>
      </c>
      <c r="I8">
        <v>4</v>
      </c>
      <c r="J8" t="s">
        <v>23</v>
      </c>
      <c r="K8" t="s">
        <v>14</v>
      </c>
      <c r="L8">
        <v>151.1</v>
      </c>
      <c r="M8">
        <v>0</v>
      </c>
      <c r="N8">
        <v>4.3150000000000004</v>
      </c>
      <c r="O8">
        <v>1.035E-2</v>
      </c>
      <c r="Q8">
        <v>10</v>
      </c>
    </row>
    <row r="9" spans="1:17">
      <c r="A9" t="s">
        <v>24</v>
      </c>
      <c r="B9" s="2">
        <f t="shared" si="1"/>
        <v>41020</v>
      </c>
      <c r="C9" s="1">
        <f t="shared" si="2"/>
        <v>0.96388888888888891</v>
      </c>
      <c r="D9" s="3">
        <f t="shared" si="3"/>
        <v>41020.963888888888</v>
      </c>
      <c r="E9">
        <v>6.5670000000000002</v>
      </c>
      <c r="F9">
        <f t="shared" si="4"/>
        <v>9.3844400100000005</v>
      </c>
      <c r="G9">
        <f t="shared" si="0"/>
        <v>293.17213402061856</v>
      </c>
      <c r="H9" t="s">
        <v>13</v>
      </c>
      <c r="I9">
        <v>4</v>
      </c>
      <c r="J9" t="s">
        <v>23</v>
      </c>
      <c r="K9" t="s">
        <v>14</v>
      </c>
      <c r="L9">
        <v>151.1</v>
      </c>
      <c r="M9">
        <v>0</v>
      </c>
      <c r="N9">
        <v>4.3150000000000004</v>
      </c>
      <c r="O9">
        <v>1.035E-2</v>
      </c>
      <c r="Q9">
        <v>10</v>
      </c>
    </row>
    <row r="10" spans="1:17">
      <c r="A10" t="s">
        <v>25</v>
      </c>
      <c r="B10" s="2">
        <f t="shared" si="1"/>
        <v>41020</v>
      </c>
      <c r="C10" s="1">
        <f t="shared" si="2"/>
        <v>0.9659375</v>
      </c>
      <c r="D10" s="3">
        <f t="shared" si="3"/>
        <v>41020.965937499997</v>
      </c>
      <c r="E10">
        <v>6.577</v>
      </c>
      <c r="F10">
        <f t="shared" si="4"/>
        <v>9.3987303099999995</v>
      </c>
      <c r="G10">
        <f t="shared" si="0"/>
        <v>293.61856638550449</v>
      </c>
      <c r="H10" t="s">
        <v>13</v>
      </c>
      <c r="I10">
        <v>4</v>
      </c>
      <c r="J10" t="s">
        <v>26</v>
      </c>
      <c r="K10" t="s">
        <v>14</v>
      </c>
      <c r="L10">
        <v>151.1</v>
      </c>
      <c r="M10">
        <v>0</v>
      </c>
      <c r="N10">
        <v>4.3150000000000004</v>
      </c>
      <c r="O10">
        <v>1.035E-2</v>
      </c>
      <c r="Q10">
        <v>7</v>
      </c>
    </row>
    <row r="11" spans="1:17">
      <c r="A11" t="s">
        <v>27</v>
      </c>
      <c r="B11" s="2">
        <f t="shared" si="1"/>
        <v>41020</v>
      </c>
      <c r="C11" s="1">
        <f t="shared" si="2"/>
        <v>0.96796296296296302</v>
      </c>
      <c r="D11" s="3">
        <f t="shared" si="3"/>
        <v>41020.967962962961</v>
      </c>
      <c r="E11">
        <v>6.5730000000000004</v>
      </c>
      <c r="F11">
        <f t="shared" si="4"/>
        <v>9.3930141900000006</v>
      </c>
      <c r="G11">
        <f t="shared" si="0"/>
        <v>293.43999343955016</v>
      </c>
      <c r="H11" t="s">
        <v>13</v>
      </c>
      <c r="I11">
        <v>4</v>
      </c>
      <c r="J11" t="s">
        <v>26</v>
      </c>
      <c r="K11" t="s">
        <v>14</v>
      </c>
      <c r="L11">
        <v>151.1</v>
      </c>
      <c r="M11">
        <v>0</v>
      </c>
      <c r="N11">
        <v>4.3150000000000004</v>
      </c>
      <c r="O11">
        <v>1.035E-2</v>
      </c>
      <c r="Q11">
        <v>7</v>
      </c>
    </row>
    <row r="12" spans="1:17">
      <c r="A12" t="s">
        <v>28</v>
      </c>
      <c r="B12" s="2">
        <f t="shared" si="1"/>
        <v>41020</v>
      </c>
      <c r="C12" s="1">
        <f t="shared" si="2"/>
        <v>0.97001157407407401</v>
      </c>
      <c r="D12" s="3">
        <f t="shared" si="3"/>
        <v>41020.970011574071</v>
      </c>
      <c r="E12">
        <v>6.5679999999999996</v>
      </c>
      <c r="F12">
        <f t="shared" si="4"/>
        <v>9.3858690399999993</v>
      </c>
      <c r="G12">
        <f t="shared" si="0"/>
        <v>293.21677725710714</v>
      </c>
      <c r="H12" t="s">
        <v>13</v>
      </c>
      <c r="I12">
        <v>4</v>
      </c>
      <c r="J12" t="s">
        <v>29</v>
      </c>
      <c r="K12" t="s">
        <v>14</v>
      </c>
      <c r="L12">
        <v>151.1</v>
      </c>
      <c r="M12">
        <v>0</v>
      </c>
      <c r="N12">
        <v>4.3150000000000004</v>
      </c>
      <c r="O12">
        <v>1.035E-2</v>
      </c>
      <c r="Q12">
        <v>5</v>
      </c>
    </row>
    <row r="13" spans="1:17">
      <c r="A13" t="s">
        <v>30</v>
      </c>
      <c r="B13" s="2">
        <f t="shared" si="1"/>
        <v>41020</v>
      </c>
      <c r="C13" s="1">
        <f t="shared" si="2"/>
        <v>0.9723032407407407</v>
      </c>
      <c r="D13" s="3">
        <f t="shared" si="3"/>
        <v>41020.972303240742</v>
      </c>
      <c r="E13">
        <v>6.5570000000000004</v>
      </c>
      <c r="F13">
        <f t="shared" si="4"/>
        <v>9.3701497100000015</v>
      </c>
      <c r="G13">
        <f t="shared" si="0"/>
        <v>292.72570165573262</v>
      </c>
      <c r="H13" t="s">
        <v>13</v>
      </c>
      <c r="I13">
        <v>4</v>
      </c>
      <c r="J13" t="s">
        <v>29</v>
      </c>
      <c r="K13" t="s">
        <v>14</v>
      </c>
      <c r="L13">
        <v>151.1</v>
      </c>
      <c r="M13">
        <v>0</v>
      </c>
      <c r="N13">
        <v>4.3150000000000004</v>
      </c>
      <c r="O13">
        <v>1.035E-2</v>
      </c>
      <c r="Q13">
        <v>5</v>
      </c>
    </row>
    <row r="14" spans="1:17">
      <c r="A14" t="s">
        <v>31</v>
      </c>
      <c r="B14" s="2">
        <f t="shared" si="1"/>
        <v>41020</v>
      </c>
      <c r="C14" s="1">
        <f t="shared" si="2"/>
        <v>0.9757986111111111</v>
      </c>
      <c r="D14" s="3">
        <f t="shared" si="3"/>
        <v>41020.975798611114</v>
      </c>
      <c r="E14">
        <v>6.5540000000000003</v>
      </c>
      <c r="F14">
        <f t="shared" si="4"/>
        <v>9.3658626199999997</v>
      </c>
      <c r="G14">
        <f t="shared" si="0"/>
        <v>292.59177194626682</v>
      </c>
      <c r="H14" t="s">
        <v>13</v>
      </c>
      <c r="I14">
        <v>4</v>
      </c>
      <c r="J14" t="s">
        <v>32</v>
      </c>
      <c r="K14" t="s">
        <v>14</v>
      </c>
      <c r="L14">
        <v>151.1</v>
      </c>
      <c r="M14">
        <v>0</v>
      </c>
      <c r="N14">
        <v>4.3150000000000004</v>
      </c>
      <c r="O14">
        <v>1.035E-2</v>
      </c>
      <c r="Q14">
        <v>2</v>
      </c>
    </row>
    <row r="15" spans="1:17">
      <c r="A15" t="s">
        <v>33</v>
      </c>
      <c r="B15" s="2">
        <f t="shared" si="1"/>
        <v>41020</v>
      </c>
      <c r="C15" s="1">
        <f t="shared" si="2"/>
        <v>0.97743055555555547</v>
      </c>
      <c r="D15" s="3">
        <f t="shared" si="3"/>
        <v>41020.977430555555</v>
      </c>
      <c r="E15">
        <v>6.5570000000000004</v>
      </c>
      <c r="F15">
        <f t="shared" si="4"/>
        <v>9.3701497100000015</v>
      </c>
      <c r="G15">
        <f t="shared" si="0"/>
        <v>292.72570165573262</v>
      </c>
      <c r="H15" t="s">
        <v>13</v>
      </c>
      <c r="I15">
        <v>4</v>
      </c>
      <c r="J15" t="s">
        <v>32</v>
      </c>
      <c r="K15" t="s">
        <v>14</v>
      </c>
      <c r="L15">
        <v>151.1</v>
      </c>
      <c r="M15">
        <v>0</v>
      </c>
      <c r="N15">
        <v>4.3150000000000004</v>
      </c>
      <c r="O15">
        <v>1.035E-2</v>
      </c>
      <c r="Q15">
        <v>2</v>
      </c>
    </row>
    <row r="16" spans="1:17">
      <c r="A16" t="s">
        <v>34</v>
      </c>
      <c r="B16" s="2">
        <f t="shared" si="1"/>
        <v>41021</v>
      </c>
      <c r="C16" s="1">
        <f t="shared" si="2"/>
        <v>0.28430555555555553</v>
      </c>
      <c r="D16" s="3">
        <f t="shared" si="3"/>
        <v>41021.284305555557</v>
      </c>
      <c r="E16">
        <v>2.1760000000000002</v>
      </c>
      <c r="F16">
        <f t="shared" si="4"/>
        <v>3.1095692800000001</v>
      </c>
      <c r="G16">
        <f t="shared" si="0"/>
        <v>97.14368259918777</v>
      </c>
      <c r="H16" t="s">
        <v>13</v>
      </c>
      <c r="I16">
        <v>6</v>
      </c>
      <c r="K16" t="s">
        <v>14</v>
      </c>
      <c r="L16">
        <v>151.1</v>
      </c>
      <c r="M16">
        <v>0</v>
      </c>
      <c r="N16">
        <v>1.035E-2</v>
      </c>
      <c r="O16">
        <v>4.3132599999999996</v>
      </c>
    </row>
    <row r="17" spans="1:17">
      <c r="A17" t="s">
        <v>34</v>
      </c>
      <c r="B17" s="2">
        <f t="shared" si="1"/>
        <v>41021</v>
      </c>
      <c r="C17" s="1">
        <f t="shared" si="2"/>
        <v>0.28430555555555553</v>
      </c>
      <c r="D17" s="3">
        <f t="shared" si="3"/>
        <v>41021.284305555557</v>
      </c>
      <c r="E17">
        <v>2.1760000000000002</v>
      </c>
      <c r="F17">
        <f t="shared" si="4"/>
        <v>3.1095692800000001</v>
      </c>
      <c r="G17">
        <f t="shared" si="0"/>
        <v>97.14368259918777</v>
      </c>
      <c r="H17" t="s">
        <v>13</v>
      </c>
      <c r="I17">
        <v>6</v>
      </c>
      <c r="K17" t="s">
        <v>14</v>
      </c>
      <c r="L17">
        <v>151.1</v>
      </c>
      <c r="M17">
        <v>0</v>
      </c>
      <c r="N17">
        <v>1.035E-2</v>
      </c>
      <c r="O17">
        <v>4.3132599999999996</v>
      </c>
    </row>
    <row r="18" spans="1:17">
      <c r="A18" t="s">
        <v>35</v>
      </c>
      <c r="B18" s="2">
        <f t="shared" si="1"/>
        <v>41021</v>
      </c>
      <c r="C18" s="1">
        <f t="shared" si="2"/>
        <v>0.28607638888888892</v>
      </c>
      <c r="D18" s="3">
        <f t="shared" si="3"/>
        <v>41021.286076388889</v>
      </c>
      <c r="E18">
        <v>917.36800000000005</v>
      </c>
      <c r="F18">
        <f t="shared" si="4"/>
        <v>1310.9463930400002</v>
      </c>
      <c r="G18">
        <f t="shared" si="0"/>
        <v>40954.276571071547</v>
      </c>
      <c r="H18" t="s">
        <v>13</v>
      </c>
      <c r="I18">
        <v>6</v>
      </c>
      <c r="J18" t="s">
        <v>36</v>
      </c>
      <c r="K18" t="s">
        <v>14</v>
      </c>
      <c r="L18">
        <v>151.1</v>
      </c>
      <c r="M18">
        <v>0</v>
      </c>
      <c r="N18">
        <v>1.035E-2</v>
      </c>
      <c r="O18">
        <v>4.3132599999999996</v>
      </c>
      <c r="Q18">
        <v>55.1</v>
      </c>
    </row>
    <row r="19" spans="1:17">
      <c r="A19" t="s">
        <v>35</v>
      </c>
      <c r="B19" s="2">
        <f t="shared" si="1"/>
        <v>41021</v>
      </c>
      <c r="C19" s="1">
        <f t="shared" si="2"/>
        <v>0.28607638888888892</v>
      </c>
      <c r="D19" s="3">
        <f t="shared" si="3"/>
        <v>41021.286076388889</v>
      </c>
      <c r="E19">
        <v>917.36800000000005</v>
      </c>
      <c r="F19">
        <f t="shared" si="4"/>
        <v>1310.9463930400002</v>
      </c>
      <c r="G19">
        <f t="shared" si="0"/>
        <v>40954.276571071547</v>
      </c>
      <c r="H19" t="s">
        <v>13</v>
      </c>
      <c r="I19">
        <v>6</v>
      </c>
      <c r="J19" t="s">
        <v>36</v>
      </c>
      <c r="K19" t="s">
        <v>14</v>
      </c>
      <c r="L19">
        <v>151.1</v>
      </c>
      <c r="M19">
        <v>0</v>
      </c>
      <c r="N19">
        <v>1.035E-2</v>
      </c>
      <c r="O19">
        <v>4.3132599999999996</v>
      </c>
      <c r="Q19">
        <v>55.1</v>
      </c>
    </row>
    <row r="20" spans="1:17">
      <c r="A20" t="s">
        <v>37</v>
      </c>
      <c r="B20" s="2">
        <f t="shared" si="1"/>
        <v>41021</v>
      </c>
      <c r="C20" s="1">
        <f t="shared" si="2"/>
        <v>0.28787037037037039</v>
      </c>
      <c r="D20" s="3">
        <f t="shared" si="3"/>
        <v>41021.287870370368</v>
      </c>
      <c r="E20">
        <v>1045.28</v>
      </c>
      <c r="F20">
        <f t="shared" si="4"/>
        <v>1493.7364783999999</v>
      </c>
      <c r="G20">
        <f t="shared" si="0"/>
        <v>46664.682236800996</v>
      </c>
      <c r="H20" t="s">
        <v>13</v>
      </c>
      <c r="I20">
        <v>6</v>
      </c>
      <c r="J20" t="s">
        <v>38</v>
      </c>
      <c r="K20" t="s">
        <v>14</v>
      </c>
      <c r="L20">
        <v>151.1</v>
      </c>
      <c r="M20">
        <v>0</v>
      </c>
      <c r="N20">
        <v>1.035E-2</v>
      </c>
      <c r="O20">
        <v>4.3132599999999996</v>
      </c>
      <c r="Q20">
        <v>41.2</v>
      </c>
    </row>
    <row r="21" spans="1:17">
      <c r="A21" t="s">
        <v>39</v>
      </c>
      <c r="B21" s="2">
        <f t="shared" si="1"/>
        <v>41021</v>
      </c>
      <c r="C21" s="1">
        <f t="shared" si="2"/>
        <v>0.28944444444444445</v>
      </c>
      <c r="D21" s="3">
        <f t="shared" si="3"/>
        <v>41021.289444444446</v>
      </c>
      <c r="E21">
        <v>988.15099999999995</v>
      </c>
      <c r="F21">
        <f t="shared" si="4"/>
        <v>1412.09742353</v>
      </c>
      <c r="G21">
        <f t="shared" si="0"/>
        <v>44114.258779443924</v>
      </c>
      <c r="H21" t="s">
        <v>13</v>
      </c>
      <c r="I21">
        <v>6</v>
      </c>
      <c r="J21" t="s">
        <v>38</v>
      </c>
      <c r="K21" t="s">
        <v>14</v>
      </c>
      <c r="L21">
        <v>151.1</v>
      </c>
      <c r="M21">
        <v>0</v>
      </c>
      <c r="N21">
        <v>1.035E-2</v>
      </c>
      <c r="O21">
        <v>4.3132599999999996</v>
      </c>
      <c r="Q21">
        <v>41.2</v>
      </c>
    </row>
    <row r="22" spans="1:17">
      <c r="A22" t="s">
        <v>40</v>
      </c>
      <c r="B22" s="2">
        <f t="shared" si="1"/>
        <v>41021</v>
      </c>
      <c r="C22" s="1">
        <f t="shared" si="2"/>
        <v>0.29376157407407405</v>
      </c>
      <c r="D22" s="3">
        <f t="shared" si="3"/>
        <v>41021.293761574074</v>
      </c>
      <c r="E22">
        <v>955.20399999999995</v>
      </c>
      <c r="F22">
        <f t="shared" si="4"/>
        <v>1365.01517212</v>
      </c>
      <c r="G22">
        <f t="shared" si="0"/>
        <v>42643.398066854112</v>
      </c>
      <c r="H22" t="s">
        <v>13</v>
      </c>
      <c r="I22">
        <v>6</v>
      </c>
      <c r="J22" t="s">
        <v>41</v>
      </c>
      <c r="K22" t="s">
        <v>14</v>
      </c>
      <c r="L22">
        <v>151.1</v>
      </c>
      <c r="M22">
        <v>0</v>
      </c>
      <c r="N22">
        <v>4.3086000000000002</v>
      </c>
      <c r="O22">
        <v>1.0359999999999999E-2</v>
      </c>
      <c r="Q22">
        <v>31.3</v>
      </c>
    </row>
    <row r="23" spans="1:17">
      <c r="A23" t="s">
        <v>42</v>
      </c>
      <c r="B23" s="2">
        <f t="shared" si="1"/>
        <v>41021</v>
      </c>
      <c r="C23" s="1">
        <f t="shared" si="2"/>
        <v>0.29524305555555558</v>
      </c>
      <c r="D23" s="3">
        <f t="shared" si="3"/>
        <v>41021.295243055552</v>
      </c>
      <c r="E23">
        <v>2.2810000000000001</v>
      </c>
      <c r="F23">
        <f t="shared" si="4"/>
        <v>3.25961743</v>
      </c>
      <c r="G23">
        <f t="shared" si="0"/>
        <v>101.83122243049048</v>
      </c>
      <c r="H23" t="s">
        <v>13</v>
      </c>
      <c r="I23">
        <v>6</v>
      </c>
      <c r="J23" t="s">
        <v>41</v>
      </c>
      <c r="K23" t="s">
        <v>14</v>
      </c>
      <c r="L23">
        <v>151.1</v>
      </c>
      <c r="M23">
        <v>0</v>
      </c>
      <c r="N23">
        <v>4.3086000000000002</v>
      </c>
      <c r="O23">
        <v>1.0359999999999999E-2</v>
      </c>
      <c r="Q23">
        <v>31.3</v>
      </c>
    </row>
    <row r="24" spans="1:17">
      <c r="A24" t="s">
        <v>43</v>
      </c>
      <c r="B24" s="2">
        <f t="shared" si="1"/>
        <v>41021</v>
      </c>
      <c r="C24" s="1">
        <f t="shared" si="2"/>
        <v>0.29731481481481481</v>
      </c>
      <c r="D24" s="3">
        <f t="shared" si="3"/>
        <v>41021.297314814816</v>
      </c>
      <c r="E24">
        <v>2.0329999999999999</v>
      </c>
      <c r="F24">
        <f t="shared" si="4"/>
        <v>2.9052179900000001</v>
      </c>
      <c r="G24">
        <f t="shared" si="0"/>
        <v>90.759699781318346</v>
      </c>
      <c r="H24" t="s">
        <v>13</v>
      </c>
      <c r="I24">
        <v>6</v>
      </c>
      <c r="J24" t="s">
        <v>44</v>
      </c>
      <c r="K24" t="s">
        <v>14</v>
      </c>
      <c r="L24">
        <v>151.1</v>
      </c>
      <c r="M24">
        <v>0</v>
      </c>
      <c r="N24">
        <v>4.3086000000000002</v>
      </c>
      <c r="O24">
        <v>1.0359999999999999E-2</v>
      </c>
      <c r="Q24">
        <v>23.4</v>
      </c>
    </row>
    <row r="25" spans="1:17">
      <c r="A25" t="s">
        <v>45</v>
      </c>
      <c r="B25" s="2">
        <f t="shared" si="1"/>
        <v>41021</v>
      </c>
      <c r="C25" s="1">
        <f t="shared" si="2"/>
        <v>0.29906250000000001</v>
      </c>
      <c r="D25" s="3">
        <f t="shared" si="3"/>
        <v>41021.299062500002</v>
      </c>
      <c r="E25">
        <v>2.0339999999999998</v>
      </c>
      <c r="F25">
        <f t="shared" si="4"/>
        <v>2.9066470199999999</v>
      </c>
      <c r="G25">
        <f t="shared" si="0"/>
        <v>90.804343017806943</v>
      </c>
      <c r="H25" t="s">
        <v>13</v>
      </c>
      <c r="I25">
        <v>6</v>
      </c>
      <c r="J25" t="s">
        <v>44</v>
      </c>
      <c r="K25" t="s">
        <v>14</v>
      </c>
      <c r="L25">
        <v>151.1</v>
      </c>
      <c r="M25">
        <v>0</v>
      </c>
      <c r="N25">
        <v>4.3086000000000002</v>
      </c>
      <c r="O25">
        <v>1.0359999999999999E-2</v>
      </c>
      <c r="Q25">
        <v>23.4</v>
      </c>
    </row>
    <row r="26" spans="1:17">
      <c r="A26" t="s">
        <v>46</v>
      </c>
      <c r="B26" s="2">
        <f t="shared" si="1"/>
        <v>41021</v>
      </c>
      <c r="C26" s="1">
        <f t="shared" si="2"/>
        <v>0.30113425925925924</v>
      </c>
      <c r="D26" s="3">
        <f t="shared" si="3"/>
        <v>41021.301134259258</v>
      </c>
      <c r="E26">
        <v>2.423</v>
      </c>
      <c r="F26">
        <f t="shared" si="4"/>
        <v>3.4625396900000003</v>
      </c>
      <c r="G26">
        <f t="shared" si="0"/>
        <v>108.1705620118713</v>
      </c>
      <c r="H26" t="s">
        <v>13</v>
      </c>
      <c r="I26">
        <v>6</v>
      </c>
      <c r="J26" t="s">
        <v>47</v>
      </c>
      <c r="K26" t="s">
        <v>14</v>
      </c>
      <c r="L26">
        <v>151.1</v>
      </c>
      <c r="M26">
        <v>0</v>
      </c>
      <c r="N26">
        <v>4.3086000000000002</v>
      </c>
      <c r="O26">
        <v>1.0359999999999999E-2</v>
      </c>
      <c r="Q26">
        <v>10.3</v>
      </c>
    </row>
    <row r="27" spans="1:17">
      <c r="A27" t="s">
        <v>48</v>
      </c>
      <c r="B27" s="2">
        <f t="shared" si="1"/>
        <v>41021</v>
      </c>
      <c r="C27" s="1">
        <f t="shared" si="2"/>
        <v>0.30278935185185185</v>
      </c>
      <c r="D27" s="3">
        <f t="shared" si="3"/>
        <v>41021.302789351852</v>
      </c>
      <c r="E27">
        <v>2.4249999999999998</v>
      </c>
      <c r="F27">
        <f t="shared" si="4"/>
        <v>3.4653977499999997</v>
      </c>
      <c r="G27">
        <f t="shared" si="0"/>
        <v>108.25984848484848</v>
      </c>
      <c r="H27" t="s">
        <v>13</v>
      </c>
      <c r="I27">
        <v>6</v>
      </c>
      <c r="J27" t="s">
        <v>47</v>
      </c>
      <c r="K27" t="s">
        <v>14</v>
      </c>
      <c r="L27">
        <v>151.1</v>
      </c>
      <c r="M27">
        <v>0</v>
      </c>
      <c r="N27">
        <v>4.3086000000000002</v>
      </c>
      <c r="O27">
        <v>1.0359999999999999E-2</v>
      </c>
      <c r="Q27">
        <v>10.3</v>
      </c>
    </row>
    <row r="28" spans="1:17">
      <c r="A28" t="s">
        <v>49</v>
      </c>
      <c r="B28" s="2">
        <f t="shared" si="1"/>
        <v>41021</v>
      </c>
      <c r="C28" s="1">
        <f t="shared" si="2"/>
        <v>0.30603009259259256</v>
      </c>
      <c r="D28" s="3">
        <f t="shared" si="3"/>
        <v>41021.306030092594</v>
      </c>
      <c r="E28">
        <v>2.3490000000000002</v>
      </c>
      <c r="F28">
        <f t="shared" si="4"/>
        <v>3.3567914700000006</v>
      </c>
      <c r="G28">
        <f t="shared" si="0"/>
        <v>104.86696251171512</v>
      </c>
      <c r="H28" t="s">
        <v>13</v>
      </c>
      <c r="I28">
        <v>6</v>
      </c>
      <c r="J28" t="s">
        <v>50</v>
      </c>
      <c r="K28" t="s">
        <v>14</v>
      </c>
      <c r="L28">
        <v>151.1</v>
      </c>
      <c r="M28">
        <v>0</v>
      </c>
      <c r="N28">
        <v>4.3086000000000002</v>
      </c>
      <c r="O28">
        <v>1.0359999999999999E-2</v>
      </c>
      <c r="Q28">
        <v>5.6</v>
      </c>
    </row>
    <row r="29" spans="1:17">
      <c r="A29" t="s">
        <v>51</v>
      </c>
      <c r="B29" s="2">
        <f t="shared" si="1"/>
        <v>41021</v>
      </c>
      <c r="C29" s="1">
        <f t="shared" si="2"/>
        <v>0.30761574074074077</v>
      </c>
      <c r="D29" s="3">
        <f t="shared" si="3"/>
        <v>41021.307615740741</v>
      </c>
      <c r="E29">
        <v>2.3479999999999999</v>
      </c>
      <c r="F29">
        <f t="shared" si="4"/>
        <v>3.3553624399999999</v>
      </c>
      <c r="G29">
        <f t="shared" si="0"/>
        <v>104.82231927522649</v>
      </c>
      <c r="H29" t="s">
        <v>13</v>
      </c>
      <c r="I29">
        <v>6</v>
      </c>
      <c r="J29" t="s">
        <v>50</v>
      </c>
      <c r="K29" t="s">
        <v>14</v>
      </c>
      <c r="L29">
        <v>151.1</v>
      </c>
      <c r="M29">
        <v>0</v>
      </c>
      <c r="N29">
        <v>4.3086000000000002</v>
      </c>
      <c r="O29">
        <v>1.0359999999999999E-2</v>
      </c>
      <c r="Q29">
        <v>5.6</v>
      </c>
    </row>
    <row r="30" spans="1:17">
      <c r="A30" t="s">
        <v>52</v>
      </c>
      <c r="B30" s="2">
        <f t="shared" si="1"/>
        <v>41021</v>
      </c>
      <c r="C30" s="1">
        <f t="shared" si="2"/>
        <v>0.5273958333333334</v>
      </c>
      <c r="D30" s="3">
        <f t="shared" si="3"/>
        <v>41021.527395833335</v>
      </c>
      <c r="E30">
        <v>2.6539999999999999</v>
      </c>
      <c r="F30">
        <f t="shared" si="4"/>
        <v>3.7926456200000001</v>
      </c>
      <c r="G30">
        <f t="shared" si="0"/>
        <v>118.48314964073728</v>
      </c>
      <c r="H30" t="s">
        <v>13</v>
      </c>
      <c r="I30">
        <v>8</v>
      </c>
      <c r="J30" t="s">
        <v>53</v>
      </c>
      <c r="K30" t="s">
        <v>14</v>
      </c>
      <c r="L30">
        <v>151.1</v>
      </c>
      <c r="M30">
        <v>0</v>
      </c>
      <c r="N30">
        <v>4.3086000000000002</v>
      </c>
      <c r="O30">
        <v>1.0359999999999999E-2</v>
      </c>
      <c r="Q30">
        <v>200</v>
      </c>
    </row>
    <row r="31" spans="1:17">
      <c r="A31" t="s">
        <v>54</v>
      </c>
      <c r="B31" s="2">
        <f t="shared" si="1"/>
        <v>41021</v>
      </c>
      <c r="C31" s="1">
        <f t="shared" si="2"/>
        <v>0.5294444444444445</v>
      </c>
      <c r="D31" s="3">
        <f t="shared" si="3"/>
        <v>41021.529444444444</v>
      </c>
      <c r="E31">
        <v>2.645</v>
      </c>
      <c r="F31">
        <f t="shared" si="4"/>
        <v>3.7797843499999999</v>
      </c>
      <c r="G31">
        <f t="shared" si="0"/>
        <v>118.0813605123399</v>
      </c>
      <c r="H31" t="s">
        <v>13</v>
      </c>
      <c r="I31">
        <v>8</v>
      </c>
      <c r="J31" t="s">
        <v>53</v>
      </c>
      <c r="K31" t="s">
        <v>14</v>
      </c>
      <c r="L31">
        <v>151.1</v>
      </c>
      <c r="M31">
        <v>0</v>
      </c>
      <c r="N31">
        <v>4.3086000000000002</v>
      </c>
      <c r="O31">
        <v>1.0359999999999999E-2</v>
      </c>
      <c r="Q31">
        <v>200</v>
      </c>
    </row>
    <row r="32" spans="1:17">
      <c r="A32" t="s">
        <v>55</v>
      </c>
      <c r="B32" s="2">
        <f t="shared" si="1"/>
        <v>41021</v>
      </c>
      <c r="C32" s="1">
        <f t="shared" si="2"/>
        <v>0.53281250000000002</v>
      </c>
      <c r="D32" s="3">
        <f t="shared" si="3"/>
        <v>41021.532812500001</v>
      </c>
      <c r="E32">
        <v>5.633</v>
      </c>
      <c r="F32">
        <f t="shared" si="4"/>
        <v>8.0497259900000007</v>
      </c>
      <c r="G32">
        <f t="shared" si="0"/>
        <v>251.47535114026871</v>
      </c>
      <c r="H32" t="s">
        <v>13</v>
      </c>
      <c r="I32">
        <v>8</v>
      </c>
      <c r="J32" t="s">
        <v>56</v>
      </c>
      <c r="K32" t="s">
        <v>14</v>
      </c>
      <c r="L32">
        <v>151.1</v>
      </c>
      <c r="M32">
        <v>0</v>
      </c>
      <c r="N32">
        <v>4.3086000000000002</v>
      </c>
      <c r="O32">
        <v>1.0359999999999999E-2</v>
      </c>
      <c r="Q32">
        <v>62</v>
      </c>
    </row>
    <row r="33" spans="1:17">
      <c r="A33" t="s">
        <v>57</v>
      </c>
      <c r="B33" s="2">
        <f t="shared" si="1"/>
        <v>41021</v>
      </c>
      <c r="C33" s="1">
        <f t="shared" si="2"/>
        <v>0.53450231481481481</v>
      </c>
      <c r="D33" s="3">
        <f t="shared" si="3"/>
        <v>41021.534502314818</v>
      </c>
      <c r="E33">
        <v>5.6269999999999998</v>
      </c>
      <c r="F33">
        <f t="shared" si="4"/>
        <v>8.0411518100000006</v>
      </c>
      <c r="G33">
        <f t="shared" si="0"/>
        <v>251.20749172133711</v>
      </c>
      <c r="H33" t="s">
        <v>13</v>
      </c>
      <c r="I33">
        <v>8</v>
      </c>
      <c r="J33" t="s">
        <v>56</v>
      </c>
      <c r="K33" t="s">
        <v>14</v>
      </c>
      <c r="L33">
        <v>151.1</v>
      </c>
      <c r="M33">
        <v>0</v>
      </c>
      <c r="N33">
        <v>4.3086000000000002</v>
      </c>
      <c r="O33">
        <v>1.0359999999999999E-2</v>
      </c>
      <c r="Q33">
        <v>62</v>
      </c>
    </row>
    <row r="34" spans="1:17">
      <c r="A34" t="s">
        <v>58</v>
      </c>
      <c r="B34" s="2">
        <f t="shared" si="1"/>
        <v>41021</v>
      </c>
      <c r="C34" s="1">
        <f t="shared" si="2"/>
        <v>0.53716435185185185</v>
      </c>
      <c r="D34" s="3">
        <f t="shared" si="3"/>
        <v>41021.537164351852</v>
      </c>
      <c r="E34">
        <v>6.3150000000000004</v>
      </c>
      <c r="F34">
        <f t="shared" si="4"/>
        <v>9.0243244499999999</v>
      </c>
      <c r="G34">
        <f t="shared" si="0"/>
        <v>281.92203842549208</v>
      </c>
      <c r="H34" t="s">
        <v>13</v>
      </c>
      <c r="I34">
        <v>8</v>
      </c>
      <c r="J34" t="s">
        <v>59</v>
      </c>
      <c r="K34" t="s">
        <v>14</v>
      </c>
      <c r="L34">
        <v>151.1</v>
      </c>
      <c r="M34">
        <v>0</v>
      </c>
      <c r="N34">
        <v>4.3086000000000002</v>
      </c>
      <c r="O34">
        <v>1.0359999999999999E-2</v>
      </c>
      <c r="Q34">
        <v>29</v>
      </c>
    </row>
    <row r="35" spans="1:17">
      <c r="A35" t="s">
        <v>60</v>
      </c>
      <c r="B35" s="2">
        <f t="shared" si="1"/>
        <v>41021</v>
      </c>
      <c r="C35" s="1">
        <f t="shared" si="2"/>
        <v>0.5395833333333333</v>
      </c>
      <c r="D35" s="3">
        <f t="shared" si="3"/>
        <v>41021.539583333331</v>
      </c>
      <c r="E35">
        <v>6.3019999999999996</v>
      </c>
      <c r="F35">
        <f t="shared" si="4"/>
        <v>9.0057470599999991</v>
      </c>
      <c r="G35">
        <f t="shared" si="0"/>
        <v>281.34167635114028</v>
      </c>
      <c r="H35" t="s">
        <v>13</v>
      </c>
      <c r="I35">
        <v>8</v>
      </c>
      <c r="J35" t="s">
        <v>59</v>
      </c>
      <c r="K35" t="s">
        <v>14</v>
      </c>
      <c r="L35">
        <v>151.1</v>
      </c>
      <c r="M35">
        <v>0</v>
      </c>
      <c r="N35">
        <v>4.3086000000000002</v>
      </c>
      <c r="O35">
        <v>1.0359999999999999E-2</v>
      </c>
      <c r="Q35">
        <v>29</v>
      </c>
    </row>
    <row r="36" spans="1:17">
      <c r="A36" t="s">
        <v>61</v>
      </c>
      <c r="B36" s="2">
        <f t="shared" si="1"/>
        <v>41021</v>
      </c>
      <c r="C36" s="1">
        <f t="shared" si="2"/>
        <v>0.54430555555555549</v>
      </c>
      <c r="D36" s="3">
        <f t="shared" si="3"/>
        <v>41021.544305555559</v>
      </c>
      <c r="E36">
        <v>6.4939999999999998</v>
      </c>
      <c r="F36">
        <f t="shared" si="4"/>
        <v>9.2801208200000005</v>
      </c>
      <c r="G36">
        <f t="shared" si="0"/>
        <v>289.91317775695097</v>
      </c>
      <c r="H36" t="s">
        <v>13</v>
      </c>
      <c r="I36">
        <v>8</v>
      </c>
      <c r="J36" t="s">
        <v>62</v>
      </c>
      <c r="K36" t="s">
        <v>14</v>
      </c>
      <c r="L36">
        <v>151.1</v>
      </c>
      <c r="M36">
        <v>0</v>
      </c>
      <c r="N36">
        <v>4.3086000000000002</v>
      </c>
      <c r="O36">
        <v>1.0359999999999999E-2</v>
      </c>
      <c r="Q36">
        <v>21</v>
      </c>
    </row>
    <row r="37" spans="1:17">
      <c r="A37" t="s">
        <v>63</v>
      </c>
      <c r="B37" s="2">
        <f t="shared" si="1"/>
        <v>41021</v>
      </c>
      <c r="C37" s="1">
        <f t="shared" si="2"/>
        <v>0.54618055555555556</v>
      </c>
      <c r="D37" s="3">
        <f t="shared" si="3"/>
        <v>41021.546180555553</v>
      </c>
      <c r="E37">
        <v>6.4989999999999997</v>
      </c>
      <c r="F37">
        <f t="shared" si="4"/>
        <v>9.28726597</v>
      </c>
      <c r="G37">
        <f t="shared" si="0"/>
        <v>290.136393939394</v>
      </c>
      <c r="H37" t="s">
        <v>13</v>
      </c>
      <c r="I37">
        <v>8</v>
      </c>
      <c r="J37" t="s">
        <v>62</v>
      </c>
      <c r="K37" t="s">
        <v>14</v>
      </c>
      <c r="L37">
        <v>151.1</v>
      </c>
      <c r="M37">
        <v>0</v>
      </c>
      <c r="N37">
        <v>4.3086000000000002</v>
      </c>
      <c r="O37">
        <v>1.0359999999999999E-2</v>
      </c>
      <c r="Q37">
        <v>21</v>
      </c>
    </row>
    <row r="38" spans="1:17">
      <c r="A38" t="s">
        <v>64</v>
      </c>
      <c r="B38" s="2">
        <f t="shared" si="1"/>
        <v>41021</v>
      </c>
      <c r="C38" s="1">
        <f t="shared" si="2"/>
        <v>0.54783564814814811</v>
      </c>
      <c r="D38" s="3">
        <f t="shared" si="3"/>
        <v>41021.547835648147</v>
      </c>
      <c r="E38">
        <v>6.5220000000000002</v>
      </c>
      <c r="F38">
        <f t="shared" si="4"/>
        <v>9.3201336599999998</v>
      </c>
      <c r="G38">
        <f t="shared" si="0"/>
        <v>291.16318837863167</v>
      </c>
      <c r="H38" t="s">
        <v>13</v>
      </c>
      <c r="I38">
        <v>8</v>
      </c>
      <c r="J38" t="s">
        <v>65</v>
      </c>
      <c r="K38" t="s">
        <v>14</v>
      </c>
      <c r="L38">
        <v>151.1</v>
      </c>
      <c r="M38">
        <v>0</v>
      </c>
      <c r="N38">
        <v>4.3086000000000002</v>
      </c>
      <c r="O38">
        <v>1.0359999999999999E-2</v>
      </c>
      <c r="Q38">
        <v>11</v>
      </c>
    </row>
    <row r="39" spans="1:17">
      <c r="A39" t="s">
        <v>66</v>
      </c>
      <c r="B39" s="2">
        <f t="shared" si="1"/>
        <v>41021</v>
      </c>
      <c r="C39" s="1">
        <f t="shared" si="2"/>
        <v>0.55034722222222221</v>
      </c>
      <c r="D39" s="3">
        <f t="shared" si="3"/>
        <v>41021.550347222219</v>
      </c>
      <c r="E39">
        <v>6.51</v>
      </c>
      <c r="F39">
        <f t="shared" si="4"/>
        <v>9.3029852999999996</v>
      </c>
      <c r="G39">
        <f t="shared" si="0"/>
        <v>290.62746954076852</v>
      </c>
      <c r="H39" t="s">
        <v>13</v>
      </c>
      <c r="I39">
        <v>8</v>
      </c>
      <c r="J39" t="s">
        <v>65</v>
      </c>
      <c r="K39" t="s">
        <v>14</v>
      </c>
      <c r="L39">
        <v>151.1</v>
      </c>
      <c r="M39">
        <v>0</v>
      </c>
      <c r="N39">
        <v>4.3086000000000002</v>
      </c>
      <c r="O39">
        <v>1.0359999999999999E-2</v>
      </c>
      <c r="Q39">
        <v>11</v>
      </c>
    </row>
    <row r="40" spans="1:17">
      <c r="A40" t="s">
        <v>67</v>
      </c>
      <c r="B40" s="2">
        <f t="shared" si="1"/>
        <v>41021</v>
      </c>
      <c r="C40" s="1">
        <f t="shared" si="2"/>
        <v>0.5519560185185185</v>
      </c>
      <c r="D40" s="3">
        <f t="shared" si="3"/>
        <v>41021.55195601852</v>
      </c>
      <c r="E40">
        <v>6.3319999999999999</v>
      </c>
      <c r="F40">
        <f t="shared" si="4"/>
        <v>9.0486179599999996</v>
      </c>
      <c r="G40">
        <f t="shared" si="0"/>
        <v>282.6809734457982</v>
      </c>
      <c r="H40" t="s">
        <v>13</v>
      </c>
      <c r="I40">
        <v>8</v>
      </c>
      <c r="J40" t="s">
        <v>68</v>
      </c>
      <c r="K40" t="s">
        <v>14</v>
      </c>
      <c r="L40">
        <v>151.1</v>
      </c>
      <c r="M40">
        <v>0</v>
      </c>
      <c r="N40">
        <v>4.3086000000000002</v>
      </c>
      <c r="O40">
        <v>1.0359999999999999E-2</v>
      </c>
      <c r="Q40">
        <v>6</v>
      </c>
    </row>
    <row r="41" spans="1:17">
      <c r="A41" t="s">
        <v>69</v>
      </c>
      <c r="B41" s="2">
        <f t="shared" si="1"/>
        <v>41021</v>
      </c>
      <c r="C41" s="1">
        <f t="shared" si="2"/>
        <v>0.55351851851851852</v>
      </c>
      <c r="D41" s="3">
        <f t="shared" si="3"/>
        <v>41021.553518518522</v>
      </c>
      <c r="E41">
        <v>6.3170000000000002</v>
      </c>
      <c r="F41">
        <f t="shared" si="4"/>
        <v>9.0271825100000012</v>
      </c>
      <c r="G41">
        <f t="shared" si="0"/>
        <v>282.01132489846924</v>
      </c>
      <c r="H41" t="s">
        <v>13</v>
      </c>
      <c r="I41">
        <v>8</v>
      </c>
      <c r="J41" t="s">
        <v>68</v>
      </c>
      <c r="K41" t="s">
        <v>14</v>
      </c>
      <c r="L41">
        <v>151.1</v>
      </c>
      <c r="M41">
        <v>0</v>
      </c>
      <c r="N41">
        <v>4.3086000000000002</v>
      </c>
      <c r="O41">
        <v>1.0359999999999999E-2</v>
      </c>
      <c r="Q41">
        <v>6</v>
      </c>
    </row>
    <row r="42" spans="1:17">
      <c r="A42" t="s">
        <v>70</v>
      </c>
      <c r="B42" s="2">
        <f t="shared" si="1"/>
        <v>41021</v>
      </c>
      <c r="C42" s="1">
        <f t="shared" si="2"/>
        <v>0.86653935185185194</v>
      </c>
      <c r="D42" s="3">
        <f t="shared" si="3"/>
        <v>41021.866539351853</v>
      </c>
      <c r="E42">
        <v>4.5019999999999998</v>
      </c>
      <c r="F42">
        <f t="shared" si="4"/>
        <v>6.43349306</v>
      </c>
      <c r="G42">
        <f t="shared" si="0"/>
        <v>200.98385067166512</v>
      </c>
      <c r="H42" t="s">
        <v>13</v>
      </c>
      <c r="I42">
        <v>9</v>
      </c>
      <c r="J42" t="s">
        <v>71</v>
      </c>
      <c r="K42" t="s">
        <v>14</v>
      </c>
      <c r="L42">
        <v>151.1</v>
      </c>
      <c r="M42">
        <v>0</v>
      </c>
      <c r="N42">
        <v>4.3086000000000002</v>
      </c>
      <c r="O42">
        <v>1.0359999999999999E-2</v>
      </c>
      <c r="Q42">
        <v>150</v>
      </c>
    </row>
    <row r="43" spans="1:17">
      <c r="A43" t="s">
        <v>72</v>
      </c>
      <c r="B43" s="2">
        <f t="shared" si="1"/>
        <v>41021</v>
      </c>
      <c r="C43" s="1">
        <f t="shared" si="2"/>
        <v>0.86887731481481489</v>
      </c>
      <c r="D43" s="3">
        <f t="shared" si="3"/>
        <v>41021.868877314817</v>
      </c>
      <c r="E43">
        <v>4.4770000000000003</v>
      </c>
      <c r="F43">
        <f t="shared" si="4"/>
        <v>6.3977673100000008</v>
      </c>
      <c r="G43">
        <f t="shared" si="0"/>
        <v>199.86776975945023</v>
      </c>
      <c r="H43" t="s">
        <v>13</v>
      </c>
      <c r="I43">
        <v>9</v>
      </c>
      <c r="J43" t="s">
        <v>71</v>
      </c>
      <c r="K43" t="s">
        <v>14</v>
      </c>
      <c r="L43">
        <v>151.1</v>
      </c>
      <c r="M43">
        <v>0</v>
      </c>
      <c r="N43">
        <v>4.3086000000000002</v>
      </c>
      <c r="O43">
        <v>1.0359999999999999E-2</v>
      </c>
      <c r="Q43">
        <v>150</v>
      </c>
    </row>
    <row r="44" spans="1:17">
      <c r="A44" t="s">
        <v>73</v>
      </c>
      <c r="B44" s="2">
        <f t="shared" si="1"/>
        <v>41021</v>
      </c>
      <c r="C44" s="1">
        <f t="shared" si="2"/>
        <v>0.87325231481481491</v>
      </c>
      <c r="D44" s="3">
        <f t="shared" si="3"/>
        <v>41021.873252314814</v>
      </c>
      <c r="E44">
        <v>5.9850000000000003</v>
      </c>
      <c r="F44">
        <f t="shared" si="4"/>
        <v>8.5527445499999999</v>
      </c>
      <c r="G44">
        <f t="shared" si="0"/>
        <v>267.18977038425493</v>
      </c>
      <c r="H44" t="s">
        <v>13</v>
      </c>
      <c r="I44">
        <v>9</v>
      </c>
      <c r="J44" t="s">
        <v>74</v>
      </c>
      <c r="K44" t="s">
        <v>14</v>
      </c>
      <c r="L44">
        <v>151.1</v>
      </c>
      <c r="M44">
        <v>0</v>
      </c>
      <c r="N44">
        <v>4.3086000000000002</v>
      </c>
      <c r="O44">
        <v>1.0359999999999999E-2</v>
      </c>
      <c r="Q44">
        <v>40</v>
      </c>
    </row>
    <row r="45" spans="1:17">
      <c r="A45" t="s">
        <v>75</v>
      </c>
      <c r="B45" s="2">
        <f t="shared" si="1"/>
        <v>41021</v>
      </c>
      <c r="C45" s="1">
        <f t="shared" si="2"/>
        <v>0.87512731481481476</v>
      </c>
      <c r="D45" s="3">
        <f t="shared" si="3"/>
        <v>41021.875127314815</v>
      </c>
      <c r="E45">
        <v>5.968</v>
      </c>
      <c r="F45">
        <f t="shared" si="4"/>
        <v>8.5284510400000002</v>
      </c>
      <c r="G45">
        <f t="shared" si="0"/>
        <v>266.4308353639488</v>
      </c>
      <c r="H45" t="s">
        <v>13</v>
      </c>
      <c r="I45">
        <v>9</v>
      </c>
      <c r="J45" t="s">
        <v>74</v>
      </c>
      <c r="K45" t="s">
        <v>14</v>
      </c>
      <c r="L45">
        <v>151.1</v>
      </c>
      <c r="M45">
        <v>0</v>
      </c>
      <c r="N45">
        <v>4.3086000000000002</v>
      </c>
      <c r="O45">
        <v>1.0359999999999999E-2</v>
      </c>
      <c r="Q45">
        <v>40</v>
      </c>
    </row>
    <row r="46" spans="1:17">
      <c r="A46" t="s">
        <v>76</v>
      </c>
      <c r="B46" s="2">
        <f t="shared" si="1"/>
        <v>41021</v>
      </c>
      <c r="C46" s="1">
        <f t="shared" si="2"/>
        <v>0.8772106481481482</v>
      </c>
      <c r="D46" s="3">
        <f t="shared" si="3"/>
        <v>41021.877210648148</v>
      </c>
      <c r="E46">
        <v>6.1420000000000003</v>
      </c>
      <c r="F46">
        <f t="shared" si="4"/>
        <v>8.7771022600000013</v>
      </c>
      <c r="G46">
        <f t="shared" si="0"/>
        <v>274.19875851296479</v>
      </c>
      <c r="H46" t="s">
        <v>13</v>
      </c>
      <c r="I46">
        <v>9</v>
      </c>
      <c r="J46" t="s">
        <v>77</v>
      </c>
      <c r="K46" t="s">
        <v>14</v>
      </c>
      <c r="L46">
        <v>151.1</v>
      </c>
      <c r="M46">
        <v>0</v>
      </c>
      <c r="N46">
        <v>4.3086000000000002</v>
      </c>
      <c r="O46">
        <v>1.0359999999999999E-2</v>
      </c>
      <c r="Q46">
        <v>25</v>
      </c>
    </row>
    <row r="47" spans="1:17">
      <c r="A47" t="s">
        <v>78</v>
      </c>
      <c r="B47" s="2">
        <f t="shared" si="1"/>
        <v>41021</v>
      </c>
      <c r="C47" s="1">
        <f t="shared" si="2"/>
        <v>0.87914351851851846</v>
      </c>
      <c r="D47" s="3">
        <f t="shared" si="3"/>
        <v>41021.879143518519</v>
      </c>
      <c r="E47">
        <v>6.1319999999999997</v>
      </c>
      <c r="F47">
        <f t="shared" si="4"/>
        <v>8.7628119600000005</v>
      </c>
      <c r="G47">
        <f t="shared" si="0"/>
        <v>273.75232614807879</v>
      </c>
      <c r="H47" t="s">
        <v>13</v>
      </c>
      <c r="I47">
        <v>9</v>
      </c>
      <c r="J47" t="s">
        <v>77</v>
      </c>
      <c r="K47" t="s">
        <v>14</v>
      </c>
      <c r="L47">
        <v>151.1</v>
      </c>
      <c r="M47">
        <v>0</v>
      </c>
      <c r="N47">
        <v>4.3086000000000002</v>
      </c>
      <c r="O47">
        <v>1.0359999999999999E-2</v>
      </c>
      <c r="Q47">
        <v>25</v>
      </c>
    </row>
    <row r="48" spans="1:17">
      <c r="A48" t="s">
        <v>79</v>
      </c>
      <c r="B48" s="2">
        <f t="shared" si="1"/>
        <v>41021</v>
      </c>
      <c r="C48" s="1">
        <f t="shared" si="2"/>
        <v>0.88237268518518519</v>
      </c>
      <c r="D48" s="3">
        <f t="shared" si="3"/>
        <v>41021.882372685184</v>
      </c>
      <c r="E48">
        <v>6.6289999999999996</v>
      </c>
      <c r="F48">
        <f t="shared" si="4"/>
        <v>9.4730398699999991</v>
      </c>
      <c r="G48">
        <f t="shared" si="0"/>
        <v>295.94001468291157</v>
      </c>
      <c r="H48" t="s">
        <v>13</v>
      </c>
      <c r="I48">
        <v>9</v>
      </c>
      <c r="J48" t="s">
        <v>80</v>
      </c>
      <c r="K48" t="s">
        <v>14</v>
      </c>
      <c r="L48">
        <v>151.1</v>
      </c>
      <c r="M48">
        <v>0</v>
      </c>
      <c r="N48">
        <v>4.3086000000000002</v>
      </c>
      <c r="O48">
        <v>1.0359999999999999E-2</v>
      </c>
      <c r="Q48">
        <v>20</v>
      </c>
    </row>
    <row r="49" spans="1:17">
      <c r="A49" t="s">
        <v>81</v>
      </c>
      <c r="B49" s="2">
        <f t="shared" si="1"/>
        <v>41021</v>
      </c>
      <c r="C49" s="1">
        <f t="shared" si="2"/>
        <v>0.88418981481481485</v>
      </c>
      <c r="D49" s="3">
        <f t="shared" si="3"/>
        <v>41021.884189814817</v>
      </c>
      <c r="E49">
        <v>6.6040000000000001</v>
      </c>
      <c r="F49">
        <f t="shared" si="4"/>
        <v>9.4373141199999999</v>
      </c>
      <c r="G49">
        <f t="shared" si="0"/>
        <v>294.82393377069667</v>
      </c>
      <c r="H49" t="s">
        <v>13</v>
      </c>
      <c r="I49">
        <v>9</v>
      </c>
      <c r="J49" t="s">
        <v>80</v>
      </c>
      <c r="K49" t="s">
        <v>14</v>
      </c>
      <c r="L49">
        <v>151.1</v>
      </c>
      <c r="M49">
        <v>0</v>
      </c>
      <c r="N49">
        <v>4.3086000000000002</v>
      </c>
      <c r="O49">
        <v>1.0359999999999999E-2</v>
      </c>
      <c r="Q49">
        <v>20</v>
      </c>
    </row>
    <row r="50" spans="1:17">
      <c r="A50" t="s">
        <v>82</v>
      </c>
      <c r="B50" s="2">
        <f t="shared" si="1"/>
        <v>41021</v>
      </c>
      <c r="C50" s="1">
        <f t="shared" si="2"/>
        <v>0.88609953703703714</v>
      </c>
      <c r="D50" s="3">
        <f t="shared" si="3"/>
        <v>41021.886099537034</v>
      </c>
      <c r="E50">
        <v>6.5330000000000004</v>
      </c>
      <c r="F50">
        <f t="shared" si="4"/>
        <v>9.3358529900000011</v>
      </c>
      <c r="G50">
        <f t="shared" si="0"/>
        <v>291.65426398000631</v>
      </c>
      <c r="H50" t="s">
        <v>13</v>
      </c>
      <c r="I50">
        <v>9</v>
      </c>
      <c r="J50" t="s">
        <v>83</v>
      </c>
      <c r="K50" t="s">
        <v>14</v>
      </c>
      <c r="L50">
        <v>151.1</v>
      </c>
      <c r="M50">
        <v>0</v>
      </c>
      <c r="N50">
        <v>4.3086000000000002</v>
      </c>
      <c r="O50">
        <v>1.0359999999999999E-2</v>
      </c>
      <c r="Q50">
        <v>12</v>
      </c>
    </row>
    <row r="51" spans="1:17">
      <c r="A51" t="s">
        <v>84</v>
      </c>
      <c r="B51" s="2">
        <f t="shared" si="1"/>
        <v>41021</v>
      </c>
      <c r="C51" s="1">
        <f t="shared" si="2"/>
        <v>0.88788194444444446</v>
      </c>
      <c r="D51" s="3">
        <f t="shared" si="3"/>
        <v>41021.887881944444</v>
      </c>
      <c r="E51">
        <v>6.5309999999999997</v>
      </c>
      <c r="F51">
        <f t="shared" si="4"/>
        <v>9.3329949299999999</v>
      </c>
      <c r="G51">
        <f t="shared" si="0"/>
        <v>291.56497750702908</v>
      </c>
      <c r="H51" t="s">
        <v>13</v>
      </c>
      <c r="I51">
        <v>9</v>
      </c>
      <c r="J51" t="s">
        <v>83</v>
      </c>
      <c r="K51" t="s">
        <v>14</v>
      </c>
      <c r="L51">
        <v>151.1</v>
      </c>
      <c r="M51">
        <v>0</v>
      </c>
      <c r="N51">
        <v>4.3086000000000002</v>
      </c>
      <c r="O51">
        <v>1.0359999999999999E-2</v>
      </c>
      <c r="Q51">
        <v>12</v>
      </c>
    </row>
    <row r="52" spans="1:17">
      <c r="A52" t="s">
        <v>85</v>
      </c>
      <c r="B52" s="2">
        <f t="shared" si="1"/>
        <v>41021</v>
      </c>
      <c r="C52" s="1">
        <f t="shared" si="2"/>
        <v>0.89093750000000005</v>
      </c>
      <c r="D52" s="3">
        <f t="shared" si="3"/>
        <v>41021.8909375</v>
      </c>
      <c r="E52">
        <v>6.5350000000000001</v>
      </c>
      <c r="F52">
        <f t="shared" si="4"/>
        <v>9.3387110500000006</v>
      </c>
      <c r="G52">
        <f t="shared" si="0"/>
        <v>291.74355045298347</v>
      </c>
      <c r="H52" t="s">
        <v>13</v>
      </c>
      <c r="I52">
        <v>9</v>
      </c>
      <c r="J52" t="s">
        <v>86</v>
      </c>
      <c r="K52" t="s">
        <v>14</v>
      </c>
      <c r="L52">
        <v>151.1</v>
      </c>
      <c r="M52">
        <v>0</v>
      </c>
      <c r="N52">
        <v>4.3086000000000002</v>
      </c>
      <c r="O52">
        <v>1.0359999999999999E-2</v>
      </c>
      <c r="Q52">
        <v>7</v>
      </c>
    </row>
    <row r="53" spans="1:17">
      <c r="A53" t="s">
        <v>87</v>
      </c>
      <c r="B53" s="2">
        <f t="shared" si="1"/>
        <v>41021</v>
      </c>
      <c r="C53" s="1">
        <f t="shared" si="2"/>
        <v>0.89278935185185182</v>
      </c>
      <c r="D53" s="3">
        <f t="shared" si="3"/>
        <v>41021.892789351848</v>
      </c>
      <c r="E53">
        <v>6.5250000000000004</v>
      </c>
      <c r="F53">
        <f t="shared" si="4"/>
        <v>9.3244207499999998</v>
      </c>
      <c r="G53">
        <f t="shared" si="0"/>
        <v>291.29711808809748</v>
      </c>
      <c r="H53" t="s">
        <v>13</v>
      </c>
      <c r="I53">
        <v>9</v>
      </c>
      <c r="J53" t="s">
        <v>86</v>
      </c>
      <c r="K53" t="s">
        <v>14</v>
      </c>
      <c r="L53">
        <v>151.1</v>
      </c>
      <c r="M53">
        <v>0</v>
      </c>
      <c r="N53">
        <v>4.3086000000000002</v>
      </c>
      <c r="O53">
        <v>1.0359999999999999E-2</v>
      </c>
      <c r="Q53">
        <v>7</v>
      </c>
    </row>
    <row r="54" spans="1:17">
      <c r="A54" t="s">
        <v>88</v>
      </c>
      <c r="B54" s="2">
        <f t="shared" si="1"/>
        <v>41022</v>
      </c>
      <c r="C54" s="1">
        <f t="shared" si="2"/>
        <v>0.46096064814814813</v>
      </c>
      <c r="D54" s="3">
        <f t="shared" si="3"/>
        <v>41022.460960648146</v>
      </c>
      <c r="E54">
        <v>4.4009999999999998</v>
      </c>
      <c r="F54">
        <f t="shared" si="4"/>
        <v>6.2891610299999998</v>
      </c>
      <c r="G54">
        <f t="shared" si="0"/>
        <v>196.47488378631678</v>
      </c>
      <c r="H54" t="s">
        <v>13</v>
      </c>
      <c r="I54">
        <v>12</v>
      </c>
      <c r="J54" t="s">
        <v>89</v>
      </c>
      <c r="K54" t="s">
        <v>90</v>
      </c>
      <c r="L54">
        <v>149</v>
      </c>
      <c r="M54">
        <v>0</v>
      </c>
      <c r="N54">
        <v>4.3276250000000003</v>
      </c>
      <c r="O54">
        <v>1.0319999999999999E-2</v>
      </c>
      <c r="Q54">
        <v>150</v>
      </c>
    </row>
    <row r="55" spans="1:17">
      <c r="A55" t="s">
        <v>91</v>
      </c>
      <c r="B55" s="2">
        <f t="shared" si="1"/>
        <v>41022</v>
      </c>
      <c r="C55" s="1">
        <f t="shared" si="2"/>
        <v>0.46278935185185183</v>
      </c>
      <c r="D55" s="3">
        <f t="shared" si="3"/>
        <v>41022.462789351855</v>
      </c>
      <c r="E55">
        <v>4.3739999999999997</v>
      </c>
      <c r="F55">
        <f t="shared" si="4"/>
        <v>6.2505772199999994</v>
      </c>
      <c r="G55">
        <f t="shared" si="0"/>
        <v>195.26951640112463</v>
      </c>
      <c r="H55" t="s">
        <v>13</v>
      </c>
      <c r="I55">
        <v>12</v>
      </c>
      <c r="J55" t="s">
        <v>89</v>
      </c>
      <c r="K55" t="s">
        <v>90</v>
      </c>
      <c r="L55">
        <v>149</v>
      </c>
      <c r="M55">
        <v>0</v>
      </c>
      <c r="N55">
        <v>4.3276250000000003</v>
      </c>
      <c r="O55">
        <v>1.0319999999999999E-2</v>
      </c>
      <c r="Q55">
        <v>150</v>
      </c>
    </row>
    <row r="56" spans="1:17">
      <c r="A56" t="s">
        <v>92</v>
      </c>
      <c r="B56" s="2">
        <f t="shared" si="1"/>
        <v>41022</v>
      </c>
      <c r="C56" s="1">
        <f t="shared" si="2"/>
        <v>0.46486111111111111</v>
      </c>
      <c r="D56" s="3">
        <f t="shared" si="3"/>
        <v>41022.464861111112</v>
      </c>
      <c r="E56">
        <v>6.0519999999999996</v>
      </c>
      <c r="F56">
        <f t="shared" si="4"/>
        <v>8.6484895599999998</v>
      </c>
      <c r="G56">
        <f t="shared" si="0"/>
        <v>270.18086722899096</v>
      </c>
      <c r="H56" t="s">
        <v>13</v>
      </c>
      <c r="I56">
        <v>12</v>
      </c>
      <c r="J56" t="s">
        <v>93</v>
      </c>
      <c r="K56" t="s">
        <v>90</v>
      </c>
      <c r="L56">
        <v>149</v>
      </c>
      <c r="M56">
        <v>0</v>
      </c>
      <c r="N56">
        <v>4.3276250000000003</v>
      </c>
      <c r="O56">
        <v>1.0319999999999999E-2</v>
      </c>
      <c r="Q56">
        <v>40</v>
      </c>
    </row>
    <row r="57" spans="1:17">
      <c r="A57" t="s">
        <v>94</v>
      </c>
      <c r="B57" s="2">
        <f t="shared" si="1"/>
        <v>41022</v>
      </c>
      <c r="C57" s="1">
        <f t="shared" si="2"/>
        <v>0.46667824074074077</v>
      </c>
      <c r="D57" s="3">
        <f t="shared" si="3"/>
        <v>41022.466678240744</v>
      </c>
      <c r="E57">
        <v>6.07</v>
      </c>
      <c r="F57">
        <f t="shared" si="4"/>
        <v>8.6742121000000001</v>
      </c>
      <c r="G57">
        <f t="shared" si="0"/>
        <v>270.98444548578573</v>
      </c>
      <c r="H57" t="s">
        <v>13</v>
      </c>
      <c r="I57">
        <v>12</v>
      </c>
      <c r="J57" t="s">
        <v>93</v>
      </c>
      <c r="K57" t="s">
        <v>90</v>
      </c>
      <c r="L57">
        <v>149</v>
      </c>
      <c r="M57">
        <v>0</v>
      </c>
      <c r="N57">
        <v>4.3276250000000003</v>
      </c>
      <c r="O57">
        <v>1.0319999999999999E-2</v>
      </c>
      <c r="Q57">
        <v>40</v>
      </c>
    </row>
    <row r="58" spans="1:17">
      <c r="A58" t="s">
        <v>95</v>
      </c>
      <c r="B58" s="2">
        <f t="shared" si="1"/>
        <v>41022</v>
      </c>
      <c r="C58" s="1">
        <f t="shared" si="2"/>
        <v>0.46917824074074077</v>
      </c>
      <c r="D58" s="3">
        <f t="shared" si="3"/>
        <v>41022.469178240739</v>
      </c>
      <c r="E58">
        <v>6.2439999999999998</v>
      </c>
      <c r="F58">
        <f t="shared" si="4"/>
        <v>8.9228633199999994</v>
      </c>
      <c r="G58">
        <f t="shared" si="0"/>
        <v>278.7523686348016</v>
      </c>
      <c r="H58" t="s">
        <v>13</v>
      </c>
      <c r="I58">
        <v>12</v>
      </c>
      <c r="J58" t="s">
        <v>96</v>
      </c>
      <c r="K58" t="s">
        <v>90</v>
      </c>
      <c r="L58">
        <v>149</v>
      </c>
      <c r="M58">
        <v>0</v>
      </c>
      <c r="N58">
        <v>4.3276250000000003</v>
      </c>
      <c r="O58">
        <v>1.0319999999999999E-2</v>
      </c>
      <c r="Q58">
        <v>30</v>
      </c>
    </row>
    <row r="59" spans="1:17">
      <c r="A59" t="s">
        <v>97</v>
      </c>
      <c r="B59" s="2">
        <f t="shared" si="1"/>
        <v>41022</v>
      </c>
      <c r="C59" s="1">
        <f t="shared" si="2"/>
        <v>0.4710185185185185</v>
      </c>
      <c r="D59" s="3">
        <f t="shared" si="3"/>
        <v>41022.471018518518</v>
      </c>
      <c r="E59">
        <v>6.2320000000000002</v>
      </c>
      <c r="F59">
        <f t="shared" si="4"/>
        <v>8.905714960000001</v>
      </c>
      <c r="G59">
        <f t="shared" si="0"/>
        <v>278.2166497969385</v>
      </c>
      <c r="H59" t="s">
        <v>13</v>
      </c>
      <c r="I59">
        <v>12</v>
      </c>
      <c r="J59" t="s">
        <v>96</v>
      </c>
      <c r="K59" t="s">
        <v>90</v>
      </c>
      <c r="L59">
        <v>149</v>
      </c>
      <c r="M59">
        <v>0</v>
      </c>
      <c r="N59">
        <v>4.3276250000000003</v>
      </c>
      <c r="O59">
        <v>1.0319999999999999E-2</v>
      </c>
      <c r="Q59">
        <v>30</v>
      </c>
    </row>
    <row r="60" spans="1:17">
      <c r="A60" t="s">
        <v>98</v>
      </c>
      <c r="B60" s="2">
        <f t="shared" si="1"/>
        <v>41022</v>
      </c>
      <c r="C60" s="1">
        <f t="shared" si="2"/>
        <v>0.47291666666666665</v>
      </c>
      <c r="D60" s="3">
        <f t="shared" si="3"/>
        <v>41022.472916666666</v>
      </c>
      <c r="E60">
        <v>6.7160000000000002</v>
      </c>
      <c r="F60">
        <f t="shared" si="4"/>
        <v>9.5973654800000006</v>
      </c>
      <c r="G60">
        <f t="shared" si="0"/>
        <v>299.82397625741959</v>
      </c>
      <c r="H60" t="s">
        <v>13</v>
      </c>
      <c r="I60">
        <v>12</v>
      </c>
      <c r="J60" t="s">
        <v>99</v>
      </c>
      <c r="K60" t="s">
        <v>90</v>
      </c>
      <c r="L60">
        <v>149</v>
      </c>
      <c r="M60">
        <v>0</v>
      </c>
      <c r="N60">
        <v>4.3276250000000003</v>
      </c>
      <c r="O60">
        <v>1.0319999999999999E-2</v>
      </c>
      <c r="Q60">
        <v>20</v>
      </c>
    </row>
    <row r="61" spans="1:17">
      <c r="A61" t="s">
        <v>100</v>
      </c>
      <c r="B61" s="2">
        <f t="shared" si="1"/>
        <v>41022</v>
      </c>
      <c r="C61" s="1">
        <f t="shared" si="2"/>
        <v>0.47500000000000003</v>
      </c>
      <c r="D61" s="3">
        <f t="shared" si="3"/>
        <v>41022.474999999999</v>
      </c>
      <c r="E61">
        <v>6.7110000000000003</v>
      </c>
      <c r="F61">
        <f t="shared" si="4"/>
        <v>9.5902203300000011</v>
      </c>
      <c r="G61">
        <f t="shared" si="0"/>
        <v>299.60076007497668</v>
      </c>
      <c r="H61" t="s">
        <v>13</v>
      </c>
      <c r="I61">
        <v>12</v>
      </c>
      <c r="J61" t="s">
        <v>99</v>
      </c>
      <c r="K61" t="s">
        <v>90</v>
      </c>
      <c r="L61">
        <v>149</v>
      </c>
      <c r="M61">
        <v>0</v>
      </c>
      <c r="N61">
        <v>4.3276250000000003</v>
      </c>
      <c r="O61">
        <v>1.0319999999999999E-2</v>
      </c>
      <c r="Q61">
        <v>20</v>
      </c>
    </row>
    <row r="62" spans="1:17">
      <c r="A62" t="s">
        <v>101</v>
      </c>
      <c r="B62" s="2">
        <f t="shared" si="1"/>
        <v>41022</v>
      </c>
      <c r="C62" s="1">
        <f t="shared" si="2"/>
        <v>0.47696759259259264</v>
      </c>
      <c r="D62" s="3">
        <f t="shared" si="3"/>
        <v>41022.476967592593</v>
      </c>
      <c r="E62">
        <v>6.6289999999999996</v>
      </c>
      <c r="F62">
        <f t="shared" si="4"/>
        <v>9.4730398699999991</v>
      </c>
      <c r="G62">
        <f t="shared" si="0"/>
        <v>295.94001468291157</v>
      </c>
      <c r="H62" t="s">
        <v>13</v>
      </c>
      <c r="I62">
        <v>12</v>
      </c>
      <c r="J62" t="s">
        <v>102</v>
      </c>
      <c r="K62" t="s">
        <v>90</v>
      </c>
      <c r="L62">
        <v>149</v>
      </c>
      <c r="M62">
        <v>0</v>
      </c>
      <c r="N62">
        <v>4.3276250000000003</v>
      </c>
      <c r="O62">
        <v>1.0319999999999999E-2</v>
      </c>
      <c r="Q62">
        <v>12</v>
      </c>
    </row>
    <row r="63" spans="1:17">
      <c r="A63" t="s">
        <v>103</v>
      </c>
      <c r="B63" s="2">
        <f t="shared" si="1"/>
        <v>41022</v>
      </c>
      <c r="C63" s="1">
        <f t="shared" si="2"/>
        <v>0.47923611111111114</v>
      </c>
      <c r="D63" s="3">
        <f t="shared" si="3"/>
        <v>41022.47923611111</v>
      </c>
      <c r="E63">
        <v>6.6230000000000002</v>
      </c>
      <c r="F63">
        <f t="shared" si="4"/>
        <v>9.4644656900000008</v>
      </c>
      <c r="G63">
        <f t="shared" si="0"/>
        <v>295.67215526398007</v>
      </c>
      <c r="H63" t="s">
        <v>13</v>
      </c>
      <c r="I63">
        <v>12</v>
      </c>
      <c r="J63" t="s">
        <v>102</v>
      </c>
      <c r="K63" t="s">
        <v>90</v>
      </c>
      <c r="L63">
        <v>149</v>
      </c>
      <c r="M63">
        <v>0</v>
      </c>
      <c r="N63">
        <v>4.3276250000000003</v>
      </c>
      <c r="O63">
        <v>1.0319999999999999E-2</v>
      </c>
      <c r="Q63">
        <v>12</v>
      </c>
    </row>
    <row r="64" spans="1:17">
      <c r="A64" t="s">
        <v>104</v>
      </c>
      <c r="B64" s="2">
        <f t="shared" si="1"/>
        <v>41022</v>
      </c>
      <c r="C64" s="1">
        <f t="shared" si="2"/>
        <v>0.48142361111111115</v>
      </c>
      <c r="D64" s="3">
        <f t="shared" si="3"/>
        <v>41022.481423611112</v>
      </c>
      <c r="E64">
        <v>6.7590000000000003</v>
      </c>
      <c r="F64">
        <f t="shared" si="4"/>
        <v>9.6588137700000001</v>
      </c>
      <c r="G64">
        <f t="shared" si="0"/>
        <v>301.74363542642931</v>
      </c>
      <c r="H64" t="s">
        <v>13</v>
      </c>
      <c r="I64">
        <v>12</v>
      </c>
      <c r="J64" t="s">
        <v>105</v>
      </c>
      <c r="K64" t="s">
        <v>90</v>
      </c>
      <c r="L64">
        <v>149</v>
      </c>
      <c r="M64">
        <v>0</v>
      </c>
      <c r="N64">
        <v>4.3276250000000003</v>
      </c>
      <c r="O64">
        <v>1.0319999999999999E-2</v>
      </c>
      <c r="Q64">
        <v>7</v>
      </c>
    </row>
    <row r="65" spans="1:17">
      <c r="A65" t="s">
        <v>106</v>
      </c>
      <c r="B65" s="2">
        <f t="shared" si="1"/>
        <v>41022</v>
      </c>
      <c r="C65" s="1">
        <f t="shared" si="2"/>
        <v>0.4831597222222222</v>
      </c>
      <c r="D65" s="3">
        <f t="shared" si="3"/>
        <v>41022.483159722222</v>
      </c>
      <c r="E65">
        <v>6.76</v>
      </c>
      <c r="F65">
        <f t="shared" si="4"/>
        <v>9.6602428000000007</v>
      </c>
      <c r="G65">
        <f t="shared" si="0"/>
        <v>301.78827866291783</v>
      </c>
      <c r="H65" t="s">
        <v>13</v>
      </c>
      <c r="I65">
        <v>12</v>
      </c>
      <c r="J65" t="s">
        <v>105</v>
      </c>
      <c r="K65" t="s">
        <v>90</v>
      </c>
      <c r="L65">
        <v>149</v>
      </c>
      <c r="M65">
        <v>0</v>
      </c>
      <c r="N65">
        <v>4.3276250000000003</v>
      </c>
      <c r="O65">
        <v>1.0319999999999999E-2</v>
      </c>
      <c r="Q65">
        <v>7</v>
      </c>
    </row>
    <row r="66" spans="1:17">
      <c r="A66" t="s">
        <v>107</v>
      </c>
      <c r="B66" s="2">
        <f t="shared" si="1"/>
        <v>41023</v>
      </c>
      <c r="C66" s="1">
        <f t="shared" si="2"/>
        <v>4.7106481481481478E-3</v>
      </c>
      <c r="D66" s="3">
        <f t="shared" si="3"/>
        <v>41023.004710648151</v>
      </c>
      <c r="E66">
        <v>6.4589999999999996</v>
      </c>
      <c r="F66">
        <f t="shared" si="4"/>
        <v>9.2301047699999987</v>
      </c>
      <c r="G66">
        <f t="shared" si="0"/>
        <v>288.35066447985002</v>
      </c>
      <c r="H66" t="s">
        <v>13</v>
      </c>
      <c r="I66">
        <v>17</v>
      </c>
      <c r="J66" t="s">
        <v>108</v>
      </c>
      <c r="K66" t="s">
        <v>90</v>
      </c>
      <c r="L66">
        <v>149</v>
      </c>
      <c r="M66">
        <v>0</v>
      </c>
      <c r="N66">
        <v>4.3276250000000003</v>
      </c>
      <c r="O66">
        <v>1.0319999999999999E-2</v>
      </c>
      <c r="Q66">
        <v>20</v>
      </c>
    </row>
    <row r="67" spans="1:17">
      <c r="A67" t="s">
        <v>109</v>
      </c>
      <c r="B67" s="2">
        <f t="shared" si="1"/>
        <v>41023</v>
      </c>
      <c r="C67" s="1">
        <f t="shared" si="2"/>
        <v>2.7199074074074074E-3</v>
      </c>
      <c r="D67" s="3">
        <f t="shared" si="3"/>
        <v>41023.00271990741</v>
      </c>
      <c r="E67">
        <v>6.4740000000000002</v>
      </c>
      <c r="F67">
        <f t="shared" si="4"/>
        <v>9.2515402200000008</v>
      </c>
      <c r="G67">
        <f t="shared" ref="G67:G130" si="5">F67*1000/32.01</f>
        <v>289.02031302717904</v>
      </c>
      <c r="H67" t="s">
        <v>13</v>
      </c>
      <c r="I67">
        <v>17</v>
      </c>
      <c r="J67" t="s">
        <v>108</v>
      </c>
      <c r="K67" t="s">
        <v>90</v>
      </c>
      <c r="L67">
        <v>149</v>
      </c>
      <c r="M67">
        <v>0</v>
      </c>
      <c r="N67">
        <v>4.3276250000000003</v>
      </c>
      <c r="O67">
        <v>1.0319999999999999E-2</v>
      </c>
      <c r="Q67">
        <v>20</v>
      </c>
    </row>
    <row r="68" spans="1:17">
      <c r="A68" t="s">
        <v>110</v>
      </c>
      <c r="B68" s="2">
        <f t="shared" ref="B68:B131" si="6">DATE(2012,4,MID(A68,9,2))</f>
        <v>41023</v>
      </c>
      <c r="C68" s="1">
        <f t="shared" ref="C68:C131" si="7">TIME(MID(A68,12,2),MID(A68,15,2),MID(A68,18,2))</f>
        <v>2.199074074074074E-4</v>
      </c>
      <c r="D68" s="3">
        <f t="shared" ref="D68:D131" si="8">B68+C68</f>
        <v>41023.000219907408</v>
      </c>
      <c r="E68">
        <v>6.4740000000000002</v>
      </c>
      <c r="F68">
        <f t="shared" ref="F68:F131" si="9">E68*1.42903</f>
        <v>9.2515402200000008</v>
      </c>
      <c r="G68">
        <f t="shared" si="5"/>
        <v>289.02031302717904</v>
      </c>
      <c r="H68" t="s">
        <v>13</v>
      </c>
      <c r="I68">
        <v>17</v>
      </c>
      <c r="J68" t="s">
        <v>111</v>
      </c>
      <c r="K68" t="s">
        <v>90</v>
      </c>
      <c r="L68">
        <v>149</v>
      </c>
      <c r="M68">
        <v>0</v>
      </c>
      <c r="N68">
        <v>4.3276250000000003</v>
      </c>
      <c r="O68">
        <v>1.0319999999999999E-2</v>
      </c>
      <c r="Q68">
        <v>6</v>
      </c>
    </row>
    <row r="69" spans="1:17">
      <c r="A69" t="s">
        <v>112</v>
      </c>
      <c r="B69" s="2">
        <f t="shared" si="6"/>
        <v>41022</v>
      </c>
      <c r="C69" s="1">
        <f t="shared" si="7"/>
        <v>0.99815972222222227</v>
      </c>
      <c r="D69" s="3">
        <f t="shared" si="8"/>
        <v>41022.998159722221</v>
      </c>
      <c r="E69">
        <v>6.4880000000000004</v>
      </c>
      <c r="F69">
        <f t="shared" si="9"/>
        <v>9.2715466400000004</v>
      </c>
      <c r="G69">
        <f t="shared" si="5"/>
        <v>289.64531833801942</v>
      </c>
      <c r="H69" t="s">
        <v>13</v>
      </c>
      <c r="I69">
        <v>17</v>
      </c>
      <c r="J69" t="s">
        <v>111</v>
      </c>
      <c r="K69" t="s">
        <v>90</v>
      </c>
      <c r="L69">
        <v>149</v>
      </c>
      <c r="M69">
        <v>0</v>
      </c>
      <c r="N69">
        <v>4.3276250000000003</v>
      </c>
      <c r="O69">
        <v>1.0319999999999999E-2</v>
      </c>
      <c r="Q69">
        <v>6</v>
      </c>
    </row>
    <row r="70" spans="1:17">
      <c r="A70" t="s">
        <v>113</v>
      </c>
      <c r="B70" s="2">
        <f t="shared" si="6"/>
        <v>41022</v>
      </c>
      <c r="C70" s="1">
        <f t="shared" si="7"/>
        <v>0.99564814814814817</v>
      </c>
      <c r="D70" s="3">
        <f t="shared" si="8"/>
        <v>41022.995648148149</v>
      </c>
      <c r="E70">
        <v>6.49</v>
      </c>
      <c r="F70">
        <f t="shared" si="9"/>
        <v>9.2744046999999998</v>
      </c>
      <c r="G70">
        <f t="shared" si="5"/>
        <v>289.73460481099653</v>
      </c>
      <c r="H70" t="s">
        <v>13</v>
      </c>
      <c r="I70">
        <v>17</v>
      </c>
      <c r="J70" t="s">
        <v>114</v>
      </c>
      <c r="K70" t="s">
        <v>90</v>
      </c>
      <c r="L70">
        <v>149</v>
      </c>
      <c r="M70">
        <v>0</v>
      </c>
      <c r="N70">
        <v>4.3276250000000003</v>
      </c>
      <c r="O70">
        <v>1.0319999999999999E-2</v>
      </c>
      <c r="Q70">
        <v>12</v>
      </c>
    </row>
    <row r="71" spans="1:17">
      <c r="A71" t="s">
        <v>115</v>
      </c>
      <c r="B71" s="2">
        <f t="shared" si="6"/>
        <v>41022</v>
      </c>
      <c r="C71" s="1">
        <f t="shared" si="7"/>
        <v>0.99384259259259267</v>
      </c>
      <c r="D71" s="3">
        <f t="shared" si="8"/>
        <v>41022.993842592594</v>
      </c>
      <c r="E71">
        <v>6.5049999999999999</v>
      </c>
      <c r="F71">
        <f t="shared" si="9"/>
        <v>9.2958401500000001</v>
      </c>
      <c r="G71">
        <f t="shared" si="5"/>
        <v>290.40425335832555</v>
      </c>
      <c r="H71" t="s">
        <v>13</v>
      </c>
      <c r="I71">
        <v>17</v>
      </c>
      <c r="J71" t="s">
        <v>114</v>
      </c>
      <c r="K71" t="s">
        <v>90</v>
      </c>
      <c r="L71">
        <v>149</v>
      </c>
      <c r="M71">
        <v>0</v>
      </c>
      <c r="N71">
        <v>4.3276250000000003</v>
      </c>
      <c r="O71">
        <v>1.0319999999999999E-2</v>
      </c>
      <c r="Q71">
        <v>12</v>
      </c>
    </row>
    <row r="72" spans="1:17">
      <c r="A72" t="s">
        <v>116</v>
      </c>
      <c r="B72" s="2">
        <f t="shared" si="6"/>
        <v>41022</v>
      </c>
      <c r="C72" s="1">
        <f t="shared" si="7"/>
        <v>0.99024305555555558</v>
      </c>
      <c r="D72" s="3">
        <f t="shared" si="8"/>
        <v>41022.990243055552</v>
      </c>
      <c r="E72">
        <v>6.617</v>
      </c>
      <c r="F72">
        <f t="shared" si="9"/>
        <v>9.4558915100000007</v>
      </c>
      <c r="G72">
        <f t="shared" si="5"/>
        <v>295.40429584504847</v>
      </c>
      <c r="H72" t="s">
        <v>13</v>
      </c>
      <c r="I72">
        <v>17</v>
      </c>
      <c r="J72" t="s">
        <v>117</v>
      </c>
      <c r="K72" t="s">
        <v>90</v>
      </c>
      <c r="L72">
        <v>149</v>
      </c>
      <c r="M72">
        <v>0</v>
      </c>
      <c r="N72">
        <v>4.3276250000000003</v>
      </c>
      <c r="O72">
        <v>1.0319999999999999E-2</v>
      </c>
      <c r="Q72">
        <v>38</v>
      </c>
    </row>
    <row r="73" spans="1:17">
      <c r="A73" t="s">
        <v>118</v>
      </c>
      <c r="B73" s="2">
        <f t="shared" si="6"/>
        <v>41022</v>
      </c>
      <c r="C73" s="1">
        <f t="shared" si="7"/>
        <v>0.98796296296296304</v>
      </c>
      <c r="D73" s="3">
        <f t="shared" si="8"/>
        <v>41022.987962962965</v>
      </c>
      <c r="E73">
        <v>6.6269999999999998</v>
      </c>
      <c r="F73">
        <f t="shared" si="9"/>
        <v>9.4701818099999997</v>
      </c>
      <c r="G73">
        <f t="shared" si="5"/>
        <v>295.8507282099344</v>
      </c>
      <c r="H73" t="s">
        <v>13</v>
      </c>
      <c r="I73">
        <v>17</v>
      </c>
      <c r="J73" t="s">
        <v>117</v>
      </c>
      <c r="K73" t="s">
        <v>90</v>
      </c>
      <c r="L73">
        <v>149</v>
      </c>
      <c r="M73">
        <v>0</v>
      </c>
      <c r="N73">
        <v>4.3276250000000003</v>
      </c>
      <c r="O73">
        <v>1.0319999999999999E-2</v>
      </c>
      <c r="Q73">
        <v>38</v>
      </c>
    </row>
    <row r="74" spans="1:17">
      <c r="A74" t="s">
        <v>119</v>
      </c>
      <c r="B74" s="2">
        <f t="shared" si="6"/>
        <v>41022</v>
      </c>
      <c r="C74" s="1">
        <f t="shared" si="7"/>
        <v>0.97810185185185183</v>
      </c>
      <c r="D74" s="3">
        <f t="shared" si="8"/>
        <v>41022.978101851855</v>
      </c>
      <c r="E74">
        <v>5.8259999999999996</v>
      </c>
      <c r="F74">
        <f t="shared" si="9"/>
        <v>8.3255287799999991</v>
      </c>
      <c r="G74">
        <f t="shared" si="5"/>
        <v>260.0914957825679</v>
      </c>
      <c r="H74" t="s">
        <v>13</v>
      </c>
      <c r="I74">
        <v>17</v>
      </c>
      <c r="J74" t="s">
        <v>120</v>
      </c>
      <c r="K74" t="s">
        <v>90</v>
      </c>
      <c r="L74">
        <v>149</v>
      </c>
      <c r="M74">
        <v>0</v>
      </c>
      <c r="N74">
        <v>4.3276250000000003</v>
      </c>
      <c r="O74">
        <v>1.0319999999999999E-2</v>
      </c>
      <c r="Q74">
        <v>60</v>
      </c>
    </row>
    <row r="75" spans="1:17">
      <c r="A75" t="s">
        <v>121</v>
      </c>
      <c r="B75" s="2">
        <f t="shared" si="6"/>
        <v>41022</v>
      </c>
      <c r="C75" s="1">
        <f t="shared" si="7"/>
        <v>0.97630787037037037</v>
      </c>
      <c r="D75" s="3">
        <f t="shared" si="8"/>
        <v>41022.976307870369</v>
      </c>
      <c r="E75">
        <v>5.8280000000000003</v>
      </c>
      <c r="F75">
        <f t="shared" si="9"/>
        <v>8.3283868400000003</v>
      </c>
      <c r="G75">
        <f t="shared" si="5"/>
        <v>260.18078225554518</v>
      </c>
      <c r="H75" t="s">
        <v>13</v>
      </c>
      <c r="I75">
        <v>17</v>
      </c>
      <c r="J75" t="s">
        <v>120</v>
      </c>
      <c r="K75" t="s">
        <v>90</v>
      </c>
      <c r="L75">
        <v>149</v>
      </c>
      <c r="M75">
        <v>0</v>
      </c>
      <c r="N75">
        <v>4.3276250000000003</v>
      </c>
      <c r="O75">
        <v>1.0319999999999999E-2</v>
      </c>
      <c r="Q75">
        <v>60</v>
      </c>
    </row>
    <row r="76" spans="1:17">
      <c r="A76" t="s">
        <v>122</v>
      </c>
      <c r="B76" s="2">
        <f t="shared" si="6"/>
        <v>41022</v>
      </c>
      <c r="C76" s="1">
        <f t="shared" si="7"/>
        <v>0.97351851851851856</v>
      </c>
      <c r="D76" s="3">
        <f t="shared" si="8"/>
        <v>41022.97351851852</v>
      </c>
      <c r="E76">
        <v>4.3739999999999997</v>
      </c>
      <c r="F76">
        <f t="shared" si="9"/>
        <v>6.2505772199999994</v>
      </c>
      <c r="G76">
        <f t="shared" si="5"/>
        <v>195.26951640112463</v>
      </c>
      <c r="H76" t="s">
        <v>13</v>
      </c>
      <c r="I76">
        <v>17</v>
      </c>
      <c r="J76" t="s">
        <v>123</v>
      </c>
      <c r="K76" t="s">
        <v>90</v>
      </c>
      <c r="L76">
        <v>149</v>
      </c>
      <c r="M76">
        <v>0</v>
      </c>
      <c r="N76">
        <v>4.3276250000000003</v>
      </c>
      <c r="O76">
        <v>1.0319999999999999E-2</v>
      </c>
      <c r="Q76">
        <v>150</v>
      </c>
    </row>
    <row r="77" spans="1:17">
      <c r="A77" t="s">
        <v>124</v>
      </c>
      <c r="B77" s="2">
        <f t="shared" si="6"/>
        <v>41022</v>
      </c>
      <c r="C77" s="1">
        <f t="shared" si="7"/>
        <v>0.97162037037037041</v>
      </c>
      <c r="D77" s="3">
        <f t="shared" si="8"/>
        <v>41022.971620370372</v>
      </c>
      <c r="E77">
        <v>4.4020000000000001</v>
      </c>
      <c r="F77">
        <f t="shared" si="9"/>
        <v>6.2905900600000004</v>
      </c>
      <c r="G77">
        <f t="shared" si="5"/>
        <v>196.51952702280539</v>
      </c>
      <c r="H77" t="s">
        <v>13</v>
      </c>
      <c r="I77">
        <v>17</v>
      </c>
      <c r="J77" t="s">
        <v>123</v>
      </c>
      <c r="K77" t="s">
        <v>90</v>
      </c>
      <c r="L77">
        <v>149</v>
      </c>
      <c r="M77">
        <v>0</v>
      </c>
      <c r="N77">
        <v>4.3276250000000003</v>
      </c>
      <c r="O77">
        <v>1.0319999999999999E-2</v>
      </c>
      <c r="Q77">
        <v>150</v>
      </c>
    </row>
    <row r="78" spans="1:17">
      <c r="A78" t="s">
        <v>125</v>
      </c>
      <c r="B78" s="2">
        <f t="shared" si="6"/>
        <v>41023</v>
      </c>
      <c r="C78" s="1">
        <f t="shared" si="7"/>
        <v>0.56870370370370371</v>
      </c>
      <c r="D78" s="3">
        <f t="shared" si="8"/>
        <v>41023.568703703706</v>
      </c>
      <c r="E78">
        <v>6.5410000000000004</v>
      </c>
      <c r="F78">
        <f t="shared" si="9"/>
        <v>9.3472852300000007</v>
      </c>
      <c r="G78">
        <f t="shared" si="5"/>
        <v>292.01140987191508</v>
      </c>
      <c r="H78" t="s">
        <v>13</v>
      </c>
      <c r="I78">
        <v>19</v>
      </c>
      <c r="J78" t="s">
        <v>126</v>
      </c>
      <c r="K78" t="s">
        <v>90</v>
      </c>
      <c r="L78">
        <v>149</v>
      </c>
      <c r="M78">
        <v>0</v>
      </c>
      <c r="N78">
        <v>4.3305499999999997</v>
      </c>
      <c r="O78">
        <v>1.031E-2</v>
      </c>
      <c r="Q78">
        <v>5</v>
      </c>
    </row>
    <row r="79" spans="1:17">
      <c r="A79" t="s">
        <v>127</v>
      </c>
      <c r="B79" s="2">
        <f t="shared" si="6"/>
        <v>41023</v>
      </c>
      <c r="C79" s="1">
        <f t="shared" si="7"/>
        <v>0.56658564814814816</v>
      </c>
      <c r="D79" s="3">
        <f t="shared" si="8"/>
        <v>41023.56658564815</v>
      </c>
      <c r="E79">
        <v>6.5540000000000003</v>
      </c>
      <c r="F79">
        <f t="shared" si="9"/>
        <v>9.3658626199999997</v>
      </c>
      <c r="G79">
        <f t="shared" si="5"/>
        <v>292.59177194626682</v>
      </c>
      <c r="H79" t="s">
        <v>13</v>
      </c>
      <c r="I79">
        <v>19</v>
      </c>
      <c r="J79" t="s">
        <v>126</v>
      </c>
      <c r="K79" t="s">
        <v>90</v>
      </c>
      <c r="L79">
        <v>149</v>
      </c>
      <c r="M79">
        <v>0</v>
      </c>
      <c r="N79">
        <v>4.3305499999999997</v>
      </c>
      <c r="O79">
        <v>1.031E-2</v>
      </c>
      <c r="Q79">
        <v>5</v>
      </c>
    </row>
    <row r="80" spans="1:17">
      <c r="A80" t="s">
        <v>128</v>
      </c>
      <c r="B80" s="2">
        <f t="shared" si="6"/>
        <v>41023</v>
      </c>
      <c r="C80" s="1">
        <f t="shared" si="7"/>
        <v>0.56440972222222219</v>
      </c>
      <c r="D80" s="3">
        <f t="shared" si="8"/>
        <v>41023.564409722225</v>
      </c>
      <c r="E80">
        <v>6.5709999999999997</v>
      </c>
      <c r="F80">
        <f t="shared" si="9"/>
        <v>9.3901561299999994</v>
      </c>
      <c r="G80">
        <f t="shared" si="5"/>
        <v>293.35070696657294</v>
      </c>
      <c r="H80" t="s">
        <v>13</v>
      </c>
      <c r="I80">
        <v>19</v>
      </c>
      <c r="J80" t="s">
        <v>129</v>
      </c>
      <c r="K80" t="s">
        <v>90</v>
      </c>
      <c r="L80">
        <v>149</v>
      </c>
      <c r="M80">
        <v>0</v>
      </c>
      <c r="N80">
        <v>4.3305499999999997</v>
      </c>
      <c r="O80">
        <v>1.031E-2</v>
      </c>
      <c r="Q80">
        <v>10</v>
      </c>
    </row>
    <row r="81" spans="1:17">
      <c r="A81" t="s">
        <v>130</v>
      </c>
      <c r="B81" s="2">
        <f t="shared" si="6"/>
        <v>41023</v>
      </c>
      <c r="C81" s="1">
        <f t="shared" si="7"/>
        <v>0.56256944444444446</v>
      </c>
      <c r="D81" s="3">
        <f t="shared" si="8"/>
        <v>41023.562569444446</v>
      </c>
      <c r="E81">
        <v>6.5720000000000001</v>
      </c>
      <c r="F81">
        <f t="shared" si="9"/>
        <v>9.39158516</v>
      </c>
      <c r="G81">
        <f t="shared" si="5"/>
        <v>293.39535020306158</v>
      </c>
      <c r="H81" t="s">
        <v>13</v>
      </c>
      <c r="I81">
        <v>19</v>
      </c>
      <c r="J81" t="s">
        <v>129</v>
      </c>
      <c r="K81" t="s">
        <v>90</v>
      </c>
      <c r="L81">
        <v>149</v>
      </c>
      <c r="M81">
        <v>0</v>
      </c>
      <c r="N81">
        <v>4.3305499999999997</v>
      </c>
      <c r="O81">
        <v>1.031E-2</v>
      </c>
      <c r="Q81">
        <v>10</v>
      </c>
    </row>
    <row r="82" spans="1:17">
      <c r="A82" t="s">
        <v>131</v>
      </c>
      <c r="B82" s="2">
        <f t="shared" si="6"/>
        <v>41023</v>
      </c>
      <c r="C82" s="1">
        <f t="shared" si="7"/>
        <v>0.56063657407407408</v>
      </c>
      <c r="D82" s="3">
        <f t="shared" si="8"/>
        <v>41023.560636574075</v>
      </c>
      <c r="E82">
        <v>6.585</v>
      </c>
      <c r="F82">
        <f t="shared" si="9"/>
        <v>9.4101625500000008</v>
      </c>
      <c r="G82">
        <f t="shared" si="5"/>
        <v>293.97571227741338</v>
      </c>
      <c r="H82" t="s">
        <v>13</v>
      </c>
      <c r="I82">
        <v>19</v>
      </c>
      <c r="J82" t="s">
        <v>132</v>
      </c>
      <c r="K82" t="s">
        <v>90</v>
      </c>
      <c r="L82">
        <v>149</v>
      </c>
      <c r="M82">
        <v>0</v>
      </c>
      <c r="N82">
        <v>4.3305499999999997</v>
      </c>
      <c r="O82">
        <v>1.031E-2</v>
      </c>
      <c r="Q82">
        <v>20</v>
      </c>
    </row>
    <row r="83" spans="1:17">
      <c r="A83" t="s">
        <v>133</v>
      </c>
      <c r="B83" s="2">
        <f t="shared" si="6"/>
        <v>41023</v>
      </c>
      <c r="C83" s="1">
        <f t="shared" si="7"/>
        <v>0.55833333333333335</v>
      </c>
      <c r="D83" s="3">
        <f t="shared" si="8"/>
        <v>41023.558333333334</v>
      </c>
      <c r="E83">
        <v>6.5979999999999999</v>
      </c>
      <c r="F83">
        <f t="shared" si="9"/>
        <v>9.4287399399999998</v>
      </c>
      <c r="G83">
        <f t="shared" si="5"/>
        <v>294.55607435176506</v>
      </c>
      <c r="H83" t="s">
        <v>13</v>
      </c>
      <c r="I83">
        <v>19</v>
      </c>
      <c r="J83" t="s">
        <v>132</v>
      </c>
      <c r="K83" t="s">
        <v>90</v>
      </c>
      <c r="L83">
        <v>149</v>
      </c>
      <c r="M83">
        <v>0</v>
      </c>
      <c r="N83">
        <v>4.3305499999999997</v>
      </c>
      <c r="O83">
        <v>1.031E-2</v>
      </c>
      <c r="Q83">
        <v>20</v>
      </c>
    </row>
    <row r="84" spans="1:17">
      <c r="A84" t="s">
        <v>134</v>
      </c>
      <c r="B84" s="2">
        <f t="shared" si="6"/>
        <v>41023</v>
      </c>
      <c r="C84" s="1">
        <f t="shared" si="7"/>
        <v>0.55633101851851852</v>
      </c>
      <c r="D84" s="3">
        <f t="shared" si="8"/>
        <v>41023.556331018517</v>
      </c>
      <c r="E84">
        <v>6.6050000000000004</v>
      </c>
      <c r="F84">
        <f t="shared" si="9"/>
        <v>9.4387431500000005</v>
      </c>
      <c r="G84">
        <f t="shared" si="5"/>
        <v>294.86857700718531</v>
      </c>
      <c r="H84" t="s">
        <v>13</v>
      </c>
      <c r="I84">
        <v>19</v>
      </c>
      <c r="J84" t="s">
        <v>135</v>
      </c>
      <c r="K84" t="s">
        <v>90</v>
      </c>
      <c r="L84">
        <v>149</v>
      </c>
      <c r="M84">
        <v>0</v>
      </c>
      <c r="N84">
        <v>4.3305499999999997</v>
      </c>
      <c r="O84">
        <v>1.031E-2</v>
      </c>
      <c r="Q84">
        <v>30</v>
      </c>
    </row>
    <row r="85" spans="1:17">
      <c r="A85" t="s">
        <v>136</v>
      </c>
      <c r="B85" s="2">
        <f t="shared" si="6"/>
        <v>41023</v>
      </c>
      <c r="C85" s="1">
        <f t="shared" si="7"/>
        <v>0.55450231481481482</v>
      </c>
      <c r="D85" s="3">
        <f t="shared" si="8"/>
        <v>41023.554502314815</v>
      </c>
      <c r="E85">
        <v>6.6189999999999998</v>
      </c>
      <c r="F85">
        <f t="shared" si="9"/>
        <v>9.4587495700000002</v>
      </c>
      <c r="G85">
        <f t="shared" si="5"/>
        <v>295.49358231802563</v>
      </c>
      <c r="H85" t="s">
        <v>13</v>
      </c>
      <c r="I85">
        <v>19</v>
      </c>
      <c r="J85" t="s">
        <v>135</v>
      </c>
      <c r="K85" t="s">
        <v>90</v>
      </c>
      <c r="L85">
        <v>149</v>
      </c>
      <c r="M85">
        <v>0</v>
      </c>
      <c r="N85">
        <v>4.3305499999999997</v>
      </c>
      <c r="O85">
        <v>1.031E-2</v>
      </c>
      <c r="Q85">
        <v>30</v>
      </c>
    </row>
    <row r="86" spans="1:17">
      <c r="A86" t="s">
        <v>137</v>
      </c>
      <c r="B86" s="2">
        <f t="shared" si="6"/>
        <v>41023</v>
      </c>
      <c r="C86" s="1">
        <f t="shared" si="7"/>
        <v>0.5508912037037037</v>
      </c>
      <c r="D86" s="3">
        <f t="shared" si="8"/>
        <v>41023.550891203704</v>
      </c>
      <c r="E86">
        <v>6.2519999999999998</v>
      </c>
      <c r="F86">
        <f t="shared" si="9"/>
        <v>8.9342955600000007</v>
      </c>
      <c r="G86">
        <f t="shared" si="5"/>
        <v>279.10951452671043</v>
      </c>
      <c r="H86" t="s">
        <v>13</v>
      </c>
      <c r="I86">
        <v>19</v>
      </c>
      <c r="J86" t="s">
        <v>138</v>
      </c>
      <c r="K86" t="s">
        <v>90</v>
      </c>
      <c r="L86">
        <v>149</v>
      </c>
      <c r="M86">
        <v>0</v>
      </c>
      <c r="N86">
        <v>4.3305499999999997</v>
      </c>
      <c r="O86">
        <v>1.031E-2</v>
      </c>
      <c r="Q86">
        <v>45</v>
      </c>
    </row>
    <row r="87" spans="1:17">
      <c r="A87" t="s">
        <v>139</v>
      </c>
      <c r="B87" s="2">
        <f t="shared" si="6"/>
        <v>41023</v>
      </c>
      <c r="C87" s="1">
        <f t="shared" si="7"/>
        <v>0.54885416666666664</v>
      </c>
      <c r="D87" s="3">
        <f t="shared" si="8"/>
        <v>41023.548854166664</v>
      </c>
      <c r="E87">
        <v>6.2539999999999996</v>
      </c>
      <c r="F87">
        <f t="shared" si="9"/>
        <v>8.9371536200000001</v>
      </c>
      <c r="G87">
        <f t="shared" si="5"/>
        <v>279.19880099968765</v>
      </c>
      <c r="H87" t="s">
        <v>13</v>
      </c>
      <c r="I87">
        <v>19</v>
      </c>
      <c r="J87" t="s">
        <v>138</v>
      </c>
      <c r="K87" t="s">
        <v>90</v>
      </c>
      <c r="L87">
        <v>149</v>
      </c>
      <c r="M87">
        <v>0</v>
      </c>
      <c r="N87">
        <v>4.3305499999999997</v>
      </c>
      <c r="O87">
        <v>1.031E-2</v>
      </c>
      <c r="Q87">
        <v>45</v>
      </c>
    </row>
    <row r="88" spans="1:17">
      <c r="A88" t="s">
        <v>140</v>
      </c>
      <c r="B88" s="2">
        <f t="shared" si="6"/>
        <v>41023</v>
      </c>
      <c r="C88" s="1">
        <f t="shared" si="7"/>
        <v>0.54660879629629633</v>
      </c>
      <c r="D88" s="3">
        <f t="shared" si="8"/>
        <v>41023.5466087963</v>
      </c>
      <c r="E88">
        <v>4.5220000000000002</v>
      </c>
      <c r="F88">
        <f t="shared" si="9"/>
        <v>6.4620736600000006</v>
      </c>
      <c r="G88">
        <f t="shared" si="5"/>
        <v>201.87671540143708</v>
      </c>
      <c r="H88" t="s">
        <v>13</v>
      </c>
      <c r="I88">
        <v>19</v>
      </c>
      <c r="J88" t="s">
        <v>141</v>
      </c>
      <c r="K88" t="s">
        <v>90</v>
      </c>
      <c r="L88">
        <v>149</v>
      </c>
      <c r="M88">
        <v>0</v>
      </c>
      <c r="N88">
        <v>4.3305499999999997</v>
      </c>
      <c r="O88">
        <v>1.031E-2</v>
      </c>
      <c r="Q88">
        <v>150</v>
      </c>
    </row>
    <row r="89" spans="1:17">
      <c r="A89" t="s">
        <v>142</v>
      </c>
      <c r="B89" s="2">
        <f t="shared" si="6"/>
        <v>41023</v>
      </c>
      <c r="C89" s="1">
        <f t="shared" si="7"/>
        <v>0.54413194444444446</v>
      </c>
      <c r="D89" s="3">
        <f t="shared" si="8"/>
        <v>41023.544131944444</v>
      </c>
      <c r="E89">
        <v>4.5259999999999998</v>
      </c>
      <c r="F89">
        <f t="shared" si="9"/>
        <v>6.4677897799999995</v>
      </c>
      <c r="G89">
        <f t="shared" si="5"/>
        <v>202.05528834739144</v>
      </c>
      <c r="H89" t="s">
        <v>13</v>
      </c>
      <c r="I89">
        <v>19</v>
      </c>
      <c r="J89" t="s">
        <v>141</v>
      </c>
      <c r="K89" t="s">
        <v>90</v>
      </c>
      <c r="L89">
        <v>149</v>
      </c>
      <c r="M89">
        <v>0</v>
      </c>
      <c r="N89">
        <v>4.3305499999999997</v>
      </c>
      <c r="O89">
        <v>1.031E-2</v>
      </c>
      <c r="Q89">
        <v>150</v>
      </c>
    </row>
    <row r="90" spans="1:17">
      <c r="A90" t="s">
        <v>143</v>
      </c>
      <c r="B90" s="2">
        <f t="shared" si="6"/>
        <v>41023</v>
      </c>
      <c r="C90" s="1">
        <f t="shared" si="7"/>
        <v>0.9983912037037036</v>
      </c>
      <c r="D90" s="3">
        <f t="shared" si="8"/>
        <v>41023.998391203706</v>
      </c>
      <c r="E90">
        <v>6.5540000000000003</v>
      </c>
      <c r="F90">
        <f t="shared" si="9"/>
        <v>9.3658626199999997</v>
      </c>
      <c r="G90">
        <f t="shared" si="5"/>
        <v>292.59177194626682</v>
      </c>
      <c r="H90" t="s">
        <v>144</v>
      </c>
      <c r="I90">
        <v>26</v>
      </c>
      <c r="J90" t="s">
        <v>145</v>
      </c>
      <c r="K90" t="s">
        <v>90</v>
      </c>
      <c r="L90">
        <v>149</v>
      </c>
      <c r="M90">
        <v>0</v>
      </c>
      <c r="N90">
        <v>4.3305499999999997</v>
      </c>
      <c r="O90">
        <v>1.031E-2</v>
      </c>
      <c r="Q90">
        <v>5</v>
      </c>
    </row>
    <row r="91" spans="1:17">
      <c r="A91" t="s">
        <v>146</v>
      </c>
      <c r="B91" s="2">
        <f t="shared" si="6"/>
        <v>41023</v>
      </c>
      <c r="C91" s="1">
        <f t="shared" si="7"/>
        <v>0.99665509259259266</v>
      </c>
      <c r="D91" s="3">
        <f t="shared" si="8"/>
        <v>41023.996655092589</v>
      </c>
      <c r="E91">
        <v>6.5590000000000002</v>
      </c>
      <c r="F91">
        <f t="shared" si="9"/>
        <v>9.373007770000001</v>
      </c>
      <c r="G91">
        <f t="shared" si="5"/>
        <v>292.81498812870979</v>
      </c>
      <c r="H91" t="s">
        <v>144</v>
      </c>
      <c r="I91">
        <v>26</v>
      </c>
      <c r="J91" t="s">
        <v>145</v>
      </c>
      <c r="K91" t="s">
        <v>90</v>
      </c>
      <c r="L91">
        <v>149</v>
      </c>
      <c r="M91">
        <v>0</v>
      </c>
      <c r="N91">
        <v>4.3305499999999997</v>
      </c>
      <c r="O91">
        <v>1.031E-2</v>
      </c>
      <c r="Q91">
        <v>5</v>
      </c>
    </row>
    <row r="92" spans="1:17">
      <c r="A92" t="s">
        <v>147</v>
      </c>
      <c r="B92" s="2">
        <f t="shared" si="6"/>
        <v>41023</v>
      </c>
      <c r="C92" s="1">
        <f t="shared" si="7"/>
        <v>0.99472222222222229</v>
      </c>
      <c r="D92" s="3">
        <f t="shared" si="8"/>
        <v>41023.994722222225</v>
      </c>
      <c r="E92">
        <v>6.5419999999999998</v>
      </c>
      <c r="F92">
        <f t="shared" si="9"/>
        <v>9.3487142599999995</v>
      </c>
      <c r="G92">
        <f t="shared" si="5"/>
        <v>292.0560531084036</v>
      </c>
      <c r="H92" t="s">
        <v>144</v>
      </c>
      <c r="I92">
        <v>26</v>
      </c>
      <c r="J92" t="s">
        <v>148</v>
      </c>
      <c r="K92" t="s">
        <v>90</v>
      </c>
      <c r="L92">
        <v>149</v>
      </c>
      <c r="M92">
        <v>0</v>
      </c>
      <c r="N92">
        <v>4.3305499999999997</v>
      </c>
      <c r="O92">
        <v>1.031E-2</v>
      </c>
      <c r="Q92">
        <v>10</v>
      </c>
    </row>
    <row r="93" spans="1:17">
      <c r="A93" t="s">
        <v>149</v>
      </c>
      <c r="B93" s="2">
        <f t="shared" si="6"/>
        <v>41023</v>
      </c>
      <c r="C93" s="1">
        <f t="shared" si="7"/>
        <v>0.9927893518518518</v>
      </c>
      <c r="D93" s="3">
        <f t="shared" si="8"/>
        <v>41023.992789351854</v>
      </c>
      <c r="E93">
        <v>6.5620000000000003</v>
      </c>
      <c r="F93">
        <f t="shared" si="9"/>
        <v>9.377294860000001</v>
      </c>
      <c r="G93">
        <f t="shared" si="5"/>
        <v>292.94891783817565</v>
      </c>
      <c r="H93" t="s">
        <v>144</v>
      </c>
      <c r="I93">
        <v>26</v>
      </c>
      <c r="J93" t="s">
        <v>148</v>
      </c>
      <c r="K93" t="s">
        <v>90</v>
      </c>
      <c r="L93">
        <v>149</v>
      </c>
      <c r="M93">
        <v>0</v>
      </c>
      <c r="N93">
        <v>4.3305499999999997</v>
      </c>
      <c r="O93">
        <v>1.031E-2</v>
      </c>
      <c r="Q93">
        <v>10</v>
      </c>
    </row>
    <row r="94" spans="1:17">
      <c r="A94" t="s">
        <v>150</v>
      </c>
      <c r="B94" s="2">
        <f t="shared" si="6"/>
        <v>41023</v>
      </c>
      <c r="C94" s="1">
        <f t="shared" si="7"/>
        <v>0.99002314814814818</v>
      </c>
      <c r="D94" s="3">
        <f t="shared" si="8"/>
        <v>41023.990023148152</v>
      </c>
      <c r="E94">
        <v>6.6529999999999996</v>
      </c>
      <c r="F94">
        <f t="shared" si="9"/>
        <v>9.5073365899999995</v>
      </c>
      <c r="G94">
        <f t="shared" si="5"/>
        <v>297.01145235863794</v>
      </c>
      <c r="H94" t="s">
        <v>144</v>
      </c>
      <c r="I94">
        <v>26</v>
      </c>
      <c r="J94" t="s">
        <v>151</v>
      </c>
      <c r="K94" t="s">
        <v>90</v>
      </c>
      <c r="L94">
        <v>149</v>
      </c>
      <c r="M94">
        <v>0</v>
      </c>
      <c r="N94">
        <v>4.3305499999999997</v>
      </c>
      <c r="O94">
        <v>1.031E-2</v>
      </c>
      <c r="Q94">
        <v>18</v>
      </c>
    </row>
    <row r="95" spans="1:17">
      <c r="A95" t="s">
        <v>152</v>
      </c>
      <c r="B95" s="2">
        <f t="shared" si="6"/>
        <v>41023</v>
      </c>
      <c r="C95" s="1">
        <f t="shared" si="7"/>
        <v>0.98789351851851848</v>
      </c>
      <c r="D95" s="3">
        <f t="shared" si="8"/>
        <v>41023.987893518519</v>
      </c>
      <c r="E95">
        <v>6.6509999999999998</v>
      </c>
      <c r="F95">
        <f t="shared" si="9"/>
        <v>9.5044785300000001</v>
      </c>
      <c r="G95">
        <f t="shared" si="5"/>
        <v>296.92216588566077</v>
      </c>
      <c r="H95" t="s">
        <v>144</v>
      </c>
      <c r="I95">
        <v>26</v>
      </c>
      <c r="J95" t="s">
        <v>151</v>
      </c>
      <c r="K95" t="s">
        <v>90</v>
      </c>
      <c r="L95">
        <v>149</v>
      </c>
      <c r="M95">
        <v>0</v>
      </c>
      <c r="N95">
        <v>4.3305499999999997</v>
      </c>
      <c r="O95">
        <v>1.031E-2</v>
      </c>
      <c r="Q95">
        <v>18</v>
      </c>
    </row>
    <row r="96" spans="1:17">
      <c r="A96" t="s">
        <v>153</v>
      </c>
      <c r="B96" s="2">
        <f t="shared" si="6"/>
        <v>41023</v>
      </c>
      <c r="C96" s="1">
        <f t="shared" si="7"/>
        <v>0.98593750000000002</v>
      </c>
      <c r="D96" s="3">
        <f t="shared" si="8"/>
        <v>41023.985937500001</v>
      </c>
      <c r="E96">
        <v>6.5890000000000004</v>
      </c>
      <c r="F96">
        <f t="shared" si="9"/>
        <v>9.4158786700000014</v>
      </c>
      <c r="G96">
        <f t="shared" si="5"/>
        <v>294.15428522336776</v>
      </c>
      <c r="H96" t="s">
        <v>144</v>
      </c>
      <c r="I96">
        <v>26</v>
      </c>
      <c r="J96" t="s">
        <v>154</v>
      </c>
      <c r="K96" t="s">
        <v>90</v>
      </c>
      <c r="L96">
        <v>149</v>
      </c>
      <c r="M96">
        <v>0</v>
      </c>
      <c r="N96">
        <v>4.3305499999999997</v>
      </c>
      <c r="O96">
        <v>1.031E-2</v>
      </c>
      <c r="Q96">
        <v>27</v>
      </c>
    </row>
    <row r="97" spans="1:18">
      <c r="A97" t="s">
        <v>155</v>
      </c>
      <c r="B97" s="2">
        <f t="shared" si="6"/>
        <v>41023</v>
      </c>
      <c r="C97" s="1">
        <f t="shared" si="7"/>
        <v>0.98398148148148146</v>
      </c>
      <c r="D97" s="3">
        <f t="shared" si="8"/>
        <v>41023.983981481484</v>
      </c>
      <c r="E97">
        <v>6.5110000000000001</v>
      </c>
      <c r="F97">
        <f t="shared" si="9"/>
        <v>9.3044143300000002</v>
      </c>
      <c r="G97">
        <f t="shared" si="5"/>
        <v>290.6721127772571</v>
      </c>
      <c r="H97" t="s">
        <v>144</v>
      </c>
      <c r="I97">
        <v>26</v>
      </c>
      <c r="J97" t="s">
        <v>154</v>
      </c>
      <c r="K97" t="s">
        <v>90</v>
      </c>
      <c r="L97">
        <v>149</v>
      </c>
      <c r="M97">
        <v>0</v>
      </c>
      <c r="N97">
        <v>4.3305499999999997</v>
      </c>
      <c r="O97">
        <v>1.031E-2</v>
      </c>
      <c r="Q97">
        <v>27</v>
      </c>
    </row>
    <row r="98" spans="1:18">
      <c r="A98" t="s">
        <v>156</v>
      </c>
      <c r="B98" s="2">
        <f t="shared" si="6"/>
        <v>41023</v>
      </c>
      <c r="C98" s="1">
        <f t="shared" si="7"/>
        <v>0.98197916666666663</v>
      </c>
      <c r="D98" s="3">
        <f t="shared" si="8"/>
        <v>41023.981979166667</v>
      </c>
      <c r="E98">
        <v>6.1520000000000001</v>
      </c>
      <c r="F98">
        <f t="shared" si="9"/>
        <v>8.7913925600000002</v>
      </c>
      <c r="G98">
        <f t="shared" si="5"/>
        <v>274.64519087785072</v>
      </c>
      <c r="H98" t="s">
        <v>144</v>
      </c>
      <c r="I98">
        <v>26</v>
      </c>
      <c r="J98" t="s">
        <v>157</v>
      </c>
      <c r="K98" t="s">
        <v>90</v>
      </c>
      <c r="L98">
        <v>149</v>
      </c>
      <c r="M98">
        <v>0</v>
      </c>
      <c r="N98">
        <v>4.3305499999999997</v>
      </c>
      <c r="O98">
        <v>1.031E-2</v>
      </c>
      <c r="Q98">
        <v>30</v>
      </c>
    </row>
    <row r="99" spans="1:18">
      <c r="A99" t="s">
        <v>158</v>
      </c>
      <c r="B99" s="2">
        <f t="shared" si="6"/>
        <v>41023</v>
      </c>
      <c r="C99" s="1">
        <f t="shared" si="7"/>
        <v>0.98009259259259263</v>
      </c>
      <c r="D99" s="3">
        <f t="shared" si="8"/>
        <v>41023.980092592596</v>
      </c>
      <c r="E99">
        <v>6.1630000000000003</v>
      </c>
      <c r="F99">
        <f t="shared" si="9"/>
        <v>8.8071118899999998</v>
      </c>
      <c r="G99">
        <f t="shared" si="5"/>
        <v>275.13626647922524</v>
      </c>
      <c r="H99" t="s">
        <v>144</v>
      </c>
      <c r="I99">
        <v>26</v>
      </c>
      <c r="J99" t="s">
        <v>157</v>
      </c>
      <c r="K99" t="s">
        <v>90</v>
      </c>
      <c r="L99">
        <v>149</v>
      </c>
      <c r="M99">
        <v>0</v>
      </c>
      <c r="N99">
        <v>4.3305499999999997</v>
      </c>
      <c r="O99">
        <v>1.031E-2</v>
      </c>
      <c r="Q99">
        <v>30</v>
      </c>
    </row>
    <row r="100" spans="1:18">
      <c r="A100" t="s">
        <v>159</v>
      </c>
      <c r="B100" s="2">
        <f t="shared" si="6"/>
        <v>41023</v>
      </c>
      <c r="C100" s="1">
        <f t="shared" si="7"/>
        <v>0.97723379629629636</v>
      </c>
      <c r="D100" s="3">
        <f t="shared" si="8"/>
        <v>41023.977233796293</v>
      </c>
      <c r="E100">
        <v>5.194</v>
      </c>
      <c r="F100">
        <f t="shared" si="9"/>
        <v>7.42238182</v>
      </c>
      <c r="G100">
        <f t="shared" si="5"/>
        <v>231.87697032177445</v>
      </c>
      <c r="H100" t="s">
        <v>144</v>
      </c>
      <c r="I100">
        <v>26</v>
      </c>
      <c r="J100" t="s">
        <v>160</v>
      </c>
      <c r="K100" t="s">
        <v>90</v>
      </c>
      <c r="L100">
        <v>149</v>
      </c>
      <c r="M100">
        <v>0</v>
      </c>
      <c r="N100">
        <v>4.3305499999999997</v>
      </c>
      <c r="O100">
        <v>1.031E-2</v>
      </c>
      <c r="Q100">
        <v>150</v>
      </c>
    </row>
    <row r="101" spans="1:18">
      <c r="A101" t="s">
        <v>161</v>
      </c>
      <c r="B101" s="2">
        <f t="shared" si="6"/>
        <v>41023</v>
      </c>
      <c r="C101" s="1">
        <f t="shared" si="7"/>
        <v>0.97537037037037033</v>
      </c>
      <c r="D101" s="3">
        <f t="shared" si="8"/>
        <v>41023.975370370368</v>
      </c>
      <c r="E101">
        <v>5.2149999999999999</v>
      </c>
      <c r="F101">
        <f t="shared" si="9"/>
        <v>7.4523914499999995</v>
      </c>
      <c r="G101">
        <f t="shared" si="5"/>
        <v>232.81447828803499</v>
      </c>
      <c r="H101" t="s">
        <v>144</v>
      </c>
      <c r="I101">
        <v>26</v>
      </c>
      <c r="J101" t="s">
        <v>160</v>
      </c>
      <c r="K101" t="s">
        <v>90</v>
      </c>
      <c r="L101">
        <v>149</v>
      </c>
      <c r="M101">
        <v>0</v>
      </c>
      <c r="N101">
        <v>4.3305499999999997</v>
      </c>
      <c r="O101">
        <v>1.031E-2</v>
      </c>
      <c r="Q101">
        <v>150</v>
      </c>
    </row>
    <row r="102" spans="1:18">
      <c r="A102" t="s">
        <v>162</v>
      </c>
      <c r="B102" s="2">
        <f t="shared" si="6"/>
        <v>41024</v>
      </c>
      <c r="C102" s="1">
        <f t="shared" si="7"/>
        <v>0.60055555555555562</v>
      </c>
      <c r="D102" s="3">
        <f t="shared" si="8"/>
        <v>41024.600555555553</v>
      </c>
      <c r="E102">
        <v>6.5780000000000003</v>
      </c>
      <c r="F102">
        <f t="shared" si="9"/>
        <v>9.4001593400000001</v>
      </c>
      <c r="G102">
        <f t="shared" si="5"/>
        <v>293.66320962199313</v>
      </c>
      <c r="H102" t="s">
        <v>144</v>
      </c>
      <c r="I102">
        <v>28</v>
      </c>
      <c r="J102" t="s">
        <v>163</v>
      </c>
      <c r="K102" t="s">
        <v>164</v>
      </c>
      <c r="L102">
        <v>148.9</v>
      </c>
      <c r="M102">
        <v>0</v>
      </c>
      <c r="N102">
        <v>4.3384</v>
      </c>
      <c r="O102">
        <v>1.0290000000000001E-2</v>
      </c>
      <c r="Q102">
        <v>5</v>
      </c>
      <c r="R102" t="s">
        <v>165</v>
      </c>
    </row>
    <row r="103" spans="1:18">
      <c r="A103" t="s">
        <v>166</v>
      </c>
      <c r="B103" s="2">
        <f t="shared" si="6"/>
        <v>41024</v>
      </c>
      <c r="C103" s="1">
        <f t="shared" si="7"/>
        <v>0.5982291666666667</v>
      </c>
      <c r="D103" s="3">
        <f t="shared" si="8"/>
        <v>41024.598229166666</v>
      </c>
      <c r="E103">
        <v>6.58</v>
      </c>
      <c r="F103">
        <f t="shared" si="9"/>
        <v>9.4030173999999995</v>
      </c>
      <c r="G103">
        <f t="shared" si="5"/>
        <v>293.7524960949703</v>
      </c>
      <c r="H103" t="s">
        <v>144</v>
      </c>
      <c r="I103">
        <v>28</v>
      </c>
      <c r="J103" t="s">
        <v>163</v>
      </c>
      <c r="K103" t="s">
        <v>164</v>
      </c>
      <c r="L103">
        <v>148.9</v>
      </c>
      <c r="M103">
        <v>0</v>
      </c>
      <c r="N103">
        <v>4.3384</v>
      </c>
      <c r="O103">
        <v>1.0290000000000001E-2</v>
      </c>
      <c r="Q103">
        <v>5</v>
      </c>
      <c r="R103" t="s">
        <v>165</v>
      </c>
    </row>
    <row r="104" spans="1:18">
      <c r="A104" t="s">
        <v>167</v>
      </c>
      <c r="B104" s="2">
        <f t="shared" si="6"/>
        <v>41024</v>
      </c>
      <c r="C104" s="1">
        <f t="shared" si="7"/>
        <v>0.59297453703703706</v>
      </c>
      <c r="D104" s="3">
        <f t="shared" si="8"/>
        <v>41024.592974537038</v>
      </c>
      <c r="E104">
        <v>6.6289999999999996</v>
      </c>
      <c r="F104">
        <f t="shared" si="9"/>
        <v>9.4730398699999991</v>
      </c>
      <c r="G104">
        <f t="shared" si="5"/>
        <v>295.94001468291157</v>
      </c>
      <c r="H104" t="s">
        <v>144</v>
      </c>
      <c r="I104">
        <v>28</v>
      </c>
      <c r="J104" t="s">
        <v>168</v>
      </c>
      <c r="K104" t="s">
        <v>164</v>
      </c>
      <c r="L104">
        <v>148.9</v>
      </c>
      <c r="M104">
        <v>0</v>
      </c>
      <c r="N104">
        <v>4.3384</v>
      </c>
      <c r="O104">
        <v>1.0290000000000001E-2</v>
      </c>
      <c r="Q104">
        <v>12</v>
      </c>
      <c r="R104" t="s">
        <v>165</v>
      </c>
    </row>
    <row r="105" spans="1:18">
      <c r="A105" t="s">
        <v>169</v>
      </c>
      <c r="B105" s="2">
        <f t="shared" si="6"/>
        <v>41024</v>
      </c>
      <c r="C105" s="1">
        <f t="shared" si="7"/>
        <v>0.59099537037037042</v>
      </c>
      <c r="D105" s="3">
        <f t="shared" si="8"/>
        <v>41024.590995370374</v>
      </c>
      <c r="E105">
        <v>6.6470000000000002</v>
      </c>
      <c r="F105">
        <f t="shared" si="9"/>
        <v>9.4987624100000012</v>
      </c>
      <c r="G105">
        <f t="shared" si="5"/>
        <v>296.74359293970639</v>
      </c>
      <c r="H105" t="s">
        <v>144</v>
      </c>
      <c r="I105">
        <v>28</v>
      </c>
      <c r="J105" t="s">
        <v>168</v>
      </c>
      <c r="K105" t="s">
        <v>164</v>
      </c>
      <c r="L105">
        <v>148.9</v>
      </c>
      <c r="M105">
        <v>0</v>
      </c>
      <c r="N105">
        <v>4.3384</v>
      </c>
      <c r="O105">
        <v>1.0290000000000001E-2</v>
      </c>
      <c r="Q105">
        <v>12</v>
      </c>
      <c r="R105" t="s">
        <v>165</v>
      </c>
    </row>
    <row r="106" spans="1:18">
      <c r="A106" t="s">
        <v>170</v>
      </c>
      <c r="B106" s="2">
        <f t="shared" si="6"/>
        <v>41024</v>
      </c>
      <c r="C106" s="1">
        <f t="shared" si="7"/>
        <v>0.58921296296296299</v>
      </c>
      <c r="D106" s="3">
        <f t="shared" si="8"/>
        <v>41024.589212962965</v>
      </c>
      <c r="E106">
        <v>6.5919999999999996</v>
      </c>
      <c r="F106">
        <f t="shared" si="9"/>
        <v>9.4201657599999997</v>
      </c>
      <c r="G106">
        <f t="shared" si="5"/>
        <v>294.28821493283351</v>
      </c>
      <c r="H106" t="s">
        <v>144</v>
      </c>
      <c r="I106">
        <v>28</v>
      </c>
      <c r="J106" t="s">
        <v>171</v>
      </c>
      <c r="K106" t="s">
        <v>164</v>
      </c>
      <c r="L106">
        <v>148.9</v>
      </c>
      <c r="M106">
        <v>0</v>
      </c>
      <c r="N106">
        <v>4.3384</v>
      </c>
      <c r="O106">
        <v>1.0290000000000001E-2</v>
      </c>
      <c r="Q106">
        <v>20</v>
      </c>
      <c r="R106" t="s">
        <v>165</v>
      </c>
    </row>
    <row r="107" spans="1:18">
      <c r="A107" t="s">
        <v>172</v>
      </c>
      <c r="B107" s="2">
        <f t="shared" si="6"/>
        <v>41024</v>
      </c>
      <c r="C107" s="1">
        <f t="shared" si="7"/>
        <v>0.58726851851851858</v>
      </c>
      <c r="D107" s="3">
        <f t="shared" si="8"/>
        <v>41024.587268518517</v>
      </c>
      <c r="E107">
        <v>6.5049999999999999</v>
      </c>
      <c r="F107">
        <f t="shared" si="9"/>
        <v>9.2958401500000001</v>
      </c>
      <c r="G107">
        <f t="shared" si="5"/>
        <v>290.40425335832555</v>
      </c>
      <c r="H107" t="s">
        <v>144</v>
      </c>
      <c r="I107">
        <v>28</v>
      </c>
      <c r="J107" t="s">
        <v>171</v>
      </c>
      <c r="K107" t="s">
        <v>164</v>
      </c>
      <c r="L107">
        <v>148.9</v>
      </c>
      <c r="M107">
        <v>0</v>
      </c>
      <c r="N107">
        <v>4.3384</v>
      </c>
      <c r="O107">
        <v>1.0290000000000001E-2</v>
      </c>
      <c r="Q107">
        <v>20</v>
      </c>
      <c r="R107" t="s">
        <v>165</v>
      </c>
    </row>
    <row r="108" spans="1:18">
      <c r="A108" t="s">
        <v>173</v>
      </c>
      <c r="B108" s="2">
        <f t="shared" si="6"/>
        <v>41024</v>
      </c>
      <c r="C108" s="1">
        <f t="shared" si="7"/>
        <v>0.58538194444444447</v>
      </c>
      <c r="D108" s="3">
        <f t="shared" si="8"/>
        <v>41024.585381944446</v>
      </c>
      <c r="E108">
        <v>6.5289999999999999</v>
      </c>
      <c r="F108">
        <f t="shared" si="9"/>
        <v>9.3301368700000005</v>
      </c>
      <c r="G108">
        <f t="shared" si="5"/>
        <v>291.47569103405186</v>
      </c>
      <c r="H108" t="s">
        <v>144</v>
      </c>
      <c r="I108">
        <v>28</v>
      </c>
      <c r="J108" t="s">
        <v>174</v>
      </c>
      <c r="K108" t="s">
        <v>164</v>
      </c>
      <c r="L108">
        <v>148.9</v>
      </c>
      <c r="M108">
        <v>0</v>
      </c>
      <c r="N108">
        <v>4.3384</v>
      </c>
      <c r="O108">
        <v>1.0290000000000001E-2</v>
      </c>
      <c r="Q108">
        <v>27</v>
      </c>
      <c r="R108" t="s">
        <v>165</v>
      </c>
    </row>
    <row r="109" spans="1:18">
      <c r="A109" t="s">
        <v>175</v>
      </c>
      <c r="B109" s="2">
        <f t="shared" si="6"/>
        <v>41024</v>
      </c>
      <c r="C109" s="1">
        <f t="shared" si="7"/>
        <v>0.58280092592592592</v>
      </c>
      <c r="D109" s="3">
        <f t="shared" si="8"/>
        <v>41024.582800925928</v>
      </c>
      <c r="E109">
        <v>6.5229999999999997</v>
      </c>
      <c r="F109">
        <f t="shared" si="9"/>
        <v>9.3215626900000004</v>
      </c>
      <c r="G109">
        <f t="shared" si="5"/>
        <v>291.20783161512031</v>
      </c>
      <c r="H109" t="s">
        <v>144</v>
      </c>
      <c r="I109">
        <v>28</v>
      </c>
      <c r="J109" t="s">
        <v>174</v>
      </c>
      <c r="K109" t="s">
        <v>164</v>
      </c>
      <c r="L109">
        <v>148.9</v>
      </c>
      <c r="M109">
        <v>0</v>
      </c>
      <c r="N109">
        <v>4.3384</v>
      </c>
      <c r="O109">
        <v>1.0290000000000001E-2</v>
      </c>
      <c r="Q109">
        <v>27</v>
      </c>
      <c r="R109" t="s">
        <v>165</v>
      </c>
    </row>
    <row r="110" spans="1:18">
      <c r="A110" t="s">
        <v>176</v>
      </c>
      <c r="B110" s="2">
        <f t="shared" si="6"/>
        <v>41024</v>
      </c>
      <c r="C110" s="1">
        <f t="shared" si="7"/>
        <v>0.57969907407407406</v>
      </c>
      <c r="D110" s="3">
        <f t="shared" si="8"/>
        <v>41024.579699074071</v>
      </c>
      <c r="E110">
        <v>6.1050000000000004</v>
      </c>
      <c r="F110">
        <f t="shared" si="9"/>
        <v>8.7242281500000001</v>
      </c>
      <c r="G110">
        <f t="shared" si="5"/>
        <v>272.54695876288662</v>
      </c>
      <c r="H110" t="s">
        <v>144</v>
      </c>
      <c r="I110">
        <v>28</v>
      </c>
      <c r="J110" t="s">
        <v>177</v>
      </c>
      <c r="K110" t="s">
        <v>164</v>
      </c>
      <c r="L110">
        <v>148.9</v>
      </c>
      <c r="M110">
        <v>0</v>
      </c>
      <c r="N110">
        <v>4.3384</v>
      </c>
      <c r="O110">
        <v>1.0290000000000001E-2</v>
      </c>
      <c r="Q110">
        <v>40</v>
      </c>
      <c r="R110" t="s">
        <v>165</v>
      </c>
    </row>
    <row r="111" spans="1:18">
      <c r="A111" t="s">
        <v>178</v>
      </c>
      <c r="B111" s="2">
        <f t="shared" si="6"/>
        <v>41024</v>
      </c>
      <c r="C111" s="1">
        <f t="shared" si="7"/>
        <v>0.57753472222222224</v>
      </c>
      <c r="D111" s="3">
        <f t="shared" si="8"/>
        <v>41024.577534722222</v>
      </c>
      <c r="E111">
        <v>6.1230000000000002</v>
      </c>
      <c r="F111">
        <f t="shared" si="9"/>
        <v>8.7499506900000004</v>
      </c>
      <c r="G111">
        <f t="shared" si="5"/>
        <v>273.35053701968138</v>
      </c>
      <c r="H111" t="s">
        <v>144</v>
      </c>
      <c r="I111">
        <v>28</v>
      </c>
      <c r="J111" t="s">
        <v>177</v>
      </c>
      <c r="K111" t="s">
        <v>164</v>
      </c>
      <c r="L111">
        <v>148.9</v>
      </c>
      <c r="M111">
        <v>0</v>
      </c>
      <c r="N111">
        <v>4.3384</v>
      </c>
      <c r="O111">
        <v>1.0290000000000001E-2</v>
      </c>
      <c r="Q111">
        <v>40</v>
      </c>
      <c r="R111" t="s">
        <v>165</v>
      </c>
    </row>
    <row r="112" spans="1:18">
      <c r="A112" t="s">
        <v>179</v>
      </c>
      <c r="B112" s="2">
        <f t="shared" si="6"/>
        <v>41024</v>
      </c>
      <c r="C112" s="1">
        <f t="shared" si="7"/>
        <v>0.57443287037037039</v>
      </c>
      <c r="D112" s="3">
        <f t="shared" si="8"/>
        <v>41024.574432870373</v>
      </c>
      <c r="E112">
        <v>5.149</v>
      </c>
      <c r="F112">
        <f t="shared" si="9"/>
        <v>7.3580754700000002</v>
      </c>
      <c r="G112">
        <f t="shared" si="5"/>
        <v>229.86802467978757</v>
      </c>
      <c r="H112" t="s">
        <v>144</v>
      </c>
      <c r="I112">
        <v>28</v>
      </c>
      <c r="J112" t="s">
        <v>180</v>
      </c>
      <c r="K112" t="s">
        <v>164</v>
      </c>
      <c r="L112">
        <v>148.9</v>
      </c>
      <c r="M112">
        <v>0</v>
      </c>
      <c r="N112">
        <v>4.3384</v>
      </c>
      <c r="O112">
        <v>1.0290000000000001E-2</v>
      </c>
      <c r="Q112">
        <v>150</v>
      </c>
      <c r="R112" t="s">
        <v>165</v>
      </c>
    </row>
    <row r="113" spans="1:18">
      <c r="A113" t="s">
        <v>181</v>
      </c>
      <c r="B113" s="2">
        <f t="shared" si="6"/>
        <v>41024</v>
      </c>
      <c r="C113" s="1">
        <f t="shared" si="7"/>
        <v>0.57276620370370368</v>
      </c>
      <c r="D113" s="3">
        <f t="shared" si="8"/>
        <v>41024.572766203702</v>
      </c>
      <c r="E113">
        <v>1.419</v>
      </c>
      <c r="F113">
        <f t="shared" si="9"/>
        <v>2.02779357</v>
      </c>
      <c r="G113">
        <f t="shared" si="5"/>
        <v>63.348752577319594</v>
      </c>
      <c r="H113" t="s">
        <v>144</v>
      </c>
      <c r="I113">
        <v>28</v>
      </c>
      <c r="J113" t="s">
        <v>180</v>
      </c>
      <c r="K113" t="s">
        <v>164</v>
      </c>
      <c r="L113">
        <v>148.9</v>
      </c>
      <c r="M113">
        <v>0</v>
      </c>
      <c r="N113">
        <v>4.3384</v>
      </c>
      <c r="O113">
        <v>1.0290000000000001E-2</v>
      </c>
      <c r="Q113">
        <v>150</v>
      </c>
      <c r="R113" t="s">
        <v>165</v>
      </c>
    </row>
    <row r="114" spans="1:18">
      <c r="A114" t="s">
        <v>182</v>
      </c>
      <c r="B114" s="2">
        <f t="shared" si="6"/>
        <v>41025</v>
      </c>
      <c r="C114" s="1">
        <f t="shared" si="7"/>
        <v>4.4120370370370372E-2</v>
      </c>
      <c r="D114" s="3">
        <f t="shared" si="8"/>
        <v>41025.044120370374</v>
      </c>
      <c r="E114">
        <v>6.4249999999999998</v>
      </c>
      <c r="F114">
        <f t="shared" si="9"/>
        <v>9.1815177499999994</v>
      </c>
      <c r="G114">
        <f t="shared" si="5"/>
        <v>286.83279443923772</v>
      </c>
      <c r="H114" t="s">
        <v>144</v>
      </c>
      <c r="I114">
        <v>34</v>
      </c>
      <c r="J114" t="s">
        <v>183</v>
      </c>
      <c r="K114" t="s">
        <v>164</v>
      </c>
      <c r="L114">
        <v>148.4</v>
      </c>
      <c r="M114">
        <v>0</v>
      </c>
      <c r="N114">
        <v>4.3384</v>
      </c>
      <c r="O114">
        <v>1.0290000000000001E-2</v>
      </c>
      <c r="Q114">
        <v>5</v>
      </c>
    </row>
    <row r="115" spans="1:18">
      <c r="A115" t="s">
        <v>184</v>
      </c>
      <c r="B115" s="2">
        <f t="shared" si="6"/>
        <v>41025</v>
      </c>
      <c r="C115" s="1">
        <f t="shared" si="7"/>
        <v>4.2118055555555554E-2</v>
      </c>
      <c r="D115" s="3">
        <f t="shared" si="8"/>
        <v>41025.042118055557</v>
      </c>
      <c r="E115">
        <v>6.444</v>
      </c>
      <c r="F115">
        <f t="shared" si="9"/>
        <v>9.2086693200000003</v>
      </c>
      <c r="G115">
        <f t="shared" si="5"/>
        <v>287.68101593252112</v>
      </c>
      <c r="H115" t="s">
        <v>144</v>
      </c>
      <c r="I115">
        <v>34</v>
      </c>
      <c r="J115" t="s">
        <v>183</v>
      </c>
      <c r="K115" t="s">
        <v>164</v>
      </c>
      <c r="L115">
        <v>148.4</v>
      </c>
      <c r="M115">
        <v>0</v>
      </c>
      <c r="N115">
        <v>4.3384</v>
      </c>
      <c r="O115">
        <v>1.0290000000000001E-2</v>
      </c>
      <c r="Q115">
        <v>5</v>
      </c>
    </row>
    <row r="116" spans="1:18">
      <c r="A116" t="s">
        <v>185</v>
      </c>
      <c r="B116" s="2">
        <f t="shared" si="6"/>
        <v>41025</v>
      </c>
      <c r="C116" s="1">
        <f t="shared" si="7"/>
        <v>3.8969907407407404E-2</v>
      </c>
      <c r="D116" s="3">
        <f t="shared" si="8"/>
        <v>41025.038969907408</v>
      </c>
      <c r="E116">
        <v>6.5330000000000004</v>
      </c>
      <c r="F116">
        <f t="shared" si="9"/>
        <v>9.3358529900000011</v>
      </c>
      <c r="G116">
        <f t="shared" si="5"/>
        <v>291.65426398000631</v>
      </c>
      <c r="H116" t="s">
        <v>144</v>
      </c>
      <c r="I116">
        <v>34</v>
      </c>
      <c r="J116" t="s">
        <v>186</v>
      </c>
      <c r="K116" t="s">
        <v>164</v>
      </c>
      <c r="L116">
        <v>148.4</v>
      </c>
      <c r="M116">
        <v>0</v>
      </c>
      <c r="N116">
        <v>4.3384</v>
      </c>
      <c r="O116">
        <v>1.0290000000000001E-2</v>
      </c>
      <c r="Q116">
        <v>12</v>
      </c>
    </row>
    <row r="117" spans="1:18">
      <c r="A117" t="s">
        <v>187</v>
      </c>
      <c r="B117" s="2">
        <f t="shared" si="6"/>
        <v>41025</v>
      </c>
      <c r="C117" s="1">
        <f t="shared" si="7"/>
        <v>3.7037037037037042E-2</v>
      </c>
      <c r="D117" s="3">
        <f t="shared" si="8"/>
        <v>41025.037037037036</v>
      </c>
      <c r="E117">
        <v>6.5540000000000003</v>
      </c>
      <c r="F117">
        <f t="shared" si="9"/>
        <v>9.3658626199999997</v>
      </c>
      <c r="G117">
        <f t="shared" si="5"/>
        <v>292.59177194626682</v>
      </c>
      <c r="H117" t="s">
        <v>144</v>
      </c>
      <c r="I117">
        <v>34</v>
      </c>
      <c r="J117" t="s">
        <v>186</v>
      </c>
      <c r="K117" t="s">
        <v>164</v>
      </c>
      <c r="L117">
        <v>148.4</v>
      </c>
      <c r="M117">
        <v>0</v>
      </c>
      <c r="N117">
        <v>4.3384</v>
      </c>
      <c r="O117">
        <v>1.0290000000000001E-2</v>
      </c>
      <c r="Q117">
        <v>12</v>
      </c>
    </row>
    <row r="118" spans="1:18">
      <c r="A118" t="s">
        <v>188</v>
      </c>
      <c r="B118" s="2">
        <f t="shared" si="6"/>
        <v>41025</v>
      </c>
      <c r="C118" s="1">
        <f t="shared" si="7"/>
        <v>3.5138888888888893E-2</v>
      </c>
      <c r="D118" s="3">
        <f t="shared" si="8"/>
        <v>41025.035138888888</v>
      </c>
      <c r="E118">
        <v>5.7779999999999996</v>
      </c>
      <c r="F118">
        <f t="shared" si="9"/>
        <v>8.2569353400000001</v>
      </c>
      <c r="G118">
        <f t="shared" si="5"/>
        <v>257.94862043111527</v>
      </c>
      <c r="H118" t="s">
        <v>144</v>
      </c>
      <c r="I118">
        <v>34</v>
      </c>
      <c r="J118" t="s">
        <v>189</v>
      </c>
      <c r="K118" t="s">
        <v>164</v>
      </c>
      <c r="L118">
        <v>148.4</v>
      </c>
      <c r="M118">
        <v>0</v>
      </c>
      <c r="N118">
        <v>4.3384</v>
      </c>
      <c r="O118">
        <v>1.0290000000000001E-2</v>
      </c>
      <c r="Q118">
        <v>20</v>
      </c>
    </row>
    <row r="119" spans="1:18">
      <c r="A119" t="s">
        <v>190</v>
      </c>
      <c r="B119" s="2">
        <f t="shared" si="6"/>
        <v>41025</v>
      </c>
      <c r="C119" s="1">
        <f t="shared" si="7"/>
        <v>3.2974537037037038E-2</v>
      </c>
      <c r="D119" s="3">
        <f t="shared" si="8"/>
        <v>41025.03297453704</v>
      </c>
      <c r="E119">
        <v>5.79</v>
      </c>
      <c r="F119">
        <f t="shared" si="9"/>
        <v>8.2740837000000003</v>
      </c>
      <c r="G119">
        <f t="shared" si="5"/>
        <v>258.48433926897849</v>
      </c>
      <c r="H119" t="s">
        <v>144</v>
      </c>
      <c r="I119">
        <v>34</v>
      </c>
      <c r="J119" t="s">
        <v>189</v>
      </c>
      <c r="K119" t="s">
        <v>164</v>
      </c>
      <c r="L119">
        <v>148.4</v>
      </c>
      <c r="M119">
        <v>0</v>
      </c>
      <c r="N119">
        <v>4.3384</v>
      </c>
      <c r="O119">
        <v>1.0290000000000001E-2</v>
      </c>
      <c r="Q119">
        <v>20</v>
      </c>
    </row>
    <row r="120" spans="1:18">
      <c r="A120" t="s">
        <v>191</v>
      </c>
      <c r="B120" s="2">
        <f t="shared" si="6"/>
        <v>41025</v>
      </c>
      <c r="C120" s="1">
        <f t="shared" si="7"/>
        <v>2.9143518518518517E-2</v>
      </c>
      <c r="D120" s="3">
        <f t="shared" si="8"/>
        <v>41025.029143518521</v>
      </c>
      <c r="E120">
        <v>6.1769999999999996</v>
      </c>
      <c r="F120">
        <f t="shared" si="9"/>
        <v>8.8271183099999995</v>
      </c>
      <c r="G120">
        <f t="shared" si="5"/>
        <v>275.76127179006562</v>
      </c>
      <c r="H120" t="s">
        <v>144</v>
      </c>
      <c r="I120">
        <v>34</v>
      </c>
      <c r="J120" t="s">
        <v>192</v>
      </c>
      <c r="K120" t="s">
        <v>164</v>
      </c>
      <c r="L120">
        <v>148.4</v>
      </c>
      <c r="M120">
        <v>0</v>
      </c>
      <c r="N120">
        <v>4.3384</v>
      </c>
      <c r="O120">
        <v>1.0290000000000001E-2</v>
      </c>
      <c r="Q120">
        <v>29</v>
      </c>
    </row>
    <row r="121" spans="1:18">
      <c r="A121" t="s">
        <v>193</v>
      </c>
      <c r="B121" s="2">
        <f t="shared" si="6"/>
        <v>41025</v>
      </c>
      <c r="C121" s="1">
        <f t="shared" si="7"/>
        <v>2.4143518518518519E-2</v>
      </c>
      <c r="D121" s="3">
        <f t="shared" si="8"/>
        <v>41025.024143518516</v>
      </c>
      <c r="E121">
        <v>6.2240000000000002</v>
      </c>
      <c r="F121">
        <f t="shared" si="9"/>
        <v>8.8942827199999996</v>
      </c>
      <c r="G121">
        <f t="shared" si="5"/>
        <v>277.85950390502967</v>
      </c>
      <c r="H121" t="s">
        <v>144</v>
      </c>
      <c r="I121">
        <v>34</v>
      </c>
      <c r="J121" t="s">
        <v>192</v>
      </c>
      <c r="K121" t="s">
        <v>164</v>
      </c>
      <c r="L121">
        <v>148.4</v>
      </c>
      <c r="M121">
        <v>0</v>
      </c>
      <c r="N121">
        <v>4.3384</v>
      </c>
      <c r="O121">
        <v>1.0290000000000001E-2</v>
      </c>
      <c r="Q121">
        <v>29</v>
      </c>
    </row>
    <row r="122" spans="1:18">
      <c r="A122" t="s">
        <v>194</v>
      </c>
      <c r="B122" s="2">
        <f t="shared" si="6"/>
        <v>41025</v>
      </c>
      <c r="C122" s="1">
        <f t="shared" si="7"/>
        <v>2.0914351851851851E-2</v>
      </c>
      <c r="D122" s="3">
        <f t="shared" si="8"/>
        <v>41025.020914351851</v>
      </c>
      <c r="E122">
        <v>5.8419999999999996</v>
      </c>
      <c r="F122">
        <f t="shared" si="9"/>
        <v>8.3483932599999999</v>
      </c>
      <c r="G122">
        <f t="shared" si="5"/>
        <v>260.80578756638556</v>
      </c>
      <c r="H122" t="s">
        <v>144</v>
      </c>
      <c r="I122">
        <v>34</v>
      </c>
      <c r="J122" t="s">
        <v>195</v>
      </c>
      <c r="K122" t="s">
        <v>164</v>
      </c>
      <c r="L122">
        <v>148.4</v>
      </c>
      <c r="M122">
        <v>0</v>
      </c>
      <c r="N122">
        <v>4.3384</v>
      </c>
      <c r="O122">
        <v>1.0290000000000001E-2</v>
      </c>
      <c r="Q122">
        <v>40</v>
      </c>
    </row>
    <row r="123" spans="1:18">
      <c r="A123" t="s">
        <v>196</v>
      </c>
      <c r="B123" s="2">
        <f t="shared" si="6"/>
        <v>41025</v>
      </c>
      <c r="C123" s="1">
        <f t="shared" si="7"/>
        <v>1.9016203703703705E-2</v>
      </c>
      <c r="D123" s="3">
        <f t="shared" si="8"/>
        <v>41025.019016203703</v>
      </c>
      <c r="E123">
        <v>5.8570000000000002</v>
      </c>
      <c r="F123">
        <f t="shared" si="9"/>
        <v>8.3698287100000002</v>
      </c>
      <c r="G123">
        <f t="shared" si="5"/>
        <v>261.47543611371447</v>
      </c>
      <c r="H123" t="s">
        <v>144</v>
      </c>
      <c r="I123">
        <v>34</v>
      </c>
      <c r="J123" t="s">
        <v>195</v>
      </c>
      <c r="K123" t="s">
        <v>164</v>
      </c>
      <c r="L123">
        <v>148.4</v>
      </c>
      <c r="M123">
        <v>0</v>
      </c>
      <c r="N123">
        <v>4.3384</v>
      </c>
      <c r="O123">
        <v>1.0290000000000001E-2</v>
      </c>
      <c r="Q123">
        <v>40</v>
      </c>
    </row>
    <row r="124" spans="1:18">
      <c r="A124" t="s">
        <v>197</v>
      </c>
      <c r="B124" s="2">
        <f t="shared" si="6"/>
        <v>41025</v>
      </c>
      <c r="C124" s="1">
        <f t="shared" si="7"/>
        <v>1.2662037037037039E-2</v>
      </c>
      <c r="D124" s="3">
        <f t="shared" si="8"/>
        <v>41025.012662037036</v>
      </c>
      <c r="E124">
        <v>5.0140000000000002</v>
      </c>
      <c r="F124">
        <f t="shared" si="9"/>
        <v>7.1651564200000006</v>
      </c>
      <c r="G124">
        <f t="shared" si="5"/>
        <v>223.84118775382694</v>
      </c>
      <c r="H124" t="s">
        <v>144</v>
      </c>
      <c r="I124">
        <v>34</v>
      </c>
      <c r="J124" t="s">
        <v>198</v>
      </c>
      <c r="K124" t="s">
        <v>164</v>
      </c>
      <c r="L124">
        <v>148.4</v>
      </c>
      <c r="M124">
        <v>0</v>
      </c>
      <c r="N124">
        <v>4.3384</v>
      </c>
      <c r="O124">
        <v>1.0290000000000001E-2</v>
      </c>
      <c r="Q124">
        <v>150</v>
      </c>
    </row>
    <row r="125" spans="1:18">
      <c r="A125" t="s">
        <v>199</v>
      </c>
      <c r="B125" s="2">
        <f t="shared" si="6"/>
        <v>41025</v>
      </c>
      <c r="C125" s="1">
        <f t="shared" si="7"/>
        <v>1.0069444444444445E-2</v>
      </c>
      <c r="D125" s="3">
        <f t="shared" si="8"/>
        <v>41025.010069444441</v>
      </c>
      <c r="E125">
        <v>5.0090000000000003</v>
      </c>
      <c r="F125">
        <f t="shared" si="9"/>
        <v>7.1580112700000003</v>
      </c>
      <c r="G125">
        <f t="shared" si="5"/>
        <v>223.61797157138395</v>
      </c>
      <c r="H125" t="s">
        <v>144</v>
      </c>
      <c r="I125">
        <v>34</v>
      </c>
      <c r="J125" t="s">
        <v>198</v>
      </c>
      <c r="K125" t="s">
        <v>164</v>
      </c>
      <c r="L125">
        <v>148.4</v>
      </c>
      <c r="M125">
        <v>0</v>
      </c>
      <c r="N125">
        <v>4.3384</v>
      </c>
      <c r="O125">
        <v>1.0290000000000001E-2</v>
      </c>
      <c r="Q125">
        <v>150</v>
      </c>
    </row>
    <row r="126" spans="1:18">
      <c r="A126" t="s">
        <v>200</v>
      </c>
      <c r="B126" s="2">
        <f t="shared" si="6"/>
        <v>41025</v>
      </c>
      <c r="C126" s="1">
        <f t="shared" si="7"/>
        <v>0.62079861111111112</v>
      </c>
      <c r="D126" s="3">
        <f t="shared" si="8"/>
        <v>41025.620798611111</v>
      </c>
      <c r="E126">
        <v>6.4989999999999997</v>
      </c>
      <c r="F126">
        <f t="shared" si="9"/>
        <v>9.28726597</v>
      </c>
      <c r="G126">
        <f t="shared" si="5"/>
        <v>290.136393939394</v>
      </c>
      <c r="H126" t="s">
        <v>144</v>
      </c>
      <c r="I126">
        <v>36</v>
      </c>
      <c r="J126" t="s">
        <v>201</v>
      </c>
      <c r="K126" t="s">
        <v>164</v>
      </c>
      <c r="L126">
        <v>148.4</v>
      </c>
      <c r="M126">
        <v>0</v>
      </c>
      <c r="N126">
        <v>4.3407999999999998</v>
      </c>
      <c r="O126">
        <v>1.0279999999999999E-2</v>
      </c>
      <c r="Q126">
        <v>5.5</v>
      </c>
    </row>
    <row r="127" spans="1:18">
      <c r="A127" t="s">
        <v>202</v>
      </c>
      <c r="B127" s="2">
        <f t="shared" si="6"/>
        <v>41025</v>
      </c>
      <c r="C127" s="1">
        <f t="shared" si="7"/>
        <v>0.61884259259259256</v>
      </c>
      <c r="D127" s="3">
        <f t="shared" si="8"/>
        <v>41025.618842592594</v>
      </c>
      <c r="E127">
        <v>6.5090000000000003</v>
      </c>
      <c r="F127">
        <f t="shared" si="9"/>
        <v>9.3015562700000007</v>
      </c>
      <c r="G127">
        <f t="shared" si="5"/>
        <v>290.58282630427993</v>
      </c>
      <c r="H127" t="s">
        <v>144</v>
      </c>
      <c r="I127">
        <v>36</v>
      </c>
      <c r="J127" t="s">
        <v>201</v>
      </c>
      <c r="K127" t="s">
        <v>164</v>
      </c>
      <c r="L127">
        <v>148.4</v>
      </c>
      <c r="M127">
        <v>0</v>
      </c>
      <c r="N127">
        <v>4.3407999999999998</v>
      </c>
      <c r="O127">
        <v>1.0279999999999999E-2</v>
      </c>
      <c r="Q127">
        <v>5.5</v>
      </c>
      <c r="R127" t="s">
        <v>203</v>
      </c>
    </row>
    <row r="128" spans="1:18">
      <c r="A128" t="s">
        <v>204</v>
      </c>
      <c r="B128" s="2">
        <f t="shared" si="6"/>
        <v>41025</v>
      </c>
      <c r="C128" s="1">
        <f t="shared" si="7"/>
        <v>0.61530092592592589</v>
      </c>
      <c r="D128" s="3">
        <f t="shared" si="8"/>
        <v>41025.615300925929</v>
      </c>
      <c r="E128">
        <v>6.59</v>
      </c>
      <c r="F128">
        <f t="shared" si="9"/>
        <v>9.4173077000000003</v>
      </c>
      <c r="G128">
        <f t="shared" si="5"/>
        <v>294.19892845985629</v>
      </c>
      <c r="H128" t="s">
        <v>144</v>
      </c>
      <c r="I128">
        <v>36</v>
      </c>
      <c r="J128" t="s">
        <v>205</v>
      </c>
      <c r="K128" t="s">
        <v>164</v>
      </c>
      <c r="L128">
        <v>148.4</v>
      </c>
      <c r="M128">
        <v>0</v>
      </c>
      <c r="N128">
        <v>4.3407999999999998</v>
      </c>
      <c r="O128">
        <v>1.0279999999999999E-2</v>
      </c>
      <c r="Q128">
        <v>12.3</v>
      </c>
    </row>
    <row r="129" spans="1:18">
      <c r="A129" t="s">
        <v>206</v>
      </c>
      <c r="B129" s="2">
        <f t="shared" si="6"/>
        <v>41025</v>
      </c>
      <c r="C129" s="1">
        <f t="shared" si="7"/>
        <v>0.61324074074074075</v>
      </c>
      <c r="D129" s="3">
        <f t="shared" si="8"/>
        <v>41025.613240740742</v>
      </c>
      <c r="E129">
        <v>6.6109999999999998</v>
      </c>
      <c r="F129">
        <f t="shared" si="9"/>
        <v>9.4473173300000006</v>
      </c>
      <c r="G129">
        <f t="shared" si="5"/>
        <v>295.13643642611686</v>
      </c>
      <c r="H129" t="s">
        <v>144</v>
      </c>
      <c r="I129">
        <v>36</v>
      </c>
      <c r="J129" t="s">
        <v>205</v>
      </c>
      <c r="K129" t="s">
        <v>164</v>
      </c>
      <c r="L129">
        <v>148.4</v>
      </c>
      <c r="M129">
        <v>0</v>
      </c>
      <c r="N129">
        <v>4.3407999999999998</v>
      </c>
      <c r="O129">
        <v>1.0279999999999999E-2</v>
      </c>
      <c r="Q129">
        <v>12.3</v>
      </c>
    </row>
    <row r="130" spans="1:18">
      <c r="A130" t="s">
        <v>207</v>
      </c>
      <c r="B130" s="2">
        <f t="shared" si="6"/>
        <v>41025</v>
      </c>
      <c r="C130" s="1">
        <f t="shared" si="7"/>
        <v>0.60871527777777779</v>
      </c>
      <c r="D130" s="3">
        <f t="shared" si="8"/>
        <v>41025.608715277776</v>
      </c>
      <c r="E130">
        <v>6.8689999999999998</v>
      </c>
      <c r="F130">
        <f t="shared" si="9"/>
        <v>9.8160070699999995</v>
      </c>
      <c r="G130">
        <f t="shared" si="5"/>
        <v>306.65439144017495</v>
      </c>
      <c r="H130" t="s">
        <v>144</v>
      </c>
      <c r="I130">
        <v>36</v>
      </c>
      <c r="J130" t="s">
        <v>208</v>
      </c>
      <c r="K130" t="s">
        <v>164</v>
      </c>
      <c r="L130">
        <v>148.4</v>
      </c>
      <c r="M130">
        <v>0</v>
      </c>
      <c r="N130">
        <v>4.3407999999999998</v>
      </c>
      <c r="O130">
        <v>1.0279999999999999E-2</v>
      </c>
      <c r="Q130">
        <v>22</v>
      </c>
    </row>
    <row r="131" spans="1:18">
      <c r="A131" t="s">
        <v>209</v>
      </c>
      <c r="B131" s="2">
        <f t="shared" si="6"/>
        <v>41025</v>
      </c>
      <c r="C131" s="1">
        <f t="shared" si="7"/>
        <v>0.60681712962962964</v>
      </c>
      <c r="D131" s="3">
        <f t="shared" si="8"/>
        <v>41025.606817129628</v>
      </c>
      <c r="E131">
        <v>6.6749999999999998</v>
      </c>
      <c r="F131">
        <f t="shared" si="9"/>
        <v>9.5387752500000005</v>
      </c>
      <c r="G131">
        <f t="shared" ref="G131:G194" si="10">F131*1000/32.01</f>
        <v>297.99360356138709</v>
      </c>
      <c r="H131" t="s">
        <v>144</v>
      </c>
      <c r="I131">
        <v>36</v>
      </c>
      <c r="J131" t="s">
        <v>208</v>
      </c>
      <c r="K131" t="s">
        <v>164</v>
      </c>
      <c r="L131">
        <v>148.4</v>
      </c>
      <c r="M131">
        <v>0</v>
      </c>
      <c r="N131">
        <v>4.3407999999999998</v>
      </c>
      <c r="O131">
        <v>1.0279999999999999E-2</v>
      </c>
      <c r="Q131">
        <v>22</v>
      </c>
    </row>
    <row r="132" spans="1:18">
      <c r="A132" t="s">
        <v>210</v>
      </c>
      <c r="B132" s="2">
        <f t="shared" ref="B132:B195" si="11">DATE(2012,4,MID(A132,9,2))</f>
        <v>41025</v>
      </c>
      <c r="C132" s="1">
        <f t="shared" ref="C132:C195" si="12">TIME(MID(A132,12,2),MID(A132,15,2),MID(A132,18,2))</f>
        <v>0.60458333333333336</v>
      </c>
      <c r="D132" s="3">
        <f t="shared" ref="D132:D195" si="13">B132+C132</f>
        <v>41025.604583333334</v>
      </c>
      <c r="E132">
        <v>6.3319999999999999</v>
      </c>
      <c r="F132">
        <f t="shared" ref="F132:F195" si="14">E132*1.42903</f>
        <v>9.0486179599999996</v>
      </c>
      <c r="G132">
        <f t="shared" si="10"/>
        <v>282.6809734457982</v>
      </c>
      <c r="H132" t="s">
        <v>144</v>
      </c>
      <c r="I132">
        <v>36</v>
      </c>
      <c r="J132" t="s">
        <v>211</v>
      </c>
      <c r="K132" t="s">
        <v>164</v>
      </c>
      <c r="L132">
        <v>148.4</v>
      </c>
      <c r="M132">
        <v>0</v>
      </c>
      <c r="N132">
        <v>4.3407999999999998</v>
      </c>
      <c r="O132">
        <v>1.0279999999999999E-2</v>
      </c>
      <c r="Q132">
        <v>30</v>
      </c>
    </row>
    <row r="133" spans="1:18">
      <c r="A133" t="s">
        <v>212</v>
      </c>
      <c r="B133" s="2">
        <f t="shared" si="11"/>
        <v>41025</v>
      </c>
      <c r="C133" s="1">
        <f t="shared" si="12"/>
        <v>0.60236111111111112</v>
      </c>
      <c r="D133" s="3">
        <f t="shared" si="13"/>
        <v>41025.602361111109</v>
      </c>
      <c r="E133">
        <v>6.3120000000000003</v>
      </c>
      <c r="F133">
        <f t="shared" si="14"/>
        <v>9.0200373599999999</v>
      </c>
      <c r="G133">
        <f t="shared" si="10"/>
        <v>281.78810871602627</v>
      </c>
      <c r="H133" t="s">
        <v>144</v>
      </c>
      <c r="I133">
        <v>36</v>
      </c>
      <c r="J133" t="s">
        <v>211</v>
      </c>
      <c r="K133" t="s">
        <v>164</v>
      </c>
      <c r="L133">
        <v>148.4</v>
      </c>
      <c r="M133">
        <v>0</v>
      </c>
      <c r="N133">
        <v>4.3407999999999998</v>
      </c>
      <c r="O133">
        <v>1.0279999999999999E-2</v>
      </c>
      <c r="Q133">
        <v>30</v>
      </c>
    </row>
    <row r="134" spans="1:18">
      <c r="A134" t="s">
        <v>213</v>
      </c>
      <c r="B134" s="2">
        <f t="shared" si="11"/>
        <v>41025</v>
      </c>
      <c r="C134" s="1">
        <f t="shared" si="12"/>
        <v>0.60026620370370376</v>
      </c>
      <c r="D134" s="3">
        <f t="shared" si="13"/>
        <v>41025.600266203706</v>
      </c>
      <c r="E134">
        <v>5.6260000000000003</v>
      </c>
      <c r="F134">
        <f t="shared" si="14"/>
        <v>8.03972278</v>
      </c>
      <c r="G134">
        <f t="shared" si="10"/>
        <v>251.1628484848485</v>
      </c>
      <c r="H134" t="s">
        <v>144</v>
      </c>
      <c r="I134">
        <v>36</v>
      </c>
      <c r="J134" t="s">
        <v>214</v>
      </c>
      <c r="K134" t="s">
        <v>164</v>
      </c>
      <c r="L134">
        <v>148.4</v>
      </c>
      <c r="M134">
        <v>0</v>
      </c>
      <c r="N134">
        <v>4.3407999999999998</v>
      </c>
      <c r="O134">
        <v>1.0279999999999999E-2</v>
      </c>
      <c r="Q134">
        <v>52</v>
      </c>
    </row>
    <row r="135" spans="1:18">
      <c r="A135" t="s">
        <v>215</v>
      </c>
      <c r="B135" s="2">
        <f t="shared" si="11"/>
        <v>41025</v>
      </c>
      <c r="C135" s="1">
        <f t="shared" si="12"/>
        <v>0.59798611111111111</v>
      </c>
      <c r="D135" s="3">
        <f t="shared" si="13"/>
        <v>41025.597986111112</v>
      </c>
      <c r="E135">
        <v>5.6289999999999996</v>
      </c>
      <c r="F135">
        <f t="shared" si="14"/>
        <v>8.04400987</v>
      </c>
      <c r="G135">
        <f t="shared" si="10"/>
        <v>251.2967781943143</v>
      </c>
      <c r="H135" t="s">
        <v>144</v>
      </c>
      <c r="I135">
        <v>36</v>
      </c>
      <c r="J135" t="s">
        <v>214</v>
      </c>
      <c r="K135" t="s">
        <v>164</v>
      </c>
      <c r="L135">
        <v>148.4</v>
      </c>
      <c r="M135">
        <v>0</v>
      </c>
      <c r="N135">
        <v>4.3407999999999998</v>
      </c>
      <c r="O135">
        <v>1.0279999999999999E-2</v>
      </c>
      <c r="Q135">
        <v>52</v>
      </c>
    </row>
    <row r="136" spans="1:18">
      <c r="A136" t="s">
        <v>216</v>
      </c>
      <c r="B136" s="2">
        <f t="shared" si="11"/>
        <v>41025</v>
      </c>
      <c r="C136" s="1">
        <f t="shared" si="12"/>
        <v>0.59506944444444443</v>
      </c>
      <c r="D136" s="3">
        <f t="shared" si="13"/>
        <v>41025.595069444447</v>
      </c>
      <c r="E136">
        <v>4.1280000000000001</v>
      </c>
      <c r="F136">
        <f t="shared" si="14"/>
        <v>5.8990358400000007</v>
      </c>
      <c r="G136">
        <f t="shared" si="10"/>
        <v>184.28728022492973</v>
      </c>
      <c r="H136" t="s">
        <v>144</v>
      </c>
      <c r="I136">
        <v>36</v>
      </c>
      <c r="J136" t="s">
        <v>217</v>
      </c>
      <c r="K136" t="s">
        <v>164</v>
      </c>
      <c r="L136">
        <v>148.4</v>
      </c>
      <c r="M136">
        <v>0</v>
      </c>
      <c r="N136">
        <v>4.3407999999999998</v>
      </c>
      <c r="O136">
        <v>1.0279999999999999E-2</v>
      </c>
      <c r="Q136">
        <v>151</v>
      </c>
      <c r="R136" t="s">
        <v>218</v>
      </c>
    </row>
    <row r="137" spans="1:18">
      <c r="A137" t="s">
        <v>219</v>
      </c>
      <c r="B137" s="2">
        <f t="shared" si="11"/>
        <v>41025</v>
      </c>
      <c r="C137" s="1">
        <f t="shared" si="12"/>
        <v>0.59325231481481489</v>
      </c>
      <c r="D137" s="3">
        <f t="shared" si="13"/>
        <v>41025.593252314815</v>
      </c>
      <c r="E137" t="s">
        <v>220</v>
      </c>
      <c r="F137" t="e">
        <f t="shared" si="14"/>
        <v>#VALUE!</v>
      </c>
      <c r="G137" t="e">
        <f t="shared" si="10"/>
        <v>#VALUE!</v>
      </c>
      <c r="H137" t="s">
        <v>144</v>
      </c>
      <c r="I137">
        <v>36</v>
      </c>
      <c r="J137" t="s">
        <v>217</v>
      </c>
      <c r="K137" t="s">
        <v>164</v>
      </c>
      <c r="L137">
        <v>148.4</v>
      </c>
      <c r="M137">
        <v>0</v>
      </c>
      <c r="N137">
        <v>4.3407999999999998</v>
      </c>
      <c r="O137">
        <v>1.0279999999999999E-2</v>
      </c>
      <c r="Q137">
        <v>151</v>
      </c>
      <c r="R137" t="s">
        <v>221</v>
      </c>
    </row>
    <row r="138" spans="1:18">
      <c r="A138" t="s">
        <v>222</v>
      </c>
      <c r="B138" s="2">
        <f t="shared" si="11"/>
        <v>41026</v>
      </c>
      <c r="C138" s="1">
        <f t="shared" si="12"/>
        <v>0.85928240740740736</v>
      </c>
      <c r="D138" s="3">
        <f t="shared" si="13"/>
        <v>41026.859282407408</v>
      </c>
      <c r="E138">
        <v>5.8239999999999998</v>
      </c>
      <c r="F138">
        <f t="shared" si="14"/>
        <v>8.3226707199999996</v>
      </c>
      <c r="G138">
        <f t="shared" si="10"/>
        <v>260.0022093095908</v>
      </c>
      <c r="H138" t="s">
        <v>13</v>
      </c>
      <c r="I138">
        <v>45</v>
      </c>
      <c r="J138" t="s">
        <v>223</v>
      </c>
      <c r="K138" t="s">
        <v>14</v>
      </c>
      <c r="L138">
        <v>151.1</v>
      </c>
      <c r="M138">
        <v>0</v>
      </c>
      <c r="N138">
        <v>4.3468999999999998</v>
      </c>
      <c r="O138">
        <v>1.027E-2</v>
      </c>
      <c r="Q138" t="s">
        <v>224</v>
      </c>
    </row>
    <row r="139" spans="1:18">
      <c r="A139" t="s">
        <v>225</v>
      </c>
      <c r="B139" s="2">
        <f t="shared" si="11"/>
        <v>41026</v>
      </c>
      <c r="C139" s="1">
        <f t="shared" si="12"/>
        <v>0.85747685185185185</v>
      </c>
      <c r="D139" s="3">
        <f t="shared" si="13"/>
        <v>41026.857476851852</v>
      </c>
      <c r="E139">
        <v>5.8330000000000002</v>
      </c>
      <c r="F139">
        <f t="shared" si="14"/>
        <v>8.3355319899999998</v>
      </c>
      <c r="G139">
        <f t="shared" si="10"/>
        <v>260.40399843798815</v>
      </c>
      <c r="H139" t="s">
        <v>13</v>
      </c>
      <c r="I139">
        <v>45</v>
      </c>
      <c r="J139" t="s">
        <v>223</v>
      </c>
      <c r="K139" t="s">
        <v>14</v>
      </c>
      <c r="L139">
        <v>151.1</v>
      </c>
      <c r="M139">
        <v>0</v>
      </c>
      <c r="N139">
        <v>4.3468999999999998</v>
      </c>
      <c r="O139">
        <v>1.027E-2</v>
      </c>
      <c r="Q139" t="s">
        <v>224</v>
      </c>
    </row>
    <row r="140" spans="1:18">
      <c r="A140" t="s">
        <v>226</v>
      </c>
      <c r="B140" s="2">
        <f t="shared" si="11"/>
        <v>41026</v>
      </c>
      <c r="C140" s="1">
        <f t="shared" si="12"/>
        <v>0.85502314814814817</v>
      </c>
      <c r="D140" s="3">
        <f t="shared" si="13"/>
        <v>41026.855023148149</v>
      </c>
      <c r="E140">
        <v>5.8179999999999996</v>
      </c>
      <c r="F140">
        <f t="shared" si="14"/>
        <v>8.3140965399999995</v>
      </c>
      <c r="G140">
        <f t="shared" si="10"/>
        <v>259.73434989065913</v>
      </c>
      <c r="H140" t="s">
        <v>13</v>
      </c>
      <c r="I140">
        <v>45</v>
      </c>
      <c r="J140" t="s">
        <v>227</v>
      </c>
      <c r="K140" t="s">
        <v>14</v>
      </c>
      <c r="L140">
        <v>151.1</v>
      </c>
      <c r="M140">
        <v>0</v>
      </c>
      <c r="N140">
        <v>4.3468999999999998</v>
      </c>
      <c r="O140">
        <v>1.027E-2</v>
      </c>
      <c r="Q140" t="s">
        <v>224</v>
      </c>
    </row>
    <row r="141" spans="1:18">
      <c r="A141" t="s">
        <v>228</v>
      </c>
      <c r="B141" s="2">
        <f t="shared" si="11"/>
        <v>41026</v>
      </c>
      <c r="C141" s="1">
        <f t="shared" si="12"/>
        <v>0.85263888888888895</v>
      </c>
      <c r="D141" s="3">
        <f t="shared" si="13"/>
        <v>41026.852638888886</v>
      </c>
      <c r="E141">
        <v>5.843</v>
      </c>
      <c r="F141">
        <f t="shared" si="14"/>
        <v>8.3498222900000005</v>
      </c>
      <c r="G141">
        <f t="shared" si="10"/>
        <v>260.85043080287414</v>
      </c>
      <c r="H141" t="s">
        <v>13</v>
      </c>
      <c r="I141">
        <v>45</v>
      </c>
      <c r="J141" t="s">
        <v>229</v>
      </c>
      <c r="K141" t="s">
        <v>14</v>
      </c>
      <c r="L141">
        <v>151.1</v>
      </c>
      <c r="M141">
        <v>0</v>
      </c>
      <c r="N141">
        <v>4.3468999999999998</v>
      </c>
      <c r="O141">
        <v>1.027E-2</v>
      </c>
      <c r="Q141" t="s">
        <v>224</v>
      </c>
    </row>
    <row r="142" spans="1:18">
      <c r="A142" t="s">
        <v>230</v>
      </c>
      <c r="B142" s="2">
        <f t="shared" si="11"/>
        <v>41026</v>
      </c>
      <c r="C142" s="1">
        <f t="shared" si="12"/>
        <v>0.84893518518518529</v>
      </c>
      <c r="D142" s="3">
        <f t="shared" si="13"/>
        <v>41026.848935185182</v>
      </c>
      <c r="E142">
        <v>5.8310000000000004</v>
      </c>
      <c r="F142">
        <f t="shared" si="14"/>
        <v>8.3326739300000003</v>
      </c>
      <c r="G142">
        <f t="shared" si="10"/>
        <v>260.31471196501099</v>
      </c>
      <c r="H142" t="s">
        <v>13</v>
      </c>
      <c r="I142">
        <v>45</v>
      </c>
      <c r="J142" t="s">
        <v>231</v>
      </c>
      <c r="K142" t="s">
        <v>14</v>
      </c>
      <c r="L142">
        <v>151.1</v>
      </c>
      <c r="M142">
        <v>0</v>
      </c>
      <c r="N142">
        <v>4.3468999999999998</v>
      </c>
      <c r="O142">
        <v>1.027E-2</v>
      </c>
      <c r="Q142" t="s">
        <v>224</v>
      </c>
    </row>
    <row r="143" spans="1:18">
      <c r="A143" t="s">
        <v>232</v>
      </c>
      <c r="B143" s="2">
        <f t="shared" si="11"/>
        <v>41026</v>
      </c>
      <c r="C143" s="1">
        <f t="shared" si="12"/>
        <v>0.84712962962962957</v>
      </c>
      <c r="D143" s="3">
        <f t="shared" si="13"/>
        <v>41026.847129629627</v>
      </c>
      <c r="E143">
        <v>5.819</v>
      </c>
      <c r="F143">
        <f t="shared" si="14"/>
        <v>8.3155255700000001</v>
      </c>
      <c r="G143">
        <f t="shared" si="10"/>
        <v>259.77899312714777</v>
      </c>
      <c r="H143" t="s">
        <v>13</v>
      </c>
      <c r="I143">
        <v>45</v>
      </c>
      <c r="J143" t="s">
        <v>231</v>
      </c>
      <c r="K143" t="s">
        <v>14</v>
      </c>
      <c r="L143">
        <v>151.1</v>
      </c>
      <c r="M143">
        <v>0</v>
      </c>
      <c r="N143">
        <v>4.3468999999999998</v>
      </c>
      <c r="O143">
        <v>1.027E-2</v>
      </c>
      <c r="Q143" t="s">
        <v>224</v>
      </c>
    </row>
    <row r="144" spans="1:18">
      <c r="A144" t="s">
        <v>233</v>
      </c>
      <c r="B144" s="2">
        <f t="shared" si="11"/>
        <v>41026</v>
      </c>
      <c r="C144" s="1">
        <f t="shared" si="12"/>
        <v>0.8450347222222222</v>
      </c>
      <c r="D144" s="3">
        <f t="shared" si="13"/>
        <v>41026.845034722224</v>
      </c>
      <c r="E144">
        <v>5.8140000000000001</v>
      </c>
      <c r="F144">
        <f t="shared" si="14"/>
        <v>8.3083804200000007</v>
      </c>
      <c r="G144">
        <f t="shared" si="10"/>
        <v>259.55577694470486</v>
      </c>
      <c r="H144" t="s">
        <v>13</v>
      </c>
      <c r="I144">
        <v>45</v>
      </c>
      <c r="J144" t="s">
        <v>234</v>
      </c>
      <c r="K144" t="s">
        <v>14</v>
      </c>
      <c r="L144">
        <v>151.1</v>
      </c>
      <c r="M144">
        <v>0</v>
      </c>
      <c r="N144">
        <v>4.3468999999999998</v>
      </c>
      <c r="O144">
        <v>1.027E-2</v>
      </c>
      <c r="Q144" t="s">
        <v>224</v>
      </c>
    </row>
    <row r="145" spans="1:17">
      <c r="A145" t="s">
        <v>235</v>
      </c>
      <c r="B145" s="2">
        <f t="shared" si="11"/>
        <v>41026</v>
      </c>
      <c r="C145" s="1">
        <f t="shared" si="12"/>
        <v>0.84320601851851851</v>
      </c>
      <c r="D145" s="3">
        <f t="shared" si="13"/>
        <v>41026.843206018515</v>
      </c>
      <c r="E145">
        <v>5.8140000000000001</v>
      </c>
      <c r="F145">
        <f t="shared" si="14"/>
        <v>8.3083804200000007</v>
      </c>
      <c r="G145">
        <f t="shared" si="10"/>
        <v>259.55577694470486</v>
      </c>
      <c r="H145" t="s">
        <v>13</v>
      </c>
      <c r="I145">
        <v>45</v>
      </c>
      <c r="J145" t="s">
        <v>234</v>
      </c>
      <c r="K145" t="s">
        <v>14</v>
      </c>
      <c r="L145">
        <v>151.1</v>
      </c>
      <c r="M145">
        <v>0</v>
      </c>
      <c r="N145">
        <v>4.3468999999999998</v>
      </c>
      <c r="O145">
        <v>1.027E-2</v>
      </c>
      <c r="Q145" t="s">
        <v>224</v>
      </c>
    </row>
    <row r="146" spans="1:17">
      <c r="A146" t="s">
        <v>236</v>
      </c>
      <c r="B146" s="2">
        <f t="shared" si="11"/>
        <v>41026</v>
      </c>
      <c r="C146" s="1">
        <f t="shared" si="12"/>
        <v>0.83907407407407408</v>
      </c>
      <c r="D146" s="3">
        <f t="shared" si="13"/>
        <v>41026.839074074072</v>
      </c>
      <c r="E146">
        <v>6.117</v>
      </c>
      <c r="F146">
        <f t="shared" si="14"/>
        <v>8.7413765100000003</v>
      </c>
      <c r="G146">
        <f t="shared" si="10"/>
        <v>273.08267760074978</v>
      </c>
      <c r="H146" t="s">
        <v>13</v>
      </c>
      <c r="I146">
        <v>999</v>
      </c>
      <c r="J146" t="s">
        <v>237</v>
      </c>
      <c r="K146" t="s">
        <v>238</v>
      </c>
      <c r="L146">
        <v>302.26</v>
      </c>
      <c r="M146">
        <v>0</v>
      </c>
      <c r="N146">
        <v>4.3468999999999998</v>
      </c>
      <c r="O146">
        <v>1.027E-2</v>
      </c>
      <c r="Q146" t="s">
        <v>224</v>
      </c>
    </row>
    <row r="147" spans="1:17">
      <c r="A147" t="s">
        <v>239</v>
      </c>
      <c r="B147" s="2">
        <f t="shared" si="11"/>
        <v>41026</v>
      </c>
      <c r="C147" s="1">
        <f t="shared" si="12"/>
        <v>0.83731481481481485</v>
      </c>
      <c r="D147" s="3">
        <f t="shared" si="13"/>
        <v>41026.837314814817</v>
      </c>
      <c r="E147">
        <v>6.1210000000000004</v>
      </c>
      <c r="F147">
        <f t="shared" si="14"/>
        <v>8.7470926300000009</v>
      </c>
      <c r="G147">
        <f t="shared" si="10"/>
        <v>273.26125054670422</v>
      </c>
      <c r="H147" t="s">
        <v>13</v>
      </c>
      <c r="I147">
        <v>999</v>
      </c>
      <c r="J147" t="s">
        <v>237</v>
      </c>
      <c r="K147" t="s">
        <v>238</v>
      </c>
      <c r="L147">
        <v>302.26</v>
      </c>
      <c r="M147">
        <v>0</v>
      </c>
      <c r="N147">
        <v>4.3468999999999998</v>
      </c>
      <c r="O147">
        <v>1.027E-2</v>
      </c>
      <c r="Q147" t="s">
        <v>224</v>
      </c>
    </row>
    <row r="148" spans="1:17">
      <c r="A148" t="s">
        <v>240</v>
      </c>
      <c r="B148" s="2">
        <f t="shared" si="11"/>
        <v>41026</v>
      </c>
      <c r="C148" s="1">
        <f t="shared" si="12"/>
        <v>0.83521990740740737</v>
      </c>
      <c r="D148" s="3">
        <f t="shared" si="13"/>
        <v>41026.835219907407</v>
      </c>
      <c r="E148">
        <v>6.133</v>
      </c>
      <c r="F148">
        <f t="shared" si="14"/>
        <v>8.7642409899999993</v>
      </c>
      <c r="G148">
        <f t="shared" si="10"/>
        <v>273.79696938456732</v>
      </c>
      <c r="H148" t="s">
        <v>13</v>
      </c>
      <c r="I148">
        <v>999</v>
      </c>
      <c r="J148" t="s">
        <v>237</v>
      </c>
      <c r="K148" t="s">
        <v>238</v>
      </c>
      <c r="L148">
        <v>302.26</v>
      </c>
      <c r="M148">
        <v>0</v>
      </c>
      <c r="N148">
        <v>4.3468999999999998</v>
      </c>
      <c r="O148">
        <v>1.027E-2</v>
      </c>
      <c r="Q148" t="s">
        <v>224</v>
      </c>
    </row>
    <row r="149" spans="1:17">
      <c r="A149" t="s">
        <v>241</v>
      </c>
      <c r="B149" s="2">
        <f t="shared" si="11"/>
        <v>41026</v>
      </c>
      <c r="C149" s="1">
        <f t="shared" si="12"/>
        <v>0.83217592592592593</v>
      </c>
      <c r="D149" s="3">
        <f t="shared" si="13"/>
        <v>41026.832175925927</v>
      </c>
      <c r="E149">
        <v>6.1180000000000003</v>
      </c>
      <c r="F149">
        <f t="shared" si="14"/>
        <v>8.7428055400000009</v>
      </c>
      <c r="G149">
        <f t="shared" si="10"/>
        <v>273.12732083723841</v>
      </c>
      <c r="H149" t="s">
        <v>13</v>
      </c>
      <c r="I149">
        <v>999</v>
      </c>
      <c r="J149" t="s">
        <v>242</v>
      </c>
      <c r="K149" t="s">
        <v>238</v>
      </c>
      <c r="L149">
        <v>301.97000000000003</v>
      </c>
      <c r="M149">
        <v>0</v>
      </c>
      <c r="N149">
        <v>4.3468999999999998</v>
      </c>
      <c r="O149">
        <v>1.027E-2</v>
      </c>
      <c r="Q149" t="s">
        <v>224</v>
      </c>
    </row>
    <row r="150" spans="1:17">
      <c r="A150" t="s">
        <v>243</v>
      </c>
      <c r="B150" s="2">
        <f t="shared" si="11"/>
        <v>41026</v>
      </c>
      <c r="C150" s="1">
        <f t="shared" si="12"/>
        <v>0.8303356481481482</v>
      </c>
      <c r="D150" s="3">
        <f t="shared" si="13"/>
        <v>41026.830335648148</v>
      </c>
      <c r="E150">
        <v>6.1130000000000004</v>
      </c>
      <c r="F150">
        <f t="shared" si="14"/>
        <v>8.7356603900000014</v>
      </c>
      <c r="G150">
        <f t="shared" si="10"/>
        <v>272.90410465479545</v>
      </c>
      <c r="H150" t="s">
        <v>13</v>
      </c>
      <c r="I150">
        <v>999</v>
      </c>
      <c r="J150" t="s">
        <v>242</v>
      </c>
      <c r="K150" t="s">
        <v>238</v>
      </c>
      <c r="L150">
        <v>301.97000000000003</v>
      </c>
      <c r="M150">
        <v>0</v>
      </c>
      <c r="N150">
        <v>4.3468999999999998</v>
      </c>
      <c r="O150">
        <v>1.027E-2</v>
      </c>
      <c r="Q150" t="s">
        <v>224</v>
      </c>
    </row>
    <row r="151" spans="1:17">
      <c r="A151" t="s">
        <v>244</v>
      </c>
      <c r="B151" s="2">
        <f t="shared" si="11"/>
        <v>41026</v>
      </c>
      <c r="C151" s="1">
        <f t="shared" si="12"/>
        <v>0.82800925925925928</v>
      </c>
      <c r="D151" s="3">
        <f t="shared" si="13"/>
        <v>41026.828009259261</v>
      </c>
      <c r="E151">
        <v>6.1420000000000003</v>
      </c>
      <c r="F151">
        <f t="shared" si="14"/>
        <v>8.7771022600000013</v>
      </c>
      <c r="G151">
        <f t="shared" si="10"/>
        <v>274.19875851296479</v>
      </c>
      <c r="H151" t="s">
        <v>13</v>
      </c>
      <c r="I151">
        <v>999</v>
      </c>
      <c r="J151" t="s">
        <v>242</v>
      </c>
      <c r="K151" t="s">
        <v>238</v>
      </c>
      <c r="L151">
        <v>301.97000000000003</v>
      </c>
      <c r="M151">
        <v>0</v>
      </c>
      <c r="N151">
        <v>4.3468999999999998</v>
      </c>
      <c r="O151">
        <v>1.027E-2</v>
      </c>
      <c r="Q151" t="s">
        <v>224</v>
      </c>
    </row>
    <row r="152" spans="1:17">
      <c r="A152" t="s">
        <v>245</v>
      </c>
      <c r="B152" s="2">
        <f t="shared" si="11"/>
        <v>41026</v>
      </c>
      <c r="C152" s="1">
        <f t="shared" si="12"/>
        <v>0.8240277777777778</v>
      </c>
      <c r="D152" s="3">
        <f t="shared" si="13"/>
        <v>41026.82402777778</v>
      </c>
      <c r="E152">
        <v>6.1020000000000003</v>
      </c>
      <c r="F152">
        <f t="shared" si="14"/>
        <v>8.71994106</v>
      </c>
      <c r="G152">
        <f t="shared" si="10"/>
        <v>272.41302905342081</v>
      </c>
      <c r="H152" t="s">
        <v>13</v>
      </c>
      <c r="I152">
        <v>999</v>
      </c>
      <c r="J152" t="s">
        <v>246</v>
      </c>
      <c r="K152" t="s">
        <v>238</v>
      </c>
      <c r="L152">
        <v>303.12</v>
      </c>
      <c r="M152">
        <v>0</v>
      </c>
      <c r="N152">
        <v>4.3468999999999998</v>
      </c>
      <c r="O152">
        <v>1.027E-2</v>
      </c>
      <c r="Q152" t="s">
        <v>224</v>
      </c>
    </row>
    <row r="153" spans="1:17">
      <c r="A153" t="s">
        <v>247</v>
      </c>
      <c r="B153" s="2">
        <f t="shared" si="11"/>
        <v>41026</v>
      </c>
      <c r="C153" s="1">
        <f t="shared" si="12"/>
        <v>0.8219212962962964</v>
      </c>
      <c r="D153" s="3">
        <f t="shared" si="13"/>
        <v>41026.821921296294</v>
      </c>
      <c r="E153">
        <v>6.1139999999999999</v>
      </c>
      <c r="F153">
        <f t="shared" si="14"/>
        <v>8.7370894200000002</v>
      </c>
      <c r="G153">
        <f t="shared" si="10"/>
        <v>272.94874789128397</v>
      </c>
      <c r="H153" t="s">
        <v>13</v>
      </c>
      <c r="I153">
        <v>999</v>
      </c>
      <c r="J153" t="s">
        <v>246</v>
      </c>
      <c r="K153" t="s">
        <v>238</v>
      </c>
      <c r="L153">
        <v>303.12</v>
      </c>
      <c r="M153">
        <v>0</v>
      </c>
      <c r="N153">
        <v>4.3468999999999998</v>
      </c>
      <c r="O153">
        <v>1.027E-2</v>
      </c>
      <c r="Q153" t="s">
        <v>224</v>
      </c>
    </row>
    <row r="154" spans="1:17">
      <c r="A154" t="s">
        <v>248</v>
      </c>
      <c r="B154" s="2">
        <f t="shared" si="11"/>
        <v>41026</v>
      </c>
      <c r="C154" s="1">
        <f t="shared" si="12"/>
        <v>0.81988425925925934</v>
      </c>
      <c r="D154" s="3">
        <f t="shared" si="13"/>
        <v>41026.819884259261</v>
      </c>
      <c r="E154">
        <v>6.1219999999999999</v>
      </c>
      <c r="F154">
        <f t="shared" si="14"/>
        <v>8.7485216599999998</v>
      </c>
      <c r="G154">
        <f t="shared" si="10"/>
        <v>273.3058937831928</v>
      </c>
      <c r="H154" t="s">
        <v>13</v>
      </c>
      <c r="I154">
        <v>999</v>
      </c>
      <c r="J154" t="s">
        <v>246</v>
      </c>
      <c r="K154" t="s">
        <v>238</v>
      </c>
      <c r="L154">
        <v>303.12</v>
      </c>
      <c r="M154">
        <v>0</v>
      </c>
      <c r="N154">
        <v>4.3468999999999998</v>
      </c>
      <c r="O154">
        <v>1.027E-2</v>
      </c>
      <c r="Q154" t="s">
        <v>224</v>
      </c>
    </row>
    <row r="155" spans="1:17">
      <c r="A155" t="s">
        <v>249</v>
      </c>
      <c r="B155" s="2">
        <f t="shared" si="11"/>
        <v>41026</v>
      </c>
      <c r="C155" s="1">
        <f t="shared" si="12"/>
        <v>0.81388888888888899</v>
      </c>
      <c r="D155" s="3">
        <f t="shared" si="13"/>
        <v>41026.813888888886</v>
      </c>
      <c r="E155">
        <v>6.5590000000000002</v>
      </c>
      <c r="F155">
        <f t="shared" si="14"/>
        <v>9.373007770000001</v>
      </c>
      <c r="G155">
        <f t="shared" si="10"/>
        <v>292.81498812870979</v>
      </c>
      <c r="H155" t="s">
        <v>13</v>
      </c>
      <c r="I155">
        <v>45</v>
      </c>
      <c r="J155" t="s">
        <v>250</v>
      </c>
      <c r="K155" t="s">
        <v>14</v>
      </c>
      <c r="L155">
        <v>151.1</v>
      </c>
      <c r="M155">
        <v>0</v>
      </c>
      <c r="N155">
        <v>4.3468999999999998</v>
      </c>
      <c r="O155">
        <v>1.027E-2</v>
      </c>
      <c r="Q155" t="s">
        <v>224</v>
      </c>
    </row>
    <row r="156" spans="1:17">
      <c r="A156" t="s">
        <v>251</v>
      </c>
      <c r="B156" s="2">
        <f t="shared" si="11"/>
        <v>41026</v>
      </c>
      <c r="C156" s="1">
        <f t="shared" si="12"/>
        <v>0.81185185185185194</v>
      </c>
      <c r="D156" s="3">
        <f t="shared" si="13"/>
        <v>41026.811851851853</v>
      </c>
      <c r="E156">
        <v>6.5640000000000001</v>
      </c>
      <c r="F156">
        <f t="shared" si="14"/>
        <v>9.3801529200000004</v>
      </c>
      <c r="G156">
        <f t="shared" si="10"/>
        <v>293.03820431115281</v>
      </c>
      <c r="H156" t="s">
        <v>13</v>
      </c>
      <c r="I156">
        <v>45</v>
      </c>
      <c r="J156" t="s">
        <v>250</v>
      </c>
      <c r="K156" t="s">
        <v>14</v>
      </c>
      <c r="L156">
        <v>151.1</v>
      </c>
      <c r="M156">
        <v>0</v>
      </c>
      <c r="N156">
        <v>4.3468999999999998</v>
      </c>
      <c r="O156">
        <v>1.027E-2</v>
      </c>
      <c r="Q156" t="s">
        <v>224</v>
      </c>
    </row>
    <row r="157" spans="1:17">
      <c r="A157" t="s">
        <v>252</v>
      </c>
      <c r="B157" s="2">
        <f t="shared" si="11"/>
        <v>41026</v>
      </c>
      <c r="C157" s="1">
        <f t="shared" si="12"/>
        <v>0.80628472222222225</v>
      </c>
      <c r="D157" s="3">
        <f t="shared" si="13"/>
        <v>41026.806284722225</v>
      </c>
      <c r="E157">
        <v>6.5629999999999997</v>
      </c>
      <c r="F157">
        <f t="shared" si="14"/>
        <v>9.3787238899999998</v>
      </c>
      <c r="G157">
        <f t="shared" si="10"/>
        <v>292.99356107466417</v>
      </c>
      <c r="H157" t="s">
        <v>13</v>
      </c>
      <c r="I157">
        <v>45</v>
      </c>
      <c r="J157" t="s">
        <v>253</v>
      </c>
      <c r="K157" t="s">
        <v>14</v>
      </c>
      <c r="L157">
        <v>151.1</v>
      </c>
      <c r="M157">
        <v>0</v>
      </c>
      <c r="N157">
        <v>4.3468999999999998</v>
      </c>
      <c r="O157">
        <v>1.027E-2</v>
      </c>
      <c r="Q157" t="s">
        <v>224</v>
      </c>
    </row>
    <row r="158" spans="1:17">
      <c r="A158" t="s">
        <v>254</v>
      </c>
      <c r="B158" s="2">
        <f t="shared" si="11"/>
        <v>41026</v>
      </c>
      <c r="C158" s="1">
        <f t="shared" si="12"/>
        <v>0.80402777777777779</v>
      </c>
      <c r="D158" s="3">
        <f t="shared" si="13"/>
        <v>41026.804027777776</v>
      </c>
      <c r="E158">
        <v>6.5780000000000003</v>
      </c>
      <c r="F158">
        <f t="shared" si="14"/>
        <v>9.4001593400000001</v>
      </c>
      <c r="G158">
        <f t="shared" si="10"/>
        <v>293.66320962199313</v>
      </c>
      <c r="H158" t="s">
        <v>13</v>
      </c>
      <c r="I158">
        <v>45</v>
      </c>
      <c r="J158" t="s">
        <v>253</v>
      </c>
      <c r="K158" t="s">
        <v>14</v>
      </c>
      <c r="L158">
        <v>151.1</v>
      </c>
      <c r="M158">
        <v>0</v>
      </c>
      <c r="N158">
        <v>4.3468999999999998</v>
      </c>
      <c r="O158">
        <v>1.027E-2</v>
      </c>
      <c r="Q158" t="s">
        <v>224</v>
      </c>
    </row>
    <row r="159" spans="1:17">
      <c r="A159" t="s">
        <v>255</v>
      </c>
      <c r="B159" s="2">
        <f t="shared" si="11"/>
        <v>41026</v>
      </c>
      <c r="C159" s="1">
        <f t="shared" si="12"/>
        <v>0.80186342592592597</v>
      </c>
      <c r="D159" s="3">
        <f t="shared" si="13"/>
        <v>41026.801863425928</v>
      </c>
      <c r="E159">
        <v>6.5579999999999998</v>
      </c>
      <c r="F159">
        <f t="shared" si="14"/>
        <v>9.3715787400000004</v>
      </c>
      <c r="G159">
        <f t="shared" si="10"/>
        <v>292.7703448922212</v>
      </c>
      <c r="H159" t="s">
        <v>13</v>
      </c>
      <c r="I159">
        <v>45</v>
      </c>
      <c r="J159" t="s">
        <v>256</v>
      </c>
      <c r="K159" t="s">
        <v>14</v>
      </c>
      <c r="L159">
        <v>151.1</v>
      </c>
      <c r="M159">
        <v>0</v>
      </c>
      <c r="N159">
        <v>4.3468999999999998</v>
      </c>
      <c r="O159">
        <v>1.027E-2</v>
      </c>
      <c r="Q159" t="s">
        <v>224</v>
      </c>
    </row>
    <row r="160" spans="1:17">
      <c r="A160" t="s">
        <v>257</v>
      </c>
      <c r="B160" s="2">
        <f t="shared" si="11"/>
        <v>41026</v>
      </c>
      <c r="C160" s="1">
        <f t="shared" si="12"/>
        <v>0.80009259259259258</v>
      </c>
      <c r="D160" s="3">
        <f t="shared" si="13"/>
        <v>41026.800092592595</v>
      </c>
      <c r="E160">
        <v>6.5720000000000001</v>
      </c>
      <c r="F160">
        <f t="shared" si="14"/>
        <v>9.39158516</v>
      </c>
      <c r="G160">
        <f t="shared" si="10"/>
        <v>293.39535020306158</v>
      </c>
      <c r="H160" t="s">
        <v>13</v>
      </c>
      <c r="I160">
        <v>45</v>
      </c>
      <c r="J160" t="s">
        <v>256</v>
      </c>
      <c r="K160" t="s">
        <v>14</v>
      </c>
      <c r="L160">
        <v>151.1</v>
      </c>
      <c r="M160">
        <v>0</v>
      </c>
      <c r="N160">
        <v>4.3468999999999998</v>
      </c>
      <c r="O160">
        <v>1.027E-2</v>
      </c>
      <c r="Q160" t="s">
        <v>224</v>
      </c>
    </row>
    <row r="161" spans="1:18">
      <c r="A161" t="s">
        <v>258</v>
      </c>
      <c r="B161" s="2">
        <f t="shared" si="11"/>
        <v>41027</v>
      </c>
      <c r="C161" s="1">
        <f t="shared" si="12"/>
        <v>0.29155092592592591</v>
      </c>
      <c r="D161" s="3">
        <f t="shared" si="13"/>
        <v>41027.291550925926</v>
      </c>
      <c r="E161">
        <v>5.4260000000000002</v>
      </c>
      <c r="F161">
        <f t="shared" si="14"/>
        <v>7.75391678</v>
      </c>
      <c r="G161">
        <f t="shared" si="10"/>
        <v>242.23420118712903</v>
      </c>
      <c r="H161" t="s">
        <v>13</v>
      </c>
      <c r="I161">
        <v>46</v>
      </c>
      <c r="J161" t="s">
        <v>50</v>
      </c>
      <c r="K161" t="s">
        <v>14</v>
      </c>
      <c r="L161">
        <v>151.1</v>
      </c>
      <c r="M161">
        <v>0</v>
      </c>
      <c r="N161">
        <v>4.3468999999999998</v>
      </c>
      <c r="O161">
        <v>1.027E-2</v>
      </c>
      <c r="Q161">
        <v>5</v>
      </c>
    </row>
    <row r="162" spans="1:18">
      <c r="A162" t="s">
        <v>259</v>
      </c>
      <c r="B162" s="2">
        <f t="shared" si="11"/>
        <v>41027</v>
      </c>
      <c r="C162" s="1">
        <f t="shared" si="12"/>
        <v>0.28939814814814818</v>
      </c>
      <c r="D162" s="3">
        <f t="shared" si="13"/>
        <v>41027.289398148147</v>
      </c>
      <c r="E162">
        <v>5.4409999999999998</v>
      </c>
      <c r="F162">
        <f t="shared" si="14"/>
        <v>7.7753522300000002</v>
      </c>
      <c r="G162">
        <f t="shared" si="10"/>
        <v>242.90384973445802</v>
      </c>
      <c r="H162" t="s">
        <v>13</v>
      </c>
      <c r="I162">
        <v>46</v>
      </c>
      <c r="J162" t="s">
        <v>50</v>
      </c>
      <c r="K162" t="s">
        <v>14</v>
      </c>
      <c r="L162">
        <v>151.1</v>
      </c>
      <c r="M162">
        <v>0</v>
      </c>
      <c r="N162">
        <v>4.3468999999999998</v>
      </c>
      <c r="O162">
        <v>1.027E-2</v>
      </c>
      <c r="Q162">
        <v>5</v>
      </c>
      <c r="R162" t="s">
        <v>260</v>
      </c>
    </row>
    <row r="163" spans="1:18">
      <c r="A163" t="s">
        <v>261</v>
      </c>
      <c r="B163" s="2">
        <f t="shared" si="11"/>
        <v>41027</v>
      </c>
      <c r="C163" s="1">
        <f t="shared" si="12"/>
        <v>0.28447916666666667</v>
      </c>
      <c r="D163" s="3">
        <f t="shared" si="13"/>
        <v>41027.284479166665</v>
      </c>
      <c r="E163">
        <v>5.4640000000000004</v>
      </c>
      <c r="F163">
        <f t="shared" si="14"/>
        <v>7.8082199200000009</v>
      </c>
      <c r="G163">
        <f t="shared" si="10"/>
        <v>243.93064417369575</v>
      </c>
      <c r="H163" t="s">
        <v>13</v>
      </c>
      <c r="I163">
        <v>46</v>
      </c>
      <c r="J163" t="s">
        <v>47</v>
      </c>
      <c r="K163" t="s">
        <v>14</v>
      </c>
      <c r="L163">
        <v>151.1</v>
      </c>
      <c r="M163">
        <v>0</v>
      </c>
      <c r="N163">
        <v>4.3468999999999998</v>
      </c>
      <c r="O163">
        <v>1.027E-2</v>
      </c>
      <c r="Q163">
        <v>12</v>
      </c>
    </row>
    <row r="164" spans="1:18">
      <c r="A164" t="s">
        <v>262</v>
      </c>
      <c r="B164" s="2">
        <f t="shared" si="11"/>
        <v>41027</v>
      </c>
      <c r="C164" s="1">
        <f t="shared" si="12"/>
        <v>0.28210648148148149</v>
      </c>
      <c r="D164" s="3">
        <f t="shared" si="13"/>
        <v>41027.282106481478</v>
      </c>
      <c r="E164">
        <v>5.4630000000000001</v>
      </c>
      <c r="F164">
        <f t="shared" si="14"/>
        <v>7.8067908900000003</v>
      </c>
      <c r="G164">
        <f t="shared" si="10"/>
        <v>243.88600093720714</v>
      </c>
      <c r="H164" t="s">
        <v>13</v>
      </c>
      <c r="I164">
        <v>46</v>
      </c>
      <c r="J164" t="s">
        <v>47</v>
      </c>
      <c r="K164" t="s">
        <v>14</v>
      </c>
      <c r="L164">
        <v>151.1</v>
      </c>
      <c r="M164">
        <v>0</v>
      </c>
      <c r="N164">
        <v>4.3468999999999998</v>
      </c>
      <c r="O164">
        <v>1.027E-2</v>
      </c>
      <c r="Q164">
        <v>12</v>
      </c>
    </row>
    <row r="165" spans="1:18">
      <c r="A165" t="s">
        <v>263</v>
      </c>
      <c r="B165" s="2">
        <f t="shared" si="11"/>
        <v>41027</v>
      </c>
      <c r="C165" s="1">
        <f t="shared" si="12"/>
        <v>0.27986111111111112</v>
      </c>
      <c r="D165" s="3">
        <f t="shared" si="13"/>
        <v>41027.279861111114</v>
      </c>
      <c r="E165">
        <v>5.5949999999999998</v>
      </c>
      <c r="F165">
        <f t="shared" si="14"/>
        <v>7.9954228499999997</v>
      </c>
      <c r="G165">
        <f t="shared" si="10"/>
        <v>249.77890815370199</v>
      </c>
      <c r="H165" t="s">
        <v>13</v>
      </c>
      <c r="I165">
        <v>46</v>
      </c>
      <c r="J165" t="s">
        <v>44</v>
      </c>
      <c r="K165" t="s">
        <v>14</v>
      </c>
      <c r="L165">
        <v>151.1</v>
      </c>
      <c r="M165">
        <v>0</v>
      </c>
      <c r="N165">
        <v>4.3468999999999998</v>
      </c>
      <c r="O165">
        <v>1.027E-2</v>
      </c>
      <c r="Q165">
        <v>18</v>
      </c>
    </row>
    <row r="166" spans="1:18">
      <c r="A166" t="s">
        <v>264</v>
      </c>
      <c r="B166" s="2">
        <f t="shared" si="11"/>
        <v>41027</v>
      </c>
      <c r="C166" s="1">
        <f t="shared" si="12"/>
        <v>0.27788194444444442</v>
      </c>
      <c r="D166" s="3">
        <f t="shared" si="13"/>
        <v>41027.277881944443</v>
      </c>
      <c r="E166">
        <v>5.6059999999999999</v>
      </c>
      <c r="F166">
        <f t="shared" si="14"/>
        <v>8.0111421800000002</v>
      </c>
      <c r="G166">
        <f t="shared" si="10"/>
        <v>250.26998375507654</v>
      </c>
      <c r="H166" t="s">
        <v>13</v>
      </c>
      <c r="I166">
        <v>46</v>
      </c>
      <c r="J166" t="s">
        <v>44</v>
      </c>
      <c r="K166" t="s">
        <v>14</v>
      </c>
      <c r="L166">
        <v>151.1</v>
      </c>
      <c r="M166">
        <v>0</v>
      </c>
      <c r="N166">
        <v>4.3468999999999998</v>
      </c>
      <c r="O166">
        <v>1.027E-2</v>
      </c>
      <c r="Q166">
        <v>18</v>
      </c>
    </row>
    <row r="167" spans="1:18">
      <c r="A167" t="s">
        <v>265</v>
      </c>
      <c r="B167" s="2">
        <f t="shared" si="11"/>
        <v>41027</v>
      </c>
      <c r="C167" s="1">
        <f t="shared" si="12"/>
        <v>0.27596064814814814</v>
      </c>
      <c r="D167" s="3">
        <f t="shared" si="13"/>
        <v>41027.275960648149</v>
      </c>
      <c r="E167">
        <v>5.5369999999999999</v>
      </c>
      <c r="F167">
        <f t="shared" si="14"/>
        <v>7.91253911</v>
      </c>
      <c r="G167">
        <f t="shared" si="10"/>
        <v>247.18960043736334</v>
      </c>
      <c r="H167" t="s">
        <v>13</v>
      </c>
      <c r="I167">
        <v>46</v>
      </c>
      <c r="J167" t="s">
        <v>71</v>
      </c>
      <c r="K167" t="s">
        <v>14</v>
      </c>
      <c r="L167">
        <v>151.1</v>
      </c>
      <c r="M167">
        <v>0</v>
      </c>
      <c r="N167">
        <v>4.3468999999999998</v>
      </c>
      <c r="O167">
        <v>1.027E-2</v>
      </c>
      <c r="Q167">
        <v>25</v>
      </c>
    </row>
    <row r="168" spans="1:18">
      <c r="A168" t="s">
        <v>266</v>
      </c>
      <c r="B168" s="2">
        <f t="shared" si="11"/>
        <v>41027</v>
      </c>
      <c r="C168" s="1">
        <f t="shared" si="12"/>
        <v>0.27394675925925926</v>
      </c>
      <c r="D168" s="3">
        <f t="shared" si="13"/>
        <v>41027.273946759262</v>
      </c>
      <c r="E168">
        <v>5.5529999999999999</v>
      </c>
      <c r="F168">
        <f t="shared" si="14"/>
        <v>7.93540359</v>
      </c>
      <c r="G168">
        <f t="shared" si="10"/>
        <v>247.90389222118088</v>
      </c>
      <c r="H168" t="s">
        <v>13</v>
      </c>
      <c r="I168">
        <v>46</v>
      </c>
      <c r="J168" t="s">
        <v>71</v>
      </c>
      <c r="K168" t="s">
        <v>14</v>
      </c>
      <c r="L168">
        <v>151.1</v>
      </c>
      <c r="M168">
        <v>0</v>
      </c>
      <c r="N168">
        <v>4.3468999999999998</v>
      </c>
      <c r="O168">
        <v>1.027E-2</v>
      </c>
      <c r="Q168">
        <v>25</v>
      </c>
    </row>
    <row r="169" spans="1:18">
      <c r="A169" t="s">
        <v>267</v>
      </c>
      <c r="B169" s="2">
        <f t="shared" si="11"/>
        <v>41027</v>
      </c>
      <c r="C169" s="1">
        <f t="shared" si="12"/>
        <v>0.26997685185185188</v>
      </c>
      <c r="D169" s="3">
        <f t="shared" si="13"/>
        <v>41027.269976851851</v>
      </c>
      <c r="E169">
        <v>5.2919999999999998</v>
      </c>
      <c r="F169">
        <f t="shared" si="14"/>
        <v>7.5624267600000001</v>
      </c>
      <c r="G169">
        <f t="shared" si="10"/>
        <v>236.25200749765702</v>
      </c>
      <c r="H169" t="s">
        <v>13</v>
      </c>
      <c r="I169">
        <v>46</v>
      </c>
      <c r="J169" t="s">
        <v>41</v>
      </c>
      <c r="K169" t="s">
        <v>14</v>
      </c>
      <c r="L169">
        <v>151.1</v>
      </c>
      <c r="M169">
        <v>0</v>
      </c>
      <c r="N169">
        <v>4.3468999999999998</v>
      </c>
      <c r="O169">
        <v>1.027E-2</v>
      </c>
      <c r="Q169">
        <v>55</v>
      </c>
    </row>
    <row r="170" spans="1:18">
      <c r="A170" t="s">
        <v>268</v>
      </c>
      <c r="B170" s="2">
        <f t="shared" si="11"/>
        <v>41027</v>
      </c>
      <c r="C170" s="1">
        <f t="shared" si="12"/>
        <v>0.26803240740740741</v>
      </c>
      <c r="D170" s="3">
        <f t="shared" si="13"/>
        <v>41027.26803240741</v>
      </c>
      <c r="E170">
        <v>5.3029999999999999</v>
      </c>
      <c r="F170">
        <f t="shared" si="14"/>
        <v>7.5781460899999997</v>
      </c>
      <c r="G170">
        <f t="shared" si="10"/>
        <v>236.74308309903154</v>
      </c>
      <c r="H170" t="s">
        <v>13</v>
      </c>
      <c r="I170">
        <v>46</v>
      </c>
      <c r="J170" t="s">
        <v>41</v>
      </c>
      <c r="K170" t="s">
        <v>14</v>
      </c>
      <c r="L170">
        <v>151.1</v>
      </c>
      <c r="M170">
        <v>0</v>
      </c>
      <c r="N170">
        <v>4.3468999999999998</v>
      </c>
      <c r="O170">
        <v>1.027E-2</v>
      </c>
      <c r="Q170">
        <v>55</v>
      </c>
    </row>
    <row r="171" spans="1:18">
      <c r="A171" t="s">
        <v>269</v>
      </c>
      <c r="B171" s="2">
        <f t="shared" si="11"/>
        <v>41027</v>
      </c>
      <c r="C171" s="1">
        <f t="shared" si="12"/>
        <v>0.26465277777777779</v>
      </c>
      <c r="D171" s="3">
        <f t="shared" si="13"/>
        <v>41027.264652777776</v>
      </c>
      <c r="E171">
        <v>3.3079999999999998</v>
      </c>
      <c r="F171">
        <f t="shared" si="14"/>
        <v>4.7272312400000001</v>
      </c>
      <c r="G171">
        <f t="shared" si="10"/>
        <v>147.67982630427991</v>
      </c>
      <c r="H171" t="s">
        <v>13</v>
      </c>
      <c r="I171">
        <v>46</v>
      </c>
      <c r="J171" t="s">
        <v>38</v>
      </c>
      <c r="K171" t="s">
        <v>14</v>
      </c>
      <c r="L171">
        <v>151.1</v>
      </c>
      <c r="M171">
        <v>0</v>
      </c>
      <c r="N171">
        <v>4.3468999999999998</v>
      </c>
      <c r="O171">
        <v>1.027E-2</v>
      </c>
      <c r="Q171">
        <v>150</v>
      </c>
    </row>
    <row r="172" spans="1:18">
      <c r="A172" t="s">
        <v>270</v>
      </c>
      <c r="B172" s="2">
        <f t="shared" si="11"/>
        <v>41027</v>
      </c>
      <c r="C172" s="1">
        <f t="shared" si="12"/>
        <v>0.26284722222222223</v>
      </c>
      <c r="D172" s="3">
        <f t="shared" si="13"/>
        <v>41027.26284722222</v>
      </c>
      <c r="E172">
        <v>3.5379999999999998</v>
      </c>
      <c r="F172">
        <f t="shared" si="14"/>
        <v>5.0559081399999997</v>
      </c>
      <c r="G172">
        <f t="shared" si="10"/>
        <v>157.9477706966573</v>
      </c>
      <c r="H172" t="s">
        <v>13</v>
      </c>
      <c r="I172">
        <v>46</v>
      </c>
      <c r="J172" t="s">
        <v>38</v>
      </c>
      <c r="K172" t="s">
        <v>14</v>
      </c>
      <c r="L172">
        <v>151.1</v>
      </c>
      <c r="M172">
        <v>0</v>
      </c>
      <c r="N172">
        <v>4.3468999999999998</v>
      </c>
      <c r="O172">
        <v>1.027E-2</v>
      </c>
      <c r="Q172">
        <v>150</v>
      </c>
    </row>
    <row r="173" spans="1:18">
      <c r="A173" t="s">
        <v>271</v>
      </c>
      <c r="B173" s="2">
        <f t="shared" si="11"/>
        <v>41027</v>
      </c>
      <c r="C173" s="1">
        <f t="shared" si="12"/>
        <v>0.54805555555555552</v>
      </c>
      <c r="D173" s="3">
        <f t="shared" si="13"/>
        <v>41027.548055555555</v>
      </c>
      <c r="E173">
        <v>4.8780000000000001</v>
      </c>
      <c r="F173">
        <f t="shared" si="14"/>
        <v>6.9708083400000005</v>
      </c>
      <c r="G173">
        <f t="shared" si="10"/>
        <v>217.76970759137771</v>
      </c>
      <c r="H173" t="s">
        <v>13</v>
      </c>
      <c r="I173">
        <v>47</v>
      </c>
      <c r="J173" t="s">
        <v>105</v>
      </c>
      <c r="K173" t="s">
        <v>90</v>
      </c>
      <c r="L173">
        <v>149</v>
      </c>
      <c r="M173">
        <v>0</v>
      </c>
      <c r="N173">
        <v>4.3468999999999998</v>
      </c>
      <c r="O173">
        <v>1.027E-2</v>
      </c>
      <c r="Q173">
        <v>13</v>
      </c>
    </row>
    <row r="174" spans="1:18">
      <c r="A174" t="s">
        <v>272</v>
      </c>
      <c r="B174" s="2">
        <f t="shared" si="11"/>
        <v>41027</v>
      </c>
      <c r="C174" s="1">
        <f t="shared" si="12"/>
        <v>0.54614583333333333</v>
      </c>
      <c r="D174" s="3">
        <f t="shared" si="13"/>
        <v>41027.54614583333</v>
      </c>
      <c r="E174">
        <v>4.8840000000000003</v>
      </c>
      <c r="F174">
        <f t="shared" si="14"/>
        <v>6.9793825200000006</v>
      </c>
      <c r="G174">
        <f t="shared" si="10"/>
        <v>218.03756701030932</v>
      </c>
      <c r="H174" t="s">
        <v>13</v>
      </c>
      <c r="I174">
        <v>47</v>
      </c>
      <c r="J174" t="s">
        <v>105</v>
      </c>
      <c r="K174" t="s">
        <v>90</v>
      </c>
      <c r="L174">
        <v>149</v>
      </c>
      <c r="M174">
        <v>0</v>
      </c>
      <c r="N174">
        <v>4.3468999999999998</v>
      </c>
      <c r="O174">
        <v>1.027E-2</v>
      </c>
      <c r="Q174">
        <v>13</v>
      </c>
    </row>
    <row r="175" spans="1:18">
      <c r="A175" t="s">
        <v>273</v>
      </c>
      <c r="B175" s="2">
        <f t="shared" si="11"/>
        <v>41027</v>
      </c>
      <c r="C175" s="1">
        <f t="shared" si="12"/>
        <v>0.54413194444444446</v>
      </c>
      <c r="D175" s="3">
        <f t="shared" si="13"/>
        <v>41027.544131944444</v>
      </c>
      <c r="E175">
        <v>4.7560000000000002</v>
      </c>
      <c r="F175">
        <f t="shared" si="14"/>
        <v>6.7964666800000009</v>
      </c>
      <c r="G175">
        <f t="shared" si="10"/>
        <v>212.32323273976886</v>
      </c>
      <c r="H175" t="s">
        <v>13</v>
      </c>
      <c r="I175">
        <v>47</v>
      </c>
      <c r="J175" t="s">
        <v>102</v>
      </c>
      <c r="K175" t="s">
        <v>90</v>
      </c>
      <c r="L175">
        <v>149</v>
      </c>
      <c r="M175">
        <v>0</v>
      </c>
      <c r="N175">
        <v>4.3468999999999998</v>
      </c>
      <c r="O175">
        <v>1.027E-2</v>
      </c>
      <c r="Q175">
        <v>25</v>
      </c>
    </row>
    <row r="176" spans="1:18">
      <c r="A176" t="s">
        <v>274</v>
      </c>
      <c r="B176" s="2">
        <f t="shared" si="11"/>
        <v>41027</v>
      </c>
      <c r="C176" s="1">
        <f t="shared" si="12"/>
        <v>0.54222222222222227</v>
      </c>
      <c r="D176" s="3">
        <f t="shared" si="13"/>
        <v>41027.542222222219</v>
      </c>
      <c r="E176">
        <v>4.7519999999999998</v>
      </c>
      <c r="F176">
        <f t="shared" si="14"/>
        <v>6.7907505600000002</v>
      </c>
      <c r="G176">
        <f t="shared" si="10"/>
        <v>212.14465979381447</v>
      </c>
      <c r="H176" t="s">
        <v>13</v>
      </c>
      <c r="I176">
        <v>47</v>
      </c>
      <c r="J176" t="s">
        <v>102</v>
      </c>
      <c r="K176" t="s">
        <v>90</v>
      </c>
      <c r="L176">
        <v>149</v>
      </c>
      <c r="M176">
        <v>0</v>
      </c>
      <c r="N176">
        <v>4.3468999999999998</v>
      </c>
      <c r="O176">
        <v>1.027E-2</v>
      </c>
      <c r="Q176">
        <v>25</v>
      </c>
    </row>
    <row r="177" spans="1:17">
      <c r="A177" t="s">
        <v>275</v>
      </c>
      <c r="B177" s="2">
        <f t="shared" si="11"/>
        <v>41027</v>
      </c>
      <c r="C177" s="1">
        <f t="shared" si="12"/>
        <v>0.54039351851851858</v>
      </c>
      <c r="D177" s="3">
        <f t="shared" si="13"/>
        <v>41027.540393518517</v>
      </c>
      <c r="E177">
        <v>4.7889999999999997</v>
      </c>
      <c r="F177">
        <f t="shared" si="14"/>
        <v>6.8436246699999996</v>
      </c>
      <c r="G177">
        <f t="shared" si="10"/>
        <v>213.79645954389252</v>
      </c>
      <c r="H177" t="s">
        <v>13</v>
      </c>
      <c r="I177">
        <v>47</v>
      </c>
      <c r="J177" t="s">
        <v>99</v>
      </c>
      <c r="K177" t="s">
        <v>90</v>
      </c>
      <c r="L177">
        <v>149</v>
      </c>
      <c r="M177">
        <v>0</v>
      </c>
      <c r="N177">
        <v>4.3468999999999998</v>
      </c>
      <c r="O177">
        <v>1.027E-2</v>
      </c>
      <c r="Q177">
        <v>55</v>
      </c>
    </row>
    <row r="178" spans="1:17">
      <c r="A178" t="s">
        <v>276</v>
      </c>
      <c r="B178" s="2">
        <f t="shared" si="11"/>
        <v>41027</v>
      </c>
      <c r="C178" s="1">
        <f t="shared" si="12"/>
        <v>0.53841435185185182</v>
      </c>
      <c r="D178" s="3">
        <f t="shared" si="13"/>
        <v>41027.538414351853</v>
      </c>
      <c r="E178">
        <v>4.7960000000000003</v>
      </c>
      <c r="F178">
        <f t="shared" si="14"/>
        <v>6.8536278800000003</v>
      </c>
      <c r="G178">
        <f t="shared" si="10"/>
        <v>214.10896219931274</v>
      </c>
      <c r="H178" t="s">
        <v>13</v>
      </c>
      <c r="I178">
        <v>47</v>
      </c>
      <c r="J178" t="s">
        <v>99</v>
      </c>
      <c r="K178" t="s">
        <v>90</v>
      </c>
      <c r="L178">
        <v>149</v>
      </c>
      <c r="M178">
        <v>0</v>
      </c>
      <c r="N178">
        <v>4.3468999999999998</v>
      </c>
      <c r="O178">
        <v>1.027E-2</v>
      </c>
      <c r="Q178">
        <v>55</v>
      </c>
    </row>
    <row r="179" spans="1:17">
      <c r="A179" t="s">
        <v>277</v>
      </c>
      <c r="B179" s="2">
        <f t="shared" si="11"/>
        <v>41027</v>
      </c>
      <c r="C179" s="1">
        <f t="shared" si="12"/>
        <v>0.53656249999999994</v>
      </c>
      <c r="D179" s="3">
        <f t="shared" si="13"/>
        <v>41027.536562499998</v>
      </c>
      <c r="E179">
        <v>4.782</v>
      </c>
      <c r="F179">
        <f t="shared" si="14"/>
        <v>6.8336214599999998</v>
      </c>
      <c r="G179">
        <f t="shared" si="10"/>
        <v>213.48395688847233</v>
      </c>
      <c r="H179" t="s">
        <v>13</v>
      </c>
      <c r="I179">
        <v>47</v>
      </c>
      <c r="J179" t="s">
        <v>96</v>
      </c>
      <c r="K179" t="s">
        <v>90</v>
      </c>
      <c r="L179">
        <v>149</v>
      </c>
      <c r="M179">
        <v>0</v>
      </c>
      <c r="N179">
        <v>4.3468999999999998</v>
      </c>
      <c r="O179">
        <v>1.027E-2</v>
      </c>
      <c r="Q179">
        <v>67</v>
      </c>
    </row>
    <row r="180" spans="1:17">
      <c r="A180" t="s">
        <v>278</v>
      </c>
      <c r="B180" s="2">
        <f t="shared" si="11"/>
        <v>41027</v>
      </c>
      <c r="C180" s="1">
        <f t="shared" si="12"/>
        <v>0.53437499999999993</v>
      </c>
      <c r="D180" s="3">
        <f t="shared" si="13"/>
        <v>41027.534375000003</v>
      </c>
      <c r="E180">
        <v>4.76</v>
      </c>
      <c r="F180">
        <f t="shared" si="14"/>
        <v>6.8021827999999998</v>
      </c>
      <c r="G180">
        <f t="shared" si="10"/>
        <v>212.50180568572321</v>
      </c>
      <c r="H180" t="s">
        <v>13</v>
      </c>
      <c r="I180">
        <v>47</v>
      </c>
      <c r="J180" t="s">
        <v>96</v>
      </c>
      <c r="K180" t="s">
        <v>90</v>
      </c>
      <c r="L180">
        <v>149</v>
      </c>
      <c r="M180">
        <v>0</v>
      </c>
      <c r="N180">
        <v>4.3468999999999998</v>
      </c>
      <c r="O180">
        <v>1.027E-2</v>
      </c>
      <c r="Q180">
        <v>67</v>
      </c>
    </row>
    <row r="181" spans="1:17">
      <c r="A181" t="s">
        <v>279</v>
      </c>
      <c r="B181" s="2">
        <f t="shared" si="11"/>
        <v>41027</v>
      </c>
      <c r="C181" s="1">
        <f t="shared" si="12"/>
        <v>0.53341435185185182</v>
      </c>
      <c r="D181" s="3">
        <f t="shared" si="13"/>
        <v>41027.533414351848</v>
      </c>
      <c r="E181" t="s">
        <v>220</v>
      </c>
      <c r="F181" t="e">
        <f t="shared" si="14"/>
        <v>#VALUE!</v>
      </c>
      <c r="G181" t="e">
        <f t="shared" si="10"/>
        <v>#VALUE!</v>
      </c>
      <c r="H181" t="s">
        <v>13</v>
      </c>
      <c r="I181">
        <v>47</v>
      </c>
      <c r="J181" t="s">
        <v>96</v>
      </c>
      <c r="K181" t="s">
        <v>90</v>
      </c>
      <c r="L181">
        <v>149</v>
      </c>
      <c r="M181">
        <v>0</v>
      </c>
      <c r="N181">
        <v>4.3468999999999998</v>
      </c>
      <c r="O181">
        <v>1.027E-2</v>
      </c>
      <c r="Q181">
        <v>92</v>
      </c>
    </row>
    <row r="182" spans="1:17">
      <c r="A182" t="s">
        <v>280</v>
      </c>
      <c r="B182" s="2">
        <f t="shared" si="11"/>
        <v>41027</v>
      </c>
      <c r="C182" s="1">
        <f t="shared" si="12"/>
        <v>0.53182870370370372</v>
      </c>
      <c r="D182" s="3">
        <f t="shared" si="13"/>
        <v>41027.531828703701</v>
      </c>
      <c r="E182">
        <v>4.5910000000000002</v>
      </c>
      <c r="F182">
        <f t="shared" si="14"/>
        <v>6.56067673</v>
      </c>
      <c r="G182">
        <f t="shared" si="10"/>
        <v>204.95709871915028</v>
      </c>
      <c r="H182" t="s">
        <v>13</v>
      </c>
      <c r="I182">
        <v>47</v>
      </c>
      <c r="J182" t="s">
        <v>93</v>
      </c>
      <c r="K182" t="s">
        <v>90</v>
      </c>
      <c r="L182">
        <v>149</v>
      </c>
      <c r="M182">
        <v>0</v>
      </c>
      <c r="N182">
        <v>4.3468999999999998</v>
      </c>
      <c r="O182">
        <v>1.027E-2</v>
      </c>
      <c r="Q182">
        <v>92</v>
      </c>
    </row>
    <row r="183" spans="1:17">
      <c r="A183" t="s">
        <v>281</v>
      </c>
      <c r="B183" s="2">
        <f t="shared" si="11"/>
        <v>41027</v>
      </c>
      <c r="C183" s="1">
        <f t="shared" si="12"/>
        <v>0.52990740740740738</v>
      </c>
      <c r="D183" s="3">
        <f t="shared" si="13"/>
        <v>41027.529907407406</v>
      </c>
      <c r="E183">
        <v>4.5910000000000002</v>
      </c>
      <c r="F183">
        <f t="shared" si="14"/>
        <v>6.56067673</v>
      </c>
      <c r="G183">
        <f t="shared" si="10"/>
        <v>204.95709871915028</v>
      </c>
      <c r="H183" t="s">
        <v>13</v>
      </c>
      <c r="I183">
        <v>47</v>
      </c>
      <c r="J183" t="s">
        <v>93</v>
      </c>
      <c r="K183" t="s">
        <v>90</v>
      </c>
      <c r="L183">
        <v>149</v>
      </c>
      <c r="M183">
        <v>0</v>
      </c>
      <c r="N183">
        <v>4.3468999999999998</v>
      </c>
      <c r="O183">
        <v>1.027E-2</v>
      </c>
      <c r="Q183">
        <v>150</v>
      </c>
    </row>
    <row r="184" spans="1:17">
      <c r="A184" t="s">
        <v>282</v>
      </c>
      <c r="B184" s="2">
        <f t="shared" si="11"/>
        <v>41027</v>
      </c>
      <c r="C184" s="1">
        <f t="shared" si="12"/>
        <v>0.52681712962962968</v>
      </c>
      <c r="D184" s="3">
        <f t="shared" si="13"/>
        <v>41027.526817129627</v>
      </c>
      <c r="E184">
        <v>4.9710000000000001</v>
      </c>
      <c r="F184">
        <f t="shared" si="14"/>
        <v>7.1037081300000002</v>
      </c>
      <c r="G184">
        <f t="shared" si="10"/>
        <v>221.92152858481725</v>
      </c>
      <c r="H184" t="s">
        <v>13</v>
      </c>
      <c r="I184">
        <v>47</v>
      </c>
      <c r="J184" t="s">
        <v>89</v>
      </c>
      <c r="K184" t="s">
        <v>90</v>
      </c>
      <c r="L184">
        <v>149</v>
      </c>
      <c r="M184">
        <v>0</v>
      </c>
      <c r="N184">
        <v>4.3468999999999998</v>
      </c>
      <c r="O184">
        <v>1.027E-2</v>
      </c>
      <c r="Q184">
        <v>150</v>
      </c>
    </row>
    <row r="185" spans="1:17">
      <c r="A185" t="s">
        <v>283</v>
      </c>
      <c r="B185" s="2">
        <f t="shared" si="11"/>
        <v>41027</v>
      </c>
      <c r="C185" s="1">
        <f t="shared" si="12"/>
        <v>0.66181712962962969</v>
      </c>
      <c r="D185" s="3">
        <f t="shared" si="13"/>
        <v>41027.661817129629</v>
      </c>
      <c r="E185">
        <v>5.1189999999999998</v>
      </c>
      <c r="F185">
        <f t="shared" si="14"/>
        <v>7.3152045699999997</v>
      </c>
      <c r="G185">
        <f t="shared" si="10"/>
        <v>228.52872758512964</v>
      </c>
      <c r="H185" t="s">
        <v>13</v>
      </c>
      <c r="I185">
        <v>48</v>
      </c>
      <c r="J185" t="s">
        <v>68</v>
      </c>
      <c r="K185" t="s">
        <v>14</v>
      </c>
      <c r="L185">
        <v>151.1</v>
      </c>
      <c r="M185">
        <v>0</v>
      </c>
      <c r="N185">
        <v>4.3468999999999998</v>
      </c>
      <c r="O185">
        <v>1.027E-2</v>
      </c>
      <c r="Q185">
        <v>5</v>
      </c>
    </row>
    <row r="186" spans="1:17">
      <c r="A186" t="s">
        <v>284</v>
      </c>
      <c r="B186" s="2">
        <f t="shared" si="11"/>
        <v>41027</v>
      </c>
      <c r="C186" s="1">
        <f t="shared" si="12"/>
        <v>0.65951388888888884</v>
      </c>
      <c r="D186" s="3">
        <f t="shared" si="13"/>
        <v>41027.659513888888</v>
      </c>
      <c r="E186">
        <v>5.1269999999999998</v>
      </c>
      <c r="F186">
        <f t="shared" si="14"/>
        <v>7.3266368100000001</v>
      </c>
      <c r="G186">
        <f t="shared" si="10"/>
        <v>228.88587347703844</v>
      </c>
      <c r="H186" t="s">
        <v>13</v>
      </c>
      <c r="I186">
        <v>48</v>
      </c>
      <c r="J186" t="s">
        <v>68</v>
      </c>
      <c r="K186" t="s">
        <v>14</v>
      </c>
      <c r="L186">
        <v>151.1</v>
      </c>
      <c r="M186">
        <v>0</v>
      </c>
      <c r="N186">
        <v>4.3468999999999998</v>
      </c>
      <c r="O186">
        <v>1.027E-2</v>
      </c>
      <c r="Q186">
        <v>5</v>
      </c>
    </row>
    <row r="187" spans="1:17">
      <c r="A187" t="s">
        <v>285</v>
      </c>
      <c r="B187" s="2">
        <f t="shared" si="11"/>
        <v>41027</v>
      </c>
      <c r="C187" s="1">
        <f t="shared" si="12"/>
        <v>0.65765046296296303</v>
      </c>
      <c r="D187" s="3">
        <f t="shared" si="13"/>
        <v>41027.657650462963</v>
      </c>
      <c r="E187">
        <v>5.1280000000000001</v>
      </c>
      <c r="F187">
        <f t="shared" si="14"/>
        <v>7.3280658400000007</v>
      </c>
      <c r="G187">
        <f t="shared" si="10"/>
        <v>228.93051671352708</v>
      </c>
      <c r="H187" t="s">
        <v>13</v>
      </c>
      <c r="I187">
        <v>48</v>
      </c>
      <c r="J187" t="s">
        <v>65</v>
      </c>
      <c r="K187" t="s">
        <v>14</v>
      </c>
      <c r="L187">
        <v>151.1</v>
      </c>
      <c r="M187">
        <v>0</v>
      </c>
      <c r="N187">
        <v>4.3468999999999998</v>
      </c>
      <c r="O187">
        <v>1.027E-2</v>
      </c>
      <c r="Q187">
        <v>12</v>
      </c>
    </row>
    <row r="188" spans="1:17">
      <c r="A188" t="s">
        <v>286</v>
      </c>
      <c r="B188" s="2">
        <f t="shared" si="11"/>
        <v>41027</v>
      </c>
      <c r="C188" s="1">
        <f t="shared" si="12"/>
        <v>0.65584490740740742</v>
      </c>
      <c r="D188" s="3">
        <f t="shared" si="13"/>
        <v>41027.655844907407</v>
      </c>
      <c r="E188">
        <v>5.1280000000000001</v>
      </c>
      <c r="F188">
        <f t="shared" si="14"/>
        <v>7.3280658400000007</v>
      </c>
      <c r="G188">
        <f t="shared" si="10"/>
        <v>228.93051671352708</v>
      </c>
      <c r="H188" t="s">
        <v>13</v>
      </c>
      <c r="I188">
        <v>48</v>
      </c>
      <c r="J188" t="s">
        <v>65</v>
      </c>
      <c r="K188" t="s">
        <v>14</v>
      </c>
      <c r="L188">
        <v>151.1</v>
      </c>
      <c r="M188">
        <v>0</v>
      </c>
      <c r="N188">
        <v>4.3468999999999998</v>
      </c>
      <c r="O188">
        <v>1.027E-2</v>
      </c>
      <c r="Q188">
        <v>12</v>
      </c>
    </row>
    <row r="189" spans="1:17">
      <c r="A189" t="s">
        <v>287</v>
      </c>
      <c r="B189" s="2">
        <f t="shared" si="11"/>
        <v>41027</v>
      </c>
      <c r="C189" s="1">
        <f t="shared" si="12"/>
        <v>0.65400462962962969</v>
      </c>
      <c r="D189" s="3">
        <f t="shared" si="13"/>
        <v>41027.654004629629</v>
      </c>
      <c r="E189">
        <v>5.1239999999999997</v>
      </c>
      <c r="F189">
        <f t="shared" si="14"/>
        <v>7.3223497200000001</v>
      </c>
      <c r="G189">
        <f t="shared" si="10"/>
        <v>228.75194376757264</v>
      </c>
      <c r="H189" t="s">
        <v>13</v>
      </c>
      <c r="I189">
        <v>48</v>
      </c>
      <c r="J189" t="s">
        <v>62</v>
      </c>
      <c r="K189" t="s">
        <v>14</v>
      </c>
      <c r="L189">
        <v>151.1</v>
      </c>
      <c r="M189">
        <v>0</v>
      </c>
      <c r="N189">
        <v>4.3468999999999998</v>
      </c>
      <c r="O189">
        <v>1.027E-2</v>
      </c>
      <c r="Q189">
        <v>22</v>
      </c>
    </row>
    <row r="190" spans="1:17">
      <c r="A190" t="s">
        <v>288</v>
      </c>
      <c r="B190" s="2">
        <f t="shared" si="11"/>
        <v>41027</v>
      </c>
      <c r="C190" s="1">
        <f t="shared" si="12"/>
        <v>0.6519328703703704</v>
      </c>
      <c r="D190" s="3">
        <f t="shared" si="13"/>
        <v>41027.651932870373</v>
      </c>
      <c r="E190">
        <v>5.1319999999999997</v>
      </c>
      <c r="F190">
        <f t="shared" si="14"/>
        <v>7.3337819599999996</v>
      </c>
      <c r="G190">
        <f t="shared" si="10"/>
        <v>229.10908965948141</v>
      </c>
      <c r="H190" t="s">
        <v>13</v>
      </c>
      <c r="I190">
        <v>48</v>
      </c>
      <c r="J190" t="s">
        <v>62</v>
      </c>
      <c r="K190" t="s">
        <v>14</v>
      </c>
      <c r="L190">
        <v>151.1</v>
      </c>
      <c r="M190">
        <v>0</v>
      </c>
      <c r="N190">
        <v>4.3468999999999998</v>
      </c>
      <c r="O190">
        <v>1.027E-2</v>
      </c>
      <c r="Q190">
        <v>22</v>
      </c>
    </row>
    <row r="191" spans="1:17">
      <c r="A191" t="s">
        <v>289</v>
      </c>
      <c r="B191" s="2">
        <f t="shared" si="11"/>
        <v>41027</v>
      </c>
      <c r="C191" s="1">
        <f t="shared" si="12"/>
        <v>0.64893518518518511</v>
      </c>
      <c r="D191" s="3">
        <f t="shared" si="13"/>
        <v>41027.648935185185</v>
      </c>
      <c r="E191">
        <v>5.1180000000000003</v>
      </c>
      <c r="F191">
        <f t="shared" si="14"/>
        <v>7.3137755400000009</v>
      </c>
      <c r="G191">
        <f t="shared" si="10"/>
        <v>228.48408434864109</v>
      </c>
      <c r="H191" t="s">
        <v>13</v>
      </c>
      <c r="I191">
        <v>48</v>
      </c>
      <c r="J191" t="s">
        <v>59</v>
      </c>
      <c r="K191" t="s">
        <v>14</v>
      </c>
      <c r="L191">
        <v>151.1</v>
      </c>
      <c r="M191">
        <v>0</v>
      </c>
      <c r="N191">
        <v>4.3468999999999998</v>
      </c>
      <c r="O191">
        <v>1.027E-2</v>
      </c>
      <c r="Q191">
        <v>40</v>
      </c>
    </row>
    <row r="192" spans="1:17">
      <c r="A192" t="s">
        <v>290</v>
      </c>
      <c r="B192" s="2">
        <f t="shared" si="11"/>
        <v>41027</v>
      </c>
      <c r="C192" s="1">
        <f t="shared" si="12"/>
        <v>0.64690972222222221</v>
      </c>
      <c r="D192" s="3">
        <f t="shared" si="13"/>
        <v>41027.646909722222</v>
      </c>
      <c r="E192">
        <v>5.1230000000000002</v>
      </c>
      <c r="F192">
        <f t="shared" si="14"/>
        <v>7.3209206900000003</v>
      </c>
      <c r="G192">
        <f t="shared" si="10"/>
        <v>228.70730053108406</v>
      </c>
      <c r="H192" t="s">
        <v>13</v>
      </c>
      <c r="I192">
        <v>48</v>
      </c>
      <c r="J192" t="s">
        <v>59</v>
      </c>
      <c r="K192" t="s">
        <v>14</v>
      </c>
      <c r="L192">
        <v>151.1</v>
      </c>
      <c r="M192">
        <v>0</v>
      </c>
      <c r="N192">
        <v>4.3468999999999998</v>
      </c>
      <c r="O192">
        <v>1.027E-2</v>
      </c>
      <c r="Q192">
        <v>40</v>
      </c>
    </row>
    <row r="193" spans="1:17">
      <c r="A193" t="s">
        <v>291</v>
      </c>
      <c r="B193" s="2">
        <f t="shared" si="11"/>
        <v>41027</v>
      </c>
      <c r="C193" s="1">
        <f t="shared" si="12"/>
        <v>0.64432870370370365</v>
      </c>
      <c r="D193" s="3">
        <f t="shared" si="13"/>
        <v>41027.644328703704</v>
      </c>
      <c r="E193">
        <v>4.9729999999999999</v>
      </c>
      <c r="F193">
        <f t="shared" si="14"/>
        <v>7.1065661899999997</v>
      </c>
      <c r="G193">
        <f t="shared" si="10"/>
        <v>222.01081505779445</v>
      </c>
      <c r="H193" t="s">
        <v>13</v>
      </c>
      <c r="I193">
        <v>48</v>
      </c>
      <c r="J193" t="s">
        <v>56</v>
      </c>
      <c r="K193" t="s">
        <v>14</v>
      </c>
      <c r="L193">
        <v>151.1</v>
      </c>
      <c r="M193">
        <v>0</v>
      </c>
      <c r="N193">
        <v>4.3468999999999998</v>
      </c>
      <c r="O193">
        <v>1.027E-2</v>
      </c>
      <c r="Q193">
        <v>70</v>
      </c>
    </row>
    <row r="194" spans="1:17">
      <c r="A194" t="s">
        <v>292</v>
      </c>
      <c r="B194" s="2">
        <f t="shared" si="11"/>
        <v>41027</v>
      </c>
      <c r="C194" s="1">
        <f t="shared" si="12"/>
        <v>0.64256944444444442</v>
      </c>
      <c r="D194" s="3">
        <f t="shared" si="13"/>
        <v>41027.642569444448</v>
      </c>
      <c r="E194">
        <v>4.9729999999999999</v>
      </c>
      <c r="F194">
        <f t="shared" si="14"/>
        <v>7.1065661899999997</v>
      </c>
      <c r="G194">
        <f t="shared" si="10"/>
        <v>222.01081505779445</v>
      </c>
      <c r="H194" t="s">
        <v>13</v>
      </c>
      <c r="I194">
        <v>48</v>
      </c>
      <c r="J194" t="s">
        <v>56</v>
      </c>
      <c r="K194" t="s">
        <v>14</v>
      </c>
      <c r="L194">
        <v>151.1</v>
      </c>
      <c r="M194">
        <v>0</v>
      </c>
      <c r="N194">
        <v>4.3468999999999998</v>
      </c>
      <c r="O194">
        <v>1.027E-2</v>
      </c>
      <c r="Q194">
        <v>70</v>
      </c>
    </row>
    <row r="195" spans="1:17">
      <c r="A195" t="s">
        <v>293</v>
      </c>
      <c r="B195" s="2">
        <f t="shared" si="11"/>
        <v>41027</v>
      </c>
      <c r="C195" s="1">
        <f t="shared" si="12"/>
        <v>0.63991898148148152</v>
      </c>
      <c r="D195" s="3">
        <f t="shared" si="13"/>
        <v>41027.639918981484</v>
      </c>
      <c r="E195">
        <v>5.0369999999999999</v>
      </c>
      <c r="F195">
        <f t="shared" si="14"/>
        <v>7.1980241100000004</v>
      </c>
      <c r="G195">
        <f t="shared" ref="G195:G244" si="15">F195*1000/32.01</f>
        <v>224.86798219306468</v>
      </c>
      <c r="H195" t="s">
        <v>13</v>
      </c>
      <c r="I195">
        <v>48</v>
      </c>
      <c r="J195" t="s">
        <v>53</v>
      </c>
      <c r="K195" t="s">
        <v>14</v>
      </c>
      <c r="L195">
        <v>151.1</v>
      </c>
      <c r="M195">
        <v>0</v>
      </c>
      <c r="N195">
        <v>4.3468999999999998</v>
      </c>
      <c r="O195">
        <v>1.027E-2</v>
      </c>
      <c r="Q195">
        <v>150</v>
      </c>
    </row>
    <row r="196" spans="1:17">
      <c r="A196" t="s">
        <v>294</v>
      </c>
      <c r="B196" s="2">
        <f t="shared" ref="B196:B244" si="16">DATE(2012,4,MID(A196,9,2))</f>
        <v>41027</v>
      </c>
      <c r="C196" s="1">
        <f t="shared" ref="C196:C244" si="17">TIME(MID(A196,12,2),MID(A196,15,2),MID(A196,18,2))</f>
        <v>0.63809027777777783</v>
      </c>
      <c r="D196" s="3">
        <f t="shared" ref="D196:D244" si="18">B196+C196</f>
        <v>41027.638090277775</v>
      </c>
      <c r="E196">
        <v>5.016</v>
      </c>
      <c r="F196">
        <f t="shared" ref="F196:F244" si="19">E196*1.42903</f>
        <v>7.1680144800000001</v>
      </c>
      <c r="G196">
        <f t="shared" si="15"/>
        <v>223.93047422680414</v>
      </c>
      <c r="H196" t="s">
        <v>13</v>
      </c>
      <c r="I196">
        <v>48</v>
      </c>
      <c r="J196" t="s">
        <v>53</v>
      </c>
      <c r="K196" t="s">
        <v>14</v>
      </c>
      <c r="L196">
        <v>151.1</v>
      </c>
      <c r="M196">
        <v>0</v>
      </c>
      <c r="N196">
        <v>4.3468999999999998</v>
      </c>
      <c r="O196">
        <v>1.027E-2</v>
      </c>
      <c r="Q196">
        <v>150</v>
      </c>
    </row>
    <row r="197" spans="1:17">
      <c r="A197" t="s">
        <v>295</v>
      </c>
      <c r="B197" s="2">
        <f t="shared" si="16"/>
        <v>41028</v>
      </c>
      <c r="C197" s="1">
        <f t="shared" si="17"/>
        <v>5.0601851851851849E-2</v>
      </c>
      <c r="D197" s="3">
        <f t="shared" si="18"/>
        <v>41028.05060185185</v>
      </c>
      <c r="E197">
        <v>5.0129999999999999</v>
      </c>
      <c r="F197">
        <f t="shared" si="19"/>
        <v>7.16372739</v>
      </c>
      <c r="G197">
        <f t="shared" si="15"/>
        <v>223.79654451733833</v>
      </c>
      <c r="H197" t="s">
        <v>13</v>
      </c>
      <c r="I197">
        <v>49</v>
      </c>
      <c r="J197" t="s">
        <v>86</v>
      </c>
      <c r="K197" t="s">
        <v>14</v>
      </c>
      <c r="L197">
        <v>151.1</v>
      </c>
      <c r="M197">
        <v>0</v>
      </c>
      <c r="N197">
        <v>4.36165</v>
      </c>
      <c r="O197">
        <v>1.0240000000000001E-2</v>
      </c>
      <c r="Q197">
        <v>5</v>
      </c>
    </row>
    <row r="198" spans="1:17">
      <c r="A198" t="s">
        <v>296</v>
      </c>
      <c r="B198" s="2">
        <f t="shared" si="16"/>
        <v>41028</v>
      </c>
      <c r="C198" s="1">
        <f t="shared" si="17"/>
        <v>4.8877314814814811E-2</v>
      </c>
      <c r="D198" s="3">
        <f t="shared" si="18"/>
        <v>41028.048877314817</v>
      </c>
      <c r="E198">
        <v>5.0220000000000002</v>
      </c>
      <c r="F198">
        <f t="shared" si="19"/>
        <v>7.1765886600000002</v>
      </c>
      <c r="G198">
        <f t="shared" si="15"/>
        <v>224.19833364573574</v>
      </c>
      <c r="H198" t="s">
        <v>13</v>
      </c>
      <c r="I198">
        <v>49</v>
      </c>
      <c r="J198" t="s">
        <v>86</v>
      </c>
      <c r="K198" t="s">
        <v>14</v>
      </c>
      <c r="L198">
        <v>151.1</v>
      </c>
      <c r="M198">
        <v>0</v>
      </c>
      <c r="N198">
        <v>4.36165</v>
      </c>
      <c r="O198">
        <v>1.0240000000000001E-2</v>
      </c>
      <c r="Q198">
        <v>5</v>
      </c>
    </row>
    <row r="199" spans="1:17">
      <c r="A199" t="s">
        <v>297</v>
      </c>
      <c r="B199" s="2">
        <f t="shared" si="16"/>
        <v>41028</v>
      </c>
      <c r="C199" s="1">
        <f t="shared" si="17"/>
        <v>4.6932870370370368E-2</v>
      </c>
      <c r="D199" s="3">
        <f t="shared" si="18"/>
        <v>41028.046932870369</v>
      </c>
      <c r="E199">
        <v>5.0179999999999998</v>
      </c>
      <c r="F199">
        <f t="shared" si="19"/>
        <v>7.1708725399999995</v>
      </c>
      <c r="G199">
        <f t="shared" si="15"/>
        <v>224.0197606997813</v>
      </c>
      <c r="H199" t="s">
        <v>13</v>
      </c>
      <c r="I199">
        <v>49</v>
      </c>
      <c r="J199" t="s">
        <v>298</v>
      </c>
      <c r="K199" t="s">
        <v>14</v>
      </c>
      <c r="L199">
        <v>151.1</v>
      </c>
      <c r="M199">
        <v>0</v>
      </c>
      <c r="N199">
        <v>4.36165</v>
      </c>
      <c r="O199">
        <v>1.0240000000000001E-2</v>
      </c>
      <c r="Q199">
        <v>12</v>
      </c>
    </row>
    <row r="200" spans="1:17">
      <c r="A200" t="s">
        <v>299</v>
      </c>
      <c r="B200" s="2">
        <f t="shared" si="16"/>
        <v>41028</v>
      </c>
      <c r="C200" s="1">
        <f t="shared" si="17"/>
        <v>4.521990740740741E-2</v>
      </c>
      <c r="D200" s="3">
        <f t="shared" si="18"/>
        <v>41028.045219907406</v>
      </c>
      <c r="E200">
        <v>5.0359999999999996</v>
      </c>
      <c r="F200">
        <f t="shared" si="19"/>
        <v>7.1965950799999998</v>
      </c>
      <c r="G200">
        <f t="shared" si="15"/>
        <v>224.82333895657609</v>
      </c>
      <c r="H200" t="s">
        <v>13</v>
      </c>
      <c r="I200">
        <v>49</v>
      </c>
      <c r="J200" t="s">
        <v>298</v>
      </c>
      <c r="K200" t="s">
        <v>14</v>
      </c>
      <c r="L200">
        <v>151.1</v>
      </c>
      <c r="M200">
        <v>0</v>
      </c>
      <c r="N200">
        <v>4.36165</v>
      </c>
      <c r="O200">
        <v>1.0240000000000001E-2</v>
      </c>
      <c r="Q200">
        <v>12</v>
      </c>
    </row>
    <row r="201" spans="1:17">
      <c r="A201" t="s">
        <v>300</v>
      </c>
      <c r="B201" s="2">
        <f t="shared" si="16"/>
        <v>41028</v>
      </c>
      <c r="C201" s="1">
        <f t="shared" si="17"/>
        <v>4.2222222222222223E-2</v>
      </c>
      <c r="D201" s="3">
        <f t="shared" si="18"/>
        <v>41028.042222222219</v>
      </c>
      <c r="E201">
        <v>5.0510000000000002</v>
      </c>
      <c r="F201">
        <f t="shared" si="19"/>
        <v>7.2180305300000001</v>
      </c>
      <c r="G201">
        <f t="shared" si="15"/>
        <v>225.49298750390506</v>
      </c>
      <c r="H201" t="s">
        <v>13</v>
      </c>
      <c r="I201">
        <v>49</v>
      </c>
      <c r="J201" t="s">
        <v>80</v>
      </c>
      <c r="K201" t="s">
        <v>14</v>
      </c>
      <c r="L201">
        <v>151.1</v>
      </c>
      <c r="M201">
        <v>0</v>
      </c>
      <c r="N201">
        <v>4.36165</v>
      </c>
      <c r="O201">
        <v>1.0240000000000001E-2</v>
      </c>
      <c r="Q201">
        <v>30</v>
      </c>
    </row>
    <row r="202" spans="1:17">
      <c r="A202" t="s">
        <v>301</v>
      </c>
      <c r="B202" s="2">
        <f t="shared" si="16"/>
        <v>41028</v>
      </c>
      <c r="C202" s="1">
        <f t="shared" si="17"/>
        <v>4.027777777777778E-2</v>
      </c>
      <c r="D202" s="3">
        <f t="shared" si="18"/>
        <v>41028.040277777778</v>
      </c>
      <c r="E202">
        <v>5.05</v>
      </c>
      <c r="F202">
        <f t="shared" si="19"/>
        <v>7.2166014999999994</v>
      </c>
      <c r="G202">
        <f t="shared" si="15"/>
        <v>225.44834426741645</v>
      </c>
      <c r="H202" t="s">
        <v>13</v>
      </c>
      <c r="I202">
        <v>49</v>
      </c>
      <c r="J202" t="s">
        <v>80</v>
      </c>
      <c r="K202" t="s">
        <v>14</v>
      </c>
      <c r="L202">
        <v>151.1</v>
      </c>
      <c r="M202">
        <v>0</v>
      </c>
      <c r="N202">
        <v>4.36165</v>
      </c>
      <c r="O202">
        <v>1.0240000000000001E-2</v>
      </c>
      <c r="Q202">
        <v>30</v>
      </c>
    </row>
    <row r="203" spans="1:17">
      <c r="A203" t="s">
        <v>302</v>
      </c>
      <c r="B203" s="2">
        <f t="shared" si="16"/>
        <v>41028</v>
      </c>
      <c r="C203" s="1">
        <f t="shared" si="17"/>
        <v>3.8229166666666668E-2</v>
      </c>
      <c r="D203" s="3">
        <f t="shared" si="18"/>
        <v>41028.038229166668</v>
      </c>
      <c r="E203">
        <v>5.12</v>
      </c>
      <c r="F203">
        <f t="shared" si="19"/>
        <v>7.3166336000000003</v>
      </c>
      <c r="G203">
        <f t="shared" si="15"/>
        <v>228.57337082161825</v>
      </c>
      <c r="H203" t="s">
        <v>13</v>
      </c>
      <c r="I203">
        <v>49</v>
      </c>
      <c r="J203" t="s">
        <v>77</v>
      </c>
      <c r="K203" t="s">
        <v>14</v>
      </c>
      <c r="L203">
        <v>151.1</v>
      </c>
      <c r="M203">
        <v>0</v>
      </c>
      <c r="N203">
        <v>4.36165</v>
      </c>
      <c r="O203">
        <v>1.0240000000000001E-2</v>
      </c>
      <c r="Q203">
        <v>60</v>
      </c>
    </row>
    <row r="204" spans="1:17">
      <c r="A204" t="s">
        <v>303</v>
      </c>
      <c r="B204" s="2">
        <f t="shared" si="16"/>
        <v>41028</v>
      </c>
      <c r="C204" s="1">
        <f t="shared" si="17"/>
        <v>3.6550925925925924E-2</v>
      </c>
      <c r="D204" s="3">
        <f t="shared" si="18"/>
        <v>41028.036550925928</v>
      </c>
      <c r="E204">
        <v>5.12</v>
      </c>
      <c r="F204">
        <f t="shared" si="19"/>
        <v>7.3166336000000003</v>
      </c>
      <c r="G204">
        <f t="shared" si="15"/>
        <v>228.57337082161825</v>
      </c>
      <c r="H204" t="s">
        <v>13</v>
      </c>
      <c r="I204">
        <v>49</v>
      </c>
      <c r="J204" t="s">
        <v>77</v>
      </c>
      <c r="K204" t="s">
        <v>14</v>
      </c>
      <c r="L204">
        <v>151.1</v>
      </c>
      <c r="M204">
        <v>0</v>
      </c>
      <c r="N204">
        <v>4.36165</v>
      </c>
      <c r="O204">
        <v>1.0240000000000001E-2</v>
      </c>
      <c r="Q204">
        <v>60</v>
      </c>
    </row>
    <row r="205" spans="1:17">
      <c r="A205" t="s">
        <v>304</v>
      </c>
      <c r="B205" s="2">
        <f t="shared" si="16"/>
        <v>41028</v>
      </c>
      <c r="C205" s="1">
        <f t="shared" si="17"/>
        <v>3.4479166666666665E-2</v>
      </c>
      <c r="D205" s="3">
        <f t="shared" si="18"/>
        <v>41028.034479166665</v>
      </c>
      <c r="E205">
        <v>5.032</v>
      </c>
      <c r="F205">
        <f t="shared" si="19"/>
        <v>7.19087896</v>
      </c>
      <c r="G205">
        <f t="shared" si="15"/>
        <v>224.64476601062171</v>
      </c>
      <c r="H205" t="s">
        <v>13</v>
      </c>
      <c r="I205">
        <v>49</v>
      </c>
      <c r="J205" t="s">
        <v>74</v>
      </c>
      <c r="K205" t="s">
        <v>14</v>
      </c>
      <c r="L205">
        <v>151.1</v>
      </c>
      <c r="M205">
        <v>0</v>
      </c>
      <c r="N205">
        <v>4.36165</v>
      </c>
      <c r="O205">
        <v>1.0240000000000001E-2</v>
      </c>
      <c r="Q205">
        <v>80</v>
      </c>
    </row>
    <row r="206" spans="1:17">
      <c r="A206" t="s">
        <v>305</v>
      </c>
      <c r="B206" s="2">
        <f t="shared" si="16"/>
        <v>41028</v>
      </c>
      <c r="C206" s="1">
        <f t="shared" si="17"/>
        <v>3.27662037037037E-2</v>
      </c>
      <c r="D206" s="3">
        <f t="shared" si="18"/>
        <v>41028.032766203702</v>
      </c>
      <c r="E206">
        <v>5.04</v>
      </c>
      <c r="F206">
        <f t="shared" si="19"/>
        <v>7.2023112000000005</v>
      </c>
      <c r="G206">
        <f t="shared" si="15"/>
        <v>225.00191190253048</v>
      </c>
      <c r="H206" t="s">
        <v>13</v>
      </c>
      <c r="I206">
        <v>49</v>
      </c>
      <c r="J206" t="s">
        <v>74</v>
      </c>
      <c r="K206" t="s">
        <v>14</v>
      </c>
      <c r="L206">
        <v>151.1</v>
      </c>
      <c r="M206">
        <v>0</v>
      </c>
      <c r="N206">
        <v>4.36165</v>
      </c>
      <c r="O206">
        <v>1.0240000000000001E-2</v>
      </c>
      <c r="Q206">
        <v>80</v>
      </c>
    </row>
    <row r="207" spans="1:17">
      <c r="A207" t="s">
        <v>306</v>
      </c>
      <c r="B207" s="2">
        <f t="shared" si="16"/>
        <v>41028</v>
      </c>
      <c r="C207" s="1">
        <f t="shared" si="17"/>
        <v>3.108796296296296E-2</v>
      </c>
      <c r="D207" s="3">
        <f t="shared" si="18"/>
        <v>41028.031087962961</v>
      </c>
      <c r="E207">
        <v>5.1310000000000002</v>
      </c>
      <c r="F207">
        <f t="shared" si="19"/>
        <v>7.3323529300000008</v>
      </c>
      <c r="G207">
        <f t="shared" si="15"/>
        <v>229.06444642299286</v>
      </c>
      <c r="H207" t="s">
        <v>13</v>
      </c>
      <c r="I207">
        <v>49</v>
      </c>
      <c r="J207" t="s">
        <v>307</v>
      </c>
      <c r="K207" t="s">
        <v>14</v>
      </c>
      <c r="L207">
        <v>151.1</v>
      </c>
      <c r="M207">
        <v>0</v>
      </c>
      <c r="N207">
        <v>4.36165</v>
      </c>
      <c r="O207">
        <v>1.0240000000000001E-2</v>
      </c>
      <c r="Q207">
        <v>150</v>
      </c>
    </row>
    <row r="208" spans="1:17">
      <c r="A208" t="s">
        <v>308</v>
      </c>
      <c r="B208" s="2">
        <f t="shared" si="16"/>
        <v>41028</v>
      </c>
      <c r="C208" s="1">
        <f t="shared" si="17"/>
        <v>2.9502314814814815E-2</v>
      </c>
      <c r="D208" s="3">
        <f t="shared" si="18"/>
        <v>41028.029502314814</v>
      </c>
      <c r="E208">
        <v>5.1509999999999998</v>
      </c>
      <c r="F208">
        <f t="shared" si="19"/>
        <v>7.3609335299999996</v>
      </c>
      <c r="G208">
        <f t="shared" si="15"/>
        <v>229.95731115276476</v>
      </c>
      <c r="H208" t="s">
        <v>13</v>
      </c>
      <c r="I208">
        <v>49</v>
      </c>
      <c r="J208" t="s">
        <v>307</v>
      </c>
      <c r="K208" t="s">
        <v>14</v>
      </c>
      <c r="L208">
        <v>151.1</v>
      </c>
      <c r="M208">
        <v>0</v>
      </c>
      <c r="N208">
        <v>4.36165</v>
      </c>
      <c r="O208">
        <v>1.0240000000000001E-2</v>
      </c>
      <c r="Q208">
        <v>150</v>
      </c>
    </row>
    <row r="209" spans="1:18">
      <c r="A209" t="s">
        <v>309</v>
      </c>
      <c r="B209" s="2">
        <f t="shared" si="16"/>
        <v>41028</v>
      </c>
      <c r="C209" s="1">
        <f t="shared" si="17"/>
        <v>0.25872685185185185</v>
      </c>
      <c r="D209" s="3">
        <f t="shared" si="18"/>
        <v>41028.258726851855</v>
      </c>
      <c r="E209">
        <v>5.12</v>
      </c>
      <c r="F209">
        <f t="shared" si="19"/>
        <v>7.3166336000000003</v>
      </c>
      <c r="G209">
        <f t="shared" si="15"/>
        <v>228.57337082161825</v>
      </c>
      <c r="H209" t="s">
        <v>13</v>
      </c>
      <c r="I209">
        <v>50</v>
      </c>
      <c r="J209" t="s">
        <v>111</v>
      </c>
      <c r="K209" t="s">
        <v>90</v>
      </c>
      <c r="L209">
        <v>149</v>
      </c>
      <c r="M209">
        <v>0</v>
      </c>
      <c r="N209">
        <v>4.36165</v>
      </c>
      <c r="O209">
        <v>1.0240000000000001E-2</v>
      </c>
      <c r="Q209">
        <v>5</v>
      </c>
    </row>
    <row r="210" spans="1:18">
      <c r="A210" t="s">
        <v>310</v>
      </c>
      <c r="B210" s="2">
        <f t="shared" si="16"/>
        <v>41028</v>
      </c>
      <c r="C210" s="1">
        <f t="shared" si="17"/>
        <v>0.25696759259259261</v>
      </c>
      <c r="D210" s="3">
        <f t="shared" si="18"/>
        <v>41028.256967592592</v>
      </c>
      <c r="E210">
        <v>5.1280000000000001</v>
      </c>
      <c r="F210">
        <f t="shared" si="19"/>
        <v>7.3280658400000007</v>
      </c>
      <c r="G210">
        <f t="shared" si="15"/>
        <v>228.93051671352708</v>
      </c>
      <c r="H210" t="s">
        <v>13</v>
      </c>
      <c r="I210">
        <v>50</v>
      </c>
      <c r="J210" t="s">
        <v>111</v>
      </c>
      <c r="K210" t="s">
        <v>90</v>
      </c>
      <c r="L210">
        <v>149</v>
      </c>
      <c r="M210">
        <v>0</v>
      </c>
      <c r="N210">
        <v>4.36165</v>
      </c>
      <c r="O210">
        <v>1.0240000000000001E-2</v>
      </c>
      <c r="Q210">
        <v>5</v>
      </c>
    </row>
    <row r="211" spans="1:18">
      <c r="A211" t="s">
        <v>311</v>
      </c>
      <c r="B211" s="2">
        <f t="shared" si="16"/>
        <v>41028</v>
      </c>
      <c r="C211" s="1">
        <f t="shared" si="17"/>
        <v>0.25513888888888886</v>
      </c>
      <c r="D211" s="3">
        <f t="shared" si="18"/>
        <v>41028.25513888889</v>
      </c>
      <c r="E211">
        <v>5.1269999999999998</v>
      </c>
      <c r="F211">
        <f t="shared" si="19"/>
        <v>7.3266368100000001</v>
      </c>
      <c r="G211">
        <f t="shared" si="15"/>
        <v>228.88587347703844</v>
      </c>
      <c r="H211" t="s">
        <v>13</v>
      </c>
      <c r="I211">
        <v>50</v>
      </c>
      <c r="J211" t="s">
        <v>114</v>
      </c>
      <c r="K211" t="s">
        <v>90</v>
      </c>
      <c r="L211">
        <v>149</v>
      </c>
      <c r="M211">
        <v>0</v>
      </c>
      <c r="N211">
        <v>4.36165</v>
      </c>
      <c r="O211">
        <v>1.0240000000000001E-2</v>
      </c>
      <c r="Q211">
        <v>30</v>
      </c>
    </row>
    <row r="212" spans="1:18">
      <c r="A212" t="s">
        <v>312</v>
      </c>
      <c r="B212" s="2">
        <f t="shared" si="16"/>
        <v>41028</v>
      </c>
      <c r="C212" s="1">
        <f t="shared" si="17"/>
        <v>0.25208333333333333</v>
      </c>
      <c r="D212" s="3">
        <f t="shared" si="18"/>
        <v>41028.252083333333</v>
      </c>
      <c r="E212">
        <v>5.1420000000000003</v>
      </c>
      <c r="F212">
        <f t="shared" si="19"/>
        <v>7.3480722600000004</v>
      </c>
      <c r="G212">
        <f t="shared" si="15"/>
        <v>229.55552202436741</v>
      </c>
      <c r="H212" t="s">
        <v>13</v>
      </c>
      <c r="I212">
        <v>50</v>
      </c>
      <c r="J212" t="s">
        <v>114</v>
      </c>
      <c r="K212" t="s">
        <v>90</v>
      </c>
      <c r="L212">
        <v>149</v>
      </c>
      <c r="M212">
        <v>0</v>
      </c>
      <c r="N212">
        <v>4.36165</v>
      </c>
      <c r="O212">
        <v>1.0240000000000001E-2</v>
      </c>
      <c r="Q212">
        <v>30</v>
      </c>
    </row>
    <row r="213" spans="1:18">
      <c r="A213" t="s">
        <v>313</v>
      </c>
      <c r="B213" s="2">
        <f t="shared" si="16"/>
        <v>41028</v>
      </c>
      <c r="C213" s="1">
        <f t="shared" si="17"/>
        <v>0.25006944444444446</v>
      </c>
      <c r="D213" s="3">
        <f t="shared" si="18"/>
        <v>41028.250069444446</v>
      </c>
      <c r="E213">
        <v>5.0839999999999996</v>
      </c>
      <c r="F213">
        <f t="shared" si="19"/>
        <v>7.2651885199999997</v>
      </c>
      <c r="G213">
        <f t="shared" si="15"/>
        <v>226.96621430802875</v>
      </c>
      <c r="H213" t="s">
        <v>13</v>
      </c>
      <c r="I213">
        <v>50</v>
      </c>
      <c r="J213" t="s">
        <v>108</v>
      </c>
      <c r="K213" t="s">
        <v>90</v>
      </c>
      <c r="L213">
        <v>149</v>
      </c>
      <c r="M213">
        <v>0</v>
      </c>
      <c r="N213">
        <v>4.36165</v>
      </c>
      <c r="O213">
        <v>1.0240000000000001E-2</v>
      </c>
      <c r="Q213">
        <v>60</v>
      </c>
    </row>
    <row r="214" spans="1:18">
      <c r="A214" t="s">
        <v>314</v>
      </c>
      <c r="B214" s="2">
        <f t="shared" si="16"/>
        <v>41028</v>
      </c>
      <c r="C214" s="1">
        <f t="shared" si="17"/>
        <v>0.24804398148148146</v>
      </c>
      <c r="D214" s="3">
        <f t="shared" si="18"/>
        <v>41028.248043981483</v>
      </c>
      <c r="E214">
        <v>5.085</v>
      </c>
      <c r="F214">
        <f t="shared" si="19"/>
        <v>7.2666175500000003</v>
      </c>
      <c r="G214">
        <f t="shared" si="15"/>
        <v>227.01085754451736</v>
      </c>
      <c r="H214" t="s">
        <v>13</v>
      </c>
      <c r="I214">
        <v>50</v>
      </c>
      <c r="J214" t="s">
        <v>108</v>
      </c>
      <c r="K214" t="s">
        <v>90</v>
      </c>
      <c r="L214">
        <v>149</v>
      </c>
      <c r="M214">
        <v>0</v>
      </c>
      <c r="N214">
        <v>4.36165</v>
      </c>
      <c r="O214">
        <v>1.0240000000000001E-2</v>
      </c>
      <c r="Q214">
        <v>60</v>
      </c>
    </row>
    <row r="215" spans="1:18">
      <c r="A215" t="s">
        <v>315</v>
      </c>
      <c r="B215" s="2">
        <f t="shared" si="16"/>
        <v>41028</v>
      </c>
      <c r="C215" s="1">
        <f t="shared" si="17"/>
        <v>0.24611111111111109</v>
      </c>
      <c r="D215" s="3">
        <f t="shared" si="18"/>
        <v>41028.246111111112</v>
      </c>
      <c r="E215">
        <v>4.7880000000000003</v>
      </c>
      <c r="F215">
        <f t="shared" si="19"/>
        <v>6.8421956400000008</v>
      </c>
      <c r="G215">
        <f t="shared" si="15"/>
        <v>213.75181630740397</v>
      </c>
      <c r="H215" t="s">
        <v>13</v>
      </c>
      <c r="I215">
        <v>50</v>
      </c>
      <c r="J215" t="s">
        <v>117</v>
      </c>
      <c r="K215" t="s">
        <v>90</v>
      </c>
      <c r="L215">
        <v>149</v>
      </c>
      <c r="M215">
        <v>0</v>
      </c>
      <c r="N215">
        <v>4.36165</v>
      </c>
      <c r="O215">
        <v>1.0240000000000001E-2</v>
      </c>
      <c r="Q215">
        <v>70</v>
      </c>
    </row>
    <row r="216" spans="1:18">
      <c r="A216" t="s">
        <v>316</v>
      </c>
      <c r="B216" s="2">
        <f t="shared" si="16"/>
        <v>41028</v>
      </c>
      <c r="C216" s="1">
        <f t="shared" si="17"/>
        <v>0.2441898148148148</v>
      </c>
      <c r="D216" s="3">
        <f t="shared" si="18"/>
        <v>41028.244189814817</v>
      </c>
      <c r="E216">
        <v>4.782</v>
      </c>
      <c r="F216">
        <f t="shared" si="19"/>
        <v>6.8336214599999998</v>
      </c>
      <c r="G216">
        <f t="shared" si="15"/>
        <v>213.48395688847233</v>
      </c>
      <c r="H216" t="s">
        <v>13</v>
      </c>
      <c r="I216">
        <v>50</v>
      </c>
      <c r="J216" t="s">
        <v>117</v>
      </c>
      <c r="K216" t="s">
        <v>90</v>
      </c>
      <c r="L216">
        <v>149</v>
      </c>
      <c r="M216">
        <v>0</v>
      </c>
      <c r="N216">
        <v>4.36165</v>
      </c>
      <c r="O216">
        <v>1.0240000000000001E-2</v>
      </c>
      <c r="Q216">
        <v>70</v>
      </c>
    </row>
    <row r="217" spans="1:18">
      <c r="A217" t="s">
        <v>317</v>
      </c>
      <c r="B217" s="2">
        <f t="shared" si="16"/>
        <v>41028</v>
      </c>
      <c r="C217" s="1">
        <f t="shared" si="17"/>
        <v>0.24211805555555554</v>
      </c>
      <c r="D217" s="3">
        <f t="shared" si="18"/>
        <v>41028.242118055554</v>
      </c>
      <c r="E217">
        <v>4.66</v>
      </c>
      <c r="F217">
        <f t="shared" si="19"/>
        <v>6.6592798000000002</v>
      </c>
      <c r="G217">
        <f t="shared" si="15"/>
        <v>208.03748203686351</v>
      </c>
      <c r="H217" t="s">
        <v>13</v>
      </c>
      <c r="I217">
        <v>50</v>
      </c>
      <c r="J217" t="s">
        <v>120</v>
      </c>
      <c r="K217" t="s">
        <v>90</v>
      </c>
      <c r="L217">
        <v>149</v>
      </c>
      <c r="M217">
        <v>0</v>
      </c>
      <c r="N217">
        <v>4.36165</v>
      </c>
      <c r="O217">
        <v>1.0240000000000001E-2</v>
      </c>
      <c r="Q217">
        <v>80</v>
      </c>
    </row>
    <row r="218" spans="1:18">
      <c r="A218" t="s">
        <v>318</v>
      </c>
      <c r="B218" s="2">
        <f t="shared" si="16"/>
        <v>41028</v>
      </c>
      <c r="C218" s="1">
        <f t="shared" si="17"/>
        <v>0.24019675925925923</v>
      </c>
      <c r="D218" s="3">
        <f t="shared" si="18"/>
        <v>41028.24019675926</v>
      </c>
      <c r="E218">
        <v>4.6639999999999997</v>
      </c>
      <c r="F218">
        <f t="shared" si="19"/>
        <v>6.66499592</v>
      </c>
      <c r="G218">
        <f t="shared" si="15"/>
        <v>208.21605498281789</v>
      </c>
      <c r="H218" t="s">
        <v>13</v>
      </c>
      <c r="I218">
        <v>50</v>
      </c>
      <c r="J218" t="s">
        <v>120</v>
      </c>
      <c r="K218" t="s">
        <v>90</v>
      </c>
      <c r="L218">
        <v>149</v>
      </c>
      <c r="M218">
        <v>0</v>
      </c>
      <c r="N218">
        <v>4.36165</v>
      </c>
      <c r="O218">
        <v>1.0240000000000001E-2</v>
      </c>
      <c r="Q218">
        <v>80</v>
      </c>
    </row>
    <row r="219" spans="1:18">
      <c r="A219" t="s">
        <v>319</v>
      </c>
      <c r="B219" s="2">
        <f t="shared" si="16"/>
        <v>41028</v>
      </c>
      <c r="C219" s="1">
        <f t="shared" si="17"/>
        <v>0.23771990740740742</v>
      </c>
      <c r="D219" s="3">
        <f t="shared" si="18"/>
        <v>41028.237719907411</v>
      </c>
      <c r="E219">
        <v>4.9459999999999997</v>
      </c>
      <c r="F219">
        <f t="shared" si="19"/>
        <v>7.0679823800000001</v>
      </c>
      <c r="G219">
        <f t="shared" si="15"/>
        <v>220.80544767260233</v>
      </c>
      <c r="H219" t="s">
        <v>13</v>
      </c>
      <c r="I219">
        <v>50</v>
      </c>
      <c r="J219" t="s">
        <v>123</v>
      </c>
      <c r="K219" t="s">
        <v>90</v>
      </c>
      <c r="L219">
        <v>149</v>
      </c>
      <c r="M219">
        <v>0</v>
      </c>
      <c r="N219">
        <v>4.36165</v>
      </c>
      <c r="O219">
        <v>1.0240000000000001E-2</v>
      </c>
      <c r="Q219">
        <v>150</v>
      </c>
    </row>
    <row r="220" spans="1:18">
      <c r="A220" t="s">
        <v>320</v>
      </c>
      <c r="B220" s="2">
        <f t="shared" si="16"/>
        <v>41028</v>
      </c>
      <c r="C220" s="1">
        <f t="shared" si="17"/>
        <v>0.23495370370370372</v>
      </c>
      <c r="D220" s="3">
        <f t="shared" si="18"/>
        <v>41028.234953703701</v>
      </c>
      <c r="E220">
        <v>4.5650000000000004</v>
      </c>
      <c r="F220">
        <f t="shared" si="19"/>
        <v>6.523521950000001</v>
      </c>
      <c r="G220">
        <f t="shared" si="15"/>
        <v>203.79637457044677</v>
      </c>
      <c r="H220" t="s">
        <v>13</v>
      </c>
      <c r="I220">
        <v>50</v>
      </c>
      <c r="J220" t="s">
        <v>123</v>
      </c>
      <c r="K220" t="s">
        <v>90</v>
      </c>
      <c r="L220">
        <v>149</v>
      </c>
      <c r="M220">
        <v>0</v>
      </c>
      <c r="N220">
        <v>4.36165</v>
      </c>
      <c r="O220">
        <v>1.0240000000000001E-2</v>
      </c>
      <c r="Q220">
        <v>150</v>
      </c>
      <c r="R220" t="s">
        <v>321</v>
      </c>
    </row>
    <row r="221" spans="1:18">
      <c r="A221" t="s">
        <v>322</v>
      </c>
      <c r="B221" s="2">
        <f t="shared" si="16"/>
        <v>41028</v>
      </c>
      <c r="C221" s="1">
        <f t="shared" si="17"/>
        <v>0.48236111111111107</v>
      </c>
      <c r="D221" s="3">
        <f t="shared" si="18"/>
        <v>41028.482361111113</v>
      </c>
      <c r="E221">
        <v>5.1680000000000001</v>
      </c>
      <c r="F221">
        <f t="shared" si="19"/>
        <v>7.3852270400000002</v>
      </c>
      <c r="G221">
        <f t="shared" si="15"/>
        <v>230.71624617307091</v>
      </c>
      <c r="H221" t="s">
        <v>13</v>
      </c>
      <c r="I221">
        <v>51</v>
      </c>
      <c r="J221" t="s">
        <v>126</v>
      </c>
      <c r="K221" t="s">
        <v>90</v>
      </c>
      <c r="L221">
        <v>149</v>
      </c>
      <c r="M221">
        <v>0</v>
      </c>
      <c r="N221">
        <v>4.36165</v>
      </c>
      <c r="O221">
        <v>1.0240000000000001E-2</v>
      </c>
      <c r="Q221">
        <v>5</v>
      </c>
    </row>
    <row r="222" spans="1:18">
      <c r="A222" t="s">
        <v>323</v>
      </c>
      <c r="B222" s="2">
        <f t="shared" si="16"/>
        <v>41028</v>
      </c>
      <c r="C222" s="1">
        <f t="shared" si="17"/>
        <v>0.48003472222222227</v>
      </c>
      <c r="D222" s="3">
        <f t="shared" si="18"/>
        <v>41028.480034722219</v>
      </c>
      <c r="E222">
        <v>5.1820000000000004</v>
      </c>
      <c r="F222">
        <f t="shared" si="19"/>
        <v>7.4052334600000007</v>
      </c>
      <c r="G222">
        <f t="shared" si="15"/>
        <v>231.34125148391129</v>
      </c>
      <c r="H222" t="s">
        <v>13</v>
      </c>
      <c r="I222">
        <v>51</v>
      </c>
      <c r="J222" t="s">
        <v>126</v>
      </c>
      <c r="K222" t="s">
        <v>90</v>
      </c>
      <c r="L222">
        <v>149</v>
      </c>
      <c r="M222">
        <v>0</v>
      </c>
      <c r="N222">
        <v>4.36165</v>
      </c>
      <c r="O222">
        <v>1.0240000000000001E-2</v>
      </c>
      <c r="Q222">
        <v>5</v>
      </c>
    </row>
    <row r="223" spans="1:18">
      <c r="A223" t="s">
        <v>324</v>
      </c>
      <c r="B223" s="2">
        <f t="shared" si="16"/>
        <v>41028</v>
      </c>
      <c r="C223" s="1">
        <f t="shared" si="17"/>
        <v>0.47791666666666671</v>
      </c>
      <c r="D223" s="3">
        <f t="shared" si="18"/>
        <v>41028.477916666663</v>
      </c>
      <c r="E223">
        <v>5.1870000000000003</v>
      </c>
      <c r="F223">
        <f t="shared" si="19"/>
        <v>7.4123786100000002</v>
      </c>
      <c r="G223">
        <f t="shared" si="15"/>
        <v>231.56446766635426</v>
      </c>
      <c r="H223" t="s">
        <v>13</v>
      </c>
      <c r="I223">
        <v>51</v>
      </c>
      <c r="J223" t="s">
        <v>129</v>
      </c>
      <c r="K223" t="s">
        <v>90</v>
      </c>
      <c r="L223">
        <v>149</v>
      </c>
      <c r="M223">
        <v>0</v>
      </c>
      <c r="N223">
        <v>4.36165</v>
      </c>
      <c r="O223">
        <v>1.0240000000000001E-2</v>
      </c>
      <c r="Q223">
        <v>30</v>
      </c>
    </row>
    <row r="224" spans="1:18">
      <c r="A224" t="s">
        <v>325</v>
      </c>
      <c r="B224" s="2">
        <f t="shared" si="16"/>
        <v>41028</v>
      </c>
      <c r="C224" s="1">
        <f t="shared" si="17"/>
        <v>0.47615740740740736</v>
      </c>
      <c r="D224" s="3">
        <f t="shared" si="18"/>
        <v>41028.476157407407</v>
      </c>
      <c r="E224">
        <v>5.1970000000000001</v>
      </c>
      <c r="F224">
        <f t="shared" si="19"/>
        <v>7.4266689100000001</v>
      </c>
      <c r="G224">
        <f t="shared" si="15"/>
        <v>232.01090003124025</v>
      </c>
      <c r="H224" t="s">
        <v>13</v>
      </c>
      <c r="I224">
        <v>51</v>
      </c>
      <c r="J224" t="s">
        <v>129</v>
      </c>
      <c r="K224" t="s">
        <v>90</v>
      </c>
      <c r="L224">
        <v>149</v>
      </c>
      <c r="M224">
        <v>0</v>
      </c>
      <c r="N224">
        <v>4.36165</v>
      </c>
      <c r="O224">
        <v>1.0240000000000001E-2</v>
      </c>
      <c r="Q224">
        <v>30</v>
      </c>
    </row>
    <row r="225" spans="1:17">
      <c r="A225" t="s">
        <v>326</v>
      </c>
      <c r="B225" s="2">
        <f t="shared" si="16"/>
        <v>41028</v>
      </c>
      <c r="C225" s="1">
        <f t="shared" si="17"/>
        <v>0.4742824074074074</v>
      </c>
      <c r="D225" s="3">
        <f t="shared" si="18"/>
        <v>41028.474282407406</v>
      </c>
      <c r="E225">
        <v>5.13</v>
      </c>
      <c r="F225">
        <f t="shared" si="19"/>
        <v>7.3309239000000002</v>
      </c>
      <c r="G225">
        <f t="shared" si="15"/>
        <v>229.01980318650422</v>
      </c>
      <c r="H225" t="s">
        <v>13</v>
      </c>
      <c r="I225">
        <v>51</v>
      </c>
      <c r="J225" t="s">
        <v>132</v>
      </c>
      <c r="K225" t="s">
        <v>90</v>
      </c>
      <c r="L225">
        <v>149</v>
      </c>
      <c r="M225">
        <v>0</v>
      </c>
      <c r="N225">
        <v>4.36165</v>
      </c>
      <c r="O225">
        <v>1.0240000000000001E-2</v>
      </c>
      <c r="Q225">
        <v>70</v>
      </c>
    </row>
    <row r="226" spans="1:17">
      <c r="A226" t="s">
        <v>327</v>
      </c>
      <c r="B226" s="2">
        <f t="shared" si="16"/>
        <v>41028</v>
      </c>
      <c r="C226" s="1">
        <f t="shared" si="17"/>
        <v>0.4724652777777778</v>
      </c>
      <c r="D226" s="3">
        <f t="shared" si="18"/>
        <v>41028.47246527778</v>
      </c>
      <c r="E226">
        <v>5.133</v>
      </c>
      <c r="F226">
        <f t="shared" si="19"/>
        <v>7.3352109900000002</v>
      </c>
      <c r="G226">
        <f t="shared" si="15"/>
        <v>229.15373289597005</v>
      </c>
      <c r="H226" t="s">
        <v>13</v>
      </c>
      <c r="I226">
        <v>51</v>
      </c>
      <c r="J226" t="s">
        <v>132</v>
      </c>
      <c r="K226" t="s">
        <v>90</v>
      </c>
      <c r="L226">
        <v>149</v>
      </c>
      <c r="M226">
        <v>0</v>
      </c>
      <c r="N226">
        <v>4.36165</v>
      </c>
      <c r="O226">
        <v>1.0240000000000001E-2</v>
      </c>
      <c r="Q226">
        <v>70</v>
      </c>
    </row>
    <row r="227" spans="1:17">
      <c r="A227" t="s">
        <v>328</v>
      </c>
      <c r="B227" s="2">
        <f t="shared" si="16"/>
        <v>41028</v>
      </c>
      <c r="C227" s="1">
        <f t="shared" si="17"/>
        <v>0.47072916666666664</v>
      </c>
      <c r="D227" s="3">
        <f t="shared" si="18"/>
        <v>41028.470729166664</v>
      </c>
      <c r="E227">
        <v>5.0890000000000004</v>
      </c>
      <c r="F227">
        <f t="shared" si="19"/>
        <v>7.272333670000001</v>
      </c>
      <c r="G227">
        <f t="shared" si="15"/>
        <v>227.18943049047178</v>
      </c>
      <c r="H227" t="s">
        <v>13</v>
      </c>
      <c r="I227">
        <v>51</v>
      </c>
      <c r="J227" t="s">
        <v>135</v>
      </c>
      <c r="K227" t="s">
        <v>90</v>
      </c>
      <c r="L227">
        <v>149</v>
      </c>
      <c r="M227">
        <v>0</v>
      </c>
      <c r="N227">
        <v>4.36165</v>
      </c>
      <c r="O227">
        <v>1.0240000000000001E-2</v>
      </c>
      <c r="Q227">
        <v>80</v>
      </c>
    </row>
    <row r="228" spans="1:17">
      <c r="A228" t="s">
        <v>329</v>
      </c>
      <c r="B228" s="2">
        <f t="shared" si="16"/>
        <v>41028</v>
      </c>
      <c r="C228" s="1">
        <f t="shared" si="17"/>
        <v>0.46902777777777777</v>
      </c>
      <c r="D228" s="3">
        <f t="shared" si="18"/>
        <v>41028.469027777777</v>
      </c>
      <c r="E228">
        <v>5.0839999999999996</v>
      </c>
      <c r="F228">
        <f t="shared" si="19"/>
        <v>7.2651885199999997</v>
      </c>
      <c r="G228">
        <f t="shared" si="15"/>
        <v>226.96621430802875</v>
      </c>
      <c r="H228" t="s">
        <v>13</v>
      </c>
      <c r="I228">
        <v>51</v>
      </c>
      <c r="J228" t="s">
        <v>135</v>
      </c>
      <c r="K228" t="s">
        <v>90</v>
      </c>
      <c r="L228">
        <v>149</v>
      </c>
      <c r="M228">
        <v>0</v>
      </c>
      <c r="N228">
        <v>4.36165</v>
      </c>
      <c r="O228">
        <v>1.0240000000000001E-2</v>
      </c>
      <c r="Q228">
        <v>80</v>
      </c>
    </row>
    <row r="229" spans="1:17">
      <c r="A229" t="s">
        <v>330</v>
      </c>
      <c r="B229" s="2">
        <f t="shared" si="16"/>
        <v>41028</v>
      </c>
      <c r="C229" s="1">
        <f t="shared" si="17"/>
        <v>0.46690972222222221</v>
      </c>
      <c r="D229" s="3">
        <f t="shared" si="18"/>
        <v>41028.466909722221</v>
      </c>
      <c r="E229">
        <v>5.09</v>
      </c>
      <c r="F229">
        <f t="shared" si="19"/>
        <v>7.2737626999999998</v>
      </c>
      <c r="G229">
        <f t="shared" si="15"/>
        <v>227.23407372696033</v>
      </c>
      <c r="H229" t="s">
        <v>13</v>
      </c>
      <c r="I229">
        <v>51</v>
      </c>
      <c r="J229" t="s">
        <v>138</v>
      </c>
      <c r="K229" t="s">
        <v>90</v>
      </c>
      <c r="L229">
        <v>149</v>
      </c>
      <c r="M229">
        <v>0</v>
      </c>
      <c r="N229">
        <v>4.36165</v>
      </c>
      <c r="O229">
        <v>1.0240000000000001E-2</v>
      </c>
      <c r="Q229">
        <v>100</v>
      </c>
    </row>
    <row r="230" spans="1:17">
      <c r="A230" t="s">
        <v>331</v>
      </c>
      <c r="B230" s="2">
        <f t="shared" si="16"/>
        <v>41028</v>
      </c>
      <c r="C230" s="1">
        <f t="shared" si="17"/>
        <v>0.46521990740740743</v>
      </c>
      <c r="D230" s="3">
        <f t="shared" si="18"/>
        <v>41028.465219907404</v>
      </c>
      <c r="E230">
        <v>5.0540000000000003</v>
      </c>
      <c r="F230">
        <f t="shared" si="19"/>
        <v>7.2223176200000001</v>
      </c>
      <c r="G230">
        <f t="shared" si="15"/>
        <v>225.62691721337083</v>
      </c>
      <c r="H230" t="s">
        <v>13</v>
      </c>
      <c r="I230">
        <v>51</v>
      </c>
      <c r="J230" t="s">
        <v>138</v>
      </c>
      <c r="K230" t="s">
        <v>90</v>
      </c>
      <c r="L230">
        <v>149</v>
      </c>
      <c r="M230">
        <v>0</v>
      </c>
      <c r="N230">
        <v>4.36165</v>
      </c>
      <c r="O230">
        <v>1.0240000000000001E-2</v>
      </c>
      <c r="Q230">
        <v>100</v>
      </c>
    </row>
    <row r="231" spans="1:17">
      <c r="A231" t="s">
        <v>332</v>
      </c>
      <c r="B231" s="2">
        <f t="shared" si="16"/>
        <v>41028</v>
      </c>
      <c r="C231" s="1">
        <f t="shared" si="17"/>
        <v>0.46327546296296296</v>
      </c>
      <c r="D231" s="3">
        <f t="shared" si="18"/>
        <v>41028.463275462964</v>
      </c>
      <c r="E231">
        <v>5.0730000000000004</v>
      </c>
      <c r="F231">
        <f t="shared" si="19"/>
        <v>7.249469190000001</v>
      </c>
      <c r="G231">
        <f t="shared" si="15"/>
        <v>226.47513870665421</v>
      </c>
      <c r="H231" t="s">
        <v>13</v>
      </c>
      <c r="I231">
        <v>51</v>
      </c>
      <c r="J231" t="s">
        <v>141</v>
      </c>
      <c r="K231" t="s">
        <v>90</v>
      </c>
      <c r="L231">
        <v>149</v>
      </c>
      <c r="M231">
        <v>0</v>
      </c>
      <c r="N231">
        <v>4.36165</v>
      </c>
      <c r="O231">
        <v>1.0240000000000001E-2</v>
      </c>
      <c r="Q231">
        <v>150</v>
      </c>
    </row>
    <row r="232" spans="1:17">
      <c r="A232" t="s">
        <v>333</v>
      </c>
      <c r="B232" s="2">
        <f t="shared" si="16"/>
        <v>41028</v>
      </c>
      <c r="C232" s="1">
        <f t="shared" si="17"/>
        <v>0.46076388888888892</v>
      </c>
      <c r="D232" s="3">
        <f t="shared" si="18"/>
        <v>41028.460763888892</v>
      </c>
      <c r="E232">
        <v>5.0670000000000002</v>
      </c>
      <c r="F232">
        <f t="shared" si="19"/>
        <v>7.24089501</v>
      </c>
      <c r="G232">
        <f t="shared" si="15"/>
        <v>226.2072792877226</v>
      </c>
      <c r="H232" t="s">
        <v>13</v>
      </c>
      <c r="I232">
        <v>51</v>
      </c>
      <c r="J232" t="s">
        <v>141</v>
      </c>
      <c r="K232" t="s">
        <v>90</v>
      </c>
      <c r="L232">
        <v>149</v>
      </c>
      <c r="M232">
        <v>0</v>
      </c>
      <c r="N232">
        <v>4.36165</v>
      </c>
      <c r="O232">
        <v>1.0240000000000001E-2</v>
      </c>
      <c r="Q232">
        <v>150</v>
      </c>
    </row>
    <row r="233" spans="1:17">
      <c r="A233" t="s">
        <v>334</v>
      </c>
      <c r="B233" s="2">
        <f t="shared" si="16"/>
        <v>41028</v>
      </c>
      <c r="C233" s="1">
        <f t="shared" si="17"/>
        <v>0.83449074074074081</v>
      </c>
      <c r="D233" s="3">
        <f t="shared" si="18"/>
        <v>41028.834490740737</v>
      </c>
      <c r="E233">
        <v>5.1870000000000003</v>
      </c>
      <c r="F233">
        <f t="shared" si="19"/>
        <v>7.4123786100000002</v>
      </c>
      <c r="G233">
        <f t="shared" si="15"/>
        <v>231.56446766635426</v>
      </c>
      <c r="H233" t="s">
        <v>13</v>
      </c>
      <c r="I233">
        <v>53</v>
      </c>
      <c r="J233" t="s">
        <v>145</v>
      </c>
      <c r="K233" t="s">
        <v>90</v>
      </c>
      <c r="L233">
        <v>149</v>
      </c>
      <c r="M233">
        <v>0</v>
      </c>
      <c r="N233">
        <v>4.36165</v>
      </c>
      <c r="O233">
        <v>1.0240000000000001E-2</v>
      </c>
      <c r="Q233">
        <v>5</v>
      </c>
    </row>
    <row r="234" spans="1:17">
      <c r="A234" t="s">
        <v>335</v>
      </c>
      <c r="B234" s="2">
        <f t="shared" si="16"/>
        <v>41028</v>
      </c>
      <c r="C234" s="1">
        <f t="shared" si="17"/>
        <v>0.83261574074074074</v>
      </c>
      <c r="D234" s="3">
        <f t="shared" si="18"/>
        <v>41028.832615740743</v>
      </c>
      <c r="E234">
        <v>5.1859999999999999</v>
      </c>
      <c r="F234">
        <f t="shared" si="19"/>
        <v>7.4109495799999996</v>
      </c>
      <c r="G234">
        <f t="shared" si="15"/>
        <v>231.51982442986568</v>
      </c>
      <c r="H234" t="s">
        <v>13</v>
      </c>
      <c r="I234">
        <v>53</v>
      </c>
      <c r="J234" t="s">
        <v>145</v>
      </c>
      <c r="K234" t="s">
        <v>90</v>
      </c>
      <c r="L234">
        <v>149</v>
      </c>
      <c r="M234">
        <v>0</v>
      </c>
      <c r="N234">
        <v>4.36165</v>
      </c>
      <c r="O234">
        <v>1.0240000000000001E-2</v>
      </c>
      <c r="Q234">
        <v>5</v>
      </c>
    </row>
    <row r="235" spans="1:17">
      <c r="A235" t="s">
        <v>336</v>
      </c>
      <c r="B235" s="2">
        <f t="shared" si="16"/>
        <v>41028</v>
      </c>
      <c r="C235" s="1">
        <f t="shared" si="17"/>
        <v>0.83077546296296301</v>
      </c>
      <c r="D235" s="3">
        <f t="shared" si="18"/>
        <v>41028.830775462964</v>
      </c>
      <c r="E235">
        <v>5.2009999999999996</v>
      </c>
      <c r="F235">
        <f t="shared" si="19"/>
        <v>7.4323850299999998</v>
      </c>
      <c r="G235">
        <f t="shared" si="15"/>
        <v>232.18947297719461</v>
      </c>
      <c r="H235" t="s">
        <v>13</v>
      </c>
      <c r="I235">
        <v>53</v>
      </c>
      <c r="J235" t="s">
        <v>148</v>
      </c>
      <c r="K235" t="s">
        <v>90</v>
      </c>
      <c r="L235">
        <v>149</v>
      </c>
      <c r="M235">
        <v>0</v>
      </c>
      <c r="N235">
        <v>4.36165</v>
      </c>
      <c r="O235">
        <v>1.0240000000000001E-2</v>
      </c>
      <c r="Q235">
        <v>18</v>
      </c>
    </row>
    <row r="236" spans="1:17">
      <c r="A236" t="s">
        <v>337</v>
      </c>
      <c r="B236" s="2">
        <f t="shared" si="16"/>
        <v>41028</v>
      </c>
      <c r="C236" s="1">
        <f t="shared" si="17"/>
        <v>0.82892361111111112</v>
      </c>
      <c r="D236" s="3">
        <f t="shared" si="18"/>
        <v>41028.828923611109</v>
      </c>
      <c r="E236">
        <v>5.202</v>
      </c>
      <c r="F236">
        <f t="shared" si="19"/>
        <v>7.4338140600000004</v>
      </c>
      <c r="G236">
        <f t="shared" si="15"/>
        <v>232.23411621368325</v>
      </c>
      <c r="H236" t="s">
        <v>13</v>
      </c>
      <c r="I236">
        <v>53</v>
      </c>
      <c r="J236" t="s">
        <v>148</v>
      </c>
      <c r="K236" t="s">
        <v>90</v>
      </c>
      <c r="L236">
        <v>149</v>
      </c>
      <c r="M236">
        <v>0</v>
      </c>
      <c r="N236">
        <v>4.36165</v>
      </c>
      <c r="O236">
        <v>1.0240000000000001E-2</v>
      </c>
      <c r="Q236">
        <v>18</v>
      </c>
    </row>
    <row r="237" spans="1:17">
      <c r="A237" t="s">
        <v>338</v>
      </c>
      <c r="B237" s="2">
        <f t="shared" si="16"/>
        <v>41028</v>
      </c>
      <c r="C237" s="1">
        <f t="shared" si="17"/>
        <v>0.82722222222222219</v>
      </c>
      <c r="D237" s="3">
        <f t="shared" si="18"/>
        <v>41028.827222222222</v>
      </c>
      <c r="E237">
        <v>5.2329999999999997</v>
      </c>
      <c r="F237">
        <f t="shared" si="19"/>
        <v>7.4781139899999998</v>
      </c>
      <c r="G237">
        <f t="shared" si="15"/>
        <v>233.61805654482976</v>
      </c>
      <c r="H237" t="s">
        <v>13</v>
      </c>
      <c r="I237">
        <v>53</v>
      </c>
      <c r="J237" t="s">
        <v>151</v>
      </c>
      <c r="K237" t="s">
        <v>90</v>
      </c>
      <c r="L237">
        <v>149</v>
      </c>
      <c r="M237">
        <v>0</v>
      </c>
      <c r="N237">
        <v>4.36165</v>
      </c>
      <c r="O237">
        <v>1.0240000000000001E-2</v>
      </c>
      <c r="Q237">
        <v>35</v>
      </c>
    </row>
    <row r="238" spans="1:17">
      <c r="A238" t="s">
        <v>339</v>
      </c>
      <c r="B238" s="2">
        <f t="shared" si="16"/>
        <v>41028</v>
      </c>
      <c r="C238" s="1">
        <f t="shared" si="17"/>
        <v>0.82540509259259265</v>
      </c>
      <c r="D238" s="3">
        <f t="shared" si="18"/>
        <v>41028.82540509259</v>
      </c>
      <c r="E238">
        <v>5.23</v>
      </c>
      <c r="F238">
        <f t="shared" si="19"/>
        <v>7.4738269000000006</v>
      </c>
      <c r="G238">
        <f t="shared" si="15"/>
        <v>233.48412683536398</v>
      </c>
      <c r="H238" t="s">
        <v>13</v>
      </c>
      <c r="I238">
        <v>53</v>
      </c>
      <c r="J238" t="s">
        <v>151</v>
      </c>
      <c r="K238" t="s">
        <v>90</v>
      </c>
      <c r="L238">
        <v>149</v>
      </c>
      <c r="M238">
        <v>0</v>
      </c>
      <c r="N238">
        <v>4.36165</v>
      </c>
      <c r="O238">
        <v>1.0240000000000001E-2</v>
      </c>
      <c r="Q238">
        <v>35</v>
      </c>
    </row>
    <row r="239" spans="1:17">
      <c r="A239" t="s">
        <v>340</v>
      </c>
      <c r="B239" s="2">
        <f t="shared" si="16"/>
        <v>41028</v>
      </c>
      <c r="C239" s="1">
        <f t="shared" si="17"/>
        <v>0.8233449074074074</v>
      </c>
      <c r="D239" s="3">
        <f t="shared" si="18"/>
        <v>41028.823344907411</v>
      </c>
      <c r="E239">
        <v>5.2450000000000001</v>
      </c>
      <c r="F239">
        <f t="shared" si="19"/>
        <v>7.49526235</v>
      </c>
      <c r="G239">
        <f t="shared" si="15"/>
        <v>234.15377538269291</v>
      </c>
      <c r="H239" t="s">
        <v>13</v>
      </c>
      <c r="I239">
        <v>53</v>
      </c>
      <c r="J239" t="s">
        <v>154</v>
      </c>
      <c r="K239" t="s">
        <v>90</v>
      </c>
      <c r="L239">
        <v>149</v>
      </c>
      <c r="M239">
        <v>0</v>
      </c>
      <c r="N239">
        <v>4.36165</v>
      </c>
      <c r="O239">
        <v>1.0240000000000001E-2</v>
      </c>
      <c r="Q239">
        <v>65</v>
      </c>
    </row>
    <row r="240" spans="1:17">
      <c r="A240" t="s">
        <v>341</v>
      </c>
      <c r="B240" s="2">
        <f t="shared" si="16"/>
        <v>41028</v>
      </c>
      <c r="C240" s="1">
        <f t="shared" si="17"/>
        <v>0.82143518518518521</v>
      </c>
      <c r="D240" s="3">
        <f t="shared" si="18"/>
        <v>41028.821435185186</v>
      </c>
      <c r="E240">
        <v>5.2450000000000001</v>
      </c>
      <c r="F240">
        <f t="shared" si="19"/>
        <v>7.49526235</v>
      </c>
      <c r="G240">
        <f t="shared" si="15"/>
        <v>234.15377538269291</v>
      </c>
      <c r="H240" t="s">
        <v>13</v>
      </c>
      <c r="I240">
        <v>53</v>
      </c>
      <c r="J240" t="s">
        <v>154</v>
      </c>
      <c r="K240" t="s">
        <v>90</v>
      </c>
      <c r="L240">
        <v>149</v>
      </c>
      <c r="M240">
        <v>0</v>
      </c>
      <c r="N240">
        <v>4.36165</v>
      </c>
      <c r="O240">
        <v>1.0240000000000001E-2</v>
      </c>
      <c r="Q240">
        <v>65</v>
      </c>
    </row>
    <row r="241" spans="1:17">
      <c r="A241" t="s">
        <v>342</v>
      </c>
      <c r="B241" s="2">
        <f t="shared" si="16"/>
        <v>41028</v>
      </c>
      <c r="C241" s="1">
        <f t="shared" si="17"/>
        <v>0.81945601851851846</v>
      </c>
      <c r="D241" s="3">
        <f t="shared" si="18"/>
        <v>41028.819456018522</v>
      </c>
      <c r="E241">
        <v>5.1139999999999999</v>
      </c>
      <c r="F241">
        <f t="shared" si="19"/>
        <v>7.3080594200000002</v>
      </c>
      <c r="G241">
        <f t="shared" si="15"/>
        <v>228.30551140268668</v>
      </c>
      <c r="H241" t="s">
        <v>13</v>
      </c>
      <c r="I241">
        <v>53</v>
      </c>
      <c r="J241" t="s">
        <v>157</v>
      </c>
      <c r="K241" t="s">
        <v>90</v>
      </c>
      <c r="L241">
        <v>149</v>
      </c>
      <c r="M241">
        <v>0</v>
      </c>
      <c r="N241">
        <v>4.36165</v>
      </c>
      <c r="O241">
        <v>1.0240000000000001E-2</v>
      </c>
      <c r="Q241">
        <v>90</v>
      </c>
    </row>
    <row r="242" spans="1:17">
      <c r="A242" t="s">
        <v>343</v>
      </c>
      <c r="B242" s="2">
        <f t="shared" si="16"/>
        <v>41028</v>
      </c>
      <c r="C242" s="1">
        <f t="shared" si="17"/>
        <v>0.81776620370370379</v>
      </c>
      <c r="D242" s="3">
        <f t="shared" si="18"/>
        <v>41028.817766203705</v>
      </c>
      <c r="E242">
        <v>5.1230000000000002</v>
      </c>
      <c r="F242">
        <f t="shared" si="19"/>
        <v>7.3209206900000003</v>
      </c>
      <c r="G242">
        <f t="shared" si="15"/>
        <v>228.70730053108406</v>
      </c>
      <c r="H242" t="s">
        <v>13</v>
      </c>
      <c r="I242">
        <v>53</v>
      </c>
      <c r="J242" t="s">
        <v>157</v>
      </c>
      <c r="K242" t="s">
        <v>90</v>
      </c>
      <c r="L242">
        <v>149</v>
      </c>
      <c r="M242">
        <v>0</v>
      </c>
      <c r="N242">
        <v>4.36165</v>
      </c>
      <c r="O242">
        <v>1.0240000000000001E-2</v>
      </c>
      <c r="Q242">
        <v>90</v>
      </c>
    </row>
    <row r="243" spans="1:17">
      <c r="A243" t="s">
        <v>344</v>
      </c>
      <c r="B243" s="2">
        <f t="shared" si="16"/>
        <v>41028</v>
      </c>
      <c r="C243" s="1">
        <f t="shared" si="17"/>
        <v>0.81596064814814817</v>
      </c>
      <c r="D243" s="3">
        <f t="shared" si="18"/>
        <v>41028.815960648149</v>
      </c>
      <c r="E243">
        <v>5.1109999999999998</v>
      </c>
      <c r="F243">
        <f t="shared" si="19"/>
        <v>7.3037723300000001</v>
      </c>
      <c r="G243">
        <f t="shared" si="15"/>
        <v>228.17158169322087</v>
      </c>
      <c r="H243" t="s">
        <v>13</v>
      </c>
      <c r="I243">
        <v>53</v>
      </c>
      <c r="J243" t="s">
        <v>160</v>
      </c>
      <c r="K243" t="s">
        <v>90</v>
      </c>
      <c r="L243">
        <v>149</v>
      </c>
      <c r="M243">
        <v>0</v>
      </c>
      <c r="N243">
        <v>4.36165</v>
      </c>
      <c r="O243">
        <v>1.0240000000000001E-2</v>
      </c>
      <c r="Q243">
        <v>150</v>
      </c>
    </row>
    <row r="244" spans="1:17">
      <c r="A244" t="s">
        <v>345</v>
      </c>
      <c r="B244" s="2">
        <f t="shared" si="16"/>
        <v>41028</v>
      </c>
      <c r="C244" s="1">
        <f t="shared" si="17"/>
        <v>0.81428240740740743</v>
      </c>
      <c r="D244" s="3">
        <f t="shared" si="18"/>
        <v>41028.814282407409</v>
      </c>
      <c r="E244">
        <v>5.117</v>
      </c>
      <c r="F244">
        <f t="shared" si="19"/>
        <v>7.3123465100000002</v>
      </c>
      <c r="G244">
        <f t="shared" si="15"/>
        <v>228.43944111215248</v>
      </c>
      <c r="H244" t="s">
        <v>13</v>
      </c>
      <c r="I244">
        <v>53</v>
      </c>
      <c r="J244" t="s">
        <v>160</v>
      </c>
      <c r="K244" t="s">
        <v>90</v>
      </c>
      <c r="L244">
        <v>149</v>
      </c>
      <c r="M244">
        <v>0</v>
      </c>
      <c r="N244">
        <v>4.36165</v>
      </c>
      <c r="O244">
        <v>1.0240000000000001E-2</v>
      </c>
      <c r="Q244">
        <v>150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I2" sqref="I2:I28"/>
    </sheetView>
  </sheetViews>
  <sheetFormatPr baseColWidth="10" defaultRowHeight="15" x14ac:dyDescent="0"/>
  <cols>
    <col min="2" max="2" width="41" customWidth="1"/>
    <col min="3" max="3" width="28" customWidth="1"/>
    <col min="4" max="4" width="13.83203125" bestFit="1" customWidth="1"/>
    <col min="6" max="6" width="26.1640625" customWidth="1"/>
    <col min="7" max="7" width="14.5" customWidth="1"/>
  </cols>
  <sheetData>
    <row r="1" spans="1:11">
      <c r="A1" t="s">
        <v>3</v>
      </c>
      <c r="B1" t="s">
        <v>4</v>
      </c>
      <c r="C1" t="s">
        <v>0</v>
      </c>
      <c r="D1" t="s">
        <v>346</v>
      </c>
      <c r="E1" t="s">
        <v>347</v>
      </c>
      <c r="F1" t="s">
        <v>348</v>
      </c>
      <c r="G1" t="s">
        <v>1</v>
      </c>
      <c r="H1" t="s">
        <v>350</v>
      </c>
      <c r="I1" t="s">
        <v>349</v>
      </c>
      <c r="J1" t="s">
        <v>2</v>
      </c>
      <c r="K1" t="s">
        <v>352</v>
      </c>
    </row>
    <row r="2" spans="1:11">
      <c r="A2">
        <v>45</v>
      </c>
      <c r="B2" t="s">
        <v>223</v>
      </c>
      <c r="C2" t="s">
        <v>222</v>
      </c>
      <c r="D2" s="2">
        <f t="shared" ref="D2:D28" si="0">DATE(2012,4,MID(C2,9,2))</f>
        <v>41026</v>
      </c>
      <c r="E2" s="1">
        <f t="shared" ref="E2:E28" si="1">TIME(MID(C2,12,2),MID(C2,15,2),MID(C2,18,2))</f>
        <v>0.85928240740740736</v>
      </c>
      <c r="F2" s="3">
        <f t="shared" ref="F2:F28" si="2">D2+E2</f>
        <v>41026.859282407408</v>
      </c>
      <c r="G2">
        <v>5.8239999999999998</v>
      </c>
      <c r="H2">
        <f t="shared" ref="H2:H28" si="3">G2*1.42903</f>
        <v>8.3226707199999996</v>
      </c>
      <c r="I2">
        <f>G2*44660/1000</f>
        <v>260.09983999999997</v>
      </c>
      <c r="J2" t="s">
        <v>13</v>
      </c>
    </row>
    <row r="3" spans="1:11">
      <c r="A3">
        <v>45</v>
      </c>
      <c r="B3" t="s">
        <v>223</v>
      </c>
      <c r="C3" t="s">
        <v>225</v>
      </c>
      <c r="D3" s="2">
        <f t="shared" si="0"/>
        <v>41026</v>
      </c>
      <c r="E3" s="1">
        <f t="shared" si="1"/>
        <v>0.85747685185185185</v>
      </c>
      <c r="F3" s="3">
        <f t="shared" si="2"/>
        <v>41026.857476851852</v>
      </c>
      <c r="G3">
        <v>5.8330000000000002</v>
      </c>
      <c r="H3">
        <f t="shared" si="3"/>
        <v>8.3355319899999998</v>
      </c>
      <c r="I3">
        <f t="shared" ref="I3:I28" si="4">G3*44660/1000</f>
        <v>260.50178</v>
      </c>
      <c r="J3" t="s">
        <v>13</v>
      </c>
    </row>
    <row r="4" spans="1:11">
      <c r="A4">
        <v>45</v>
      </c>
      <c r="B4" t="s">
        <v>227</v>
      </c>
      <c r="C4" t="s">
        <v>226</v>
      </c>
      <c r="D4" s="2">
        <f t="shared" si="0"/>
        <v>41026</v>
      </c>
      <c r="E4" s="1">
        <f t="shared" si="1"/>
        <v>0.85502314814814817</v>
      </c>
      <c r="F4" s="3">
        <f t="shared" si="2"/>
        <v>41026.855023148149</v>
      </c>
      <c r="G4">
        <v>5.8179999999999996</v>
      </c>
      <c r="H4">
        <f t="shared" si="3"/>
        <v>8.3140965399999995</v>
      </c>
      <c r="I4">
        <f t="shared" si="4"/>
        <v>259.83187999999996</v>
      </c>
      <c r="J4" t="s">
        <v>13</v>
      </c>
    </row>
    <row r="5" spans="1:11">
      <c r="A5">
        <v>45</v>
      </c>
      <c r="B5" t="s">
        <v>229</v>
      </c>
      <c r="C5" t="s">
        <v>228</v>
      </c>
      <c r="D5" s="2">
        <f t="shared" si="0"/>
        <v>41026</v>
      </c>
      <c r="E5" s="1">
        <f t="shared" si="1"/>
        <v>0.85263888888888895</v>
      </c>
      <c r="F5" s="3">
        <f t="shared" si="2"/>
        <v>41026.852638888886</v>
      </c>
      <c r="G5">
        <v>5.843</v>
      </c>
      <c r="H5">
        <f t="shared" si="3"/>
        <v>8.3498222900000005</v>
      </c>
      <c r="I5">
        <f t="shared" si="4"/>
        <v>260.94837999999999</v>
      </c>
      <c r="J5" t="s">
        <v>13</v>
      </c>
    </row>
    <row r="6" spans="1:11">
      <c r="A6">
        <v>45</v>
      </c>
      <c r="B6" t="s">
        <v>231</v>
      </c>
      <c r="C6" t="s">
        <v>230</v>
      </c>
      <c r="D6" s="2">
        <f t="shared" si="0"/>
        <v>41026</v>
      </c>
      <c r="E6" s="1">
        <f t="shared" si="1"/>
        <v>0.84893518518518529</v>
      </c>
      <c r="F6" s="3">
        <f t="shared" si="2"/>
        <v>41026.848935185182</v>
      </c>
      <c r="G6">
        <v>5.8310000000000004</v>
      </c>
      <c r="H6">
        <f t="shared" si="3"/>
        <v>8.3326739300000003</v>
      </c>
      <c r="I6">
        <f t="shared" si="4"/>
        <v>260.41246000000001</v>
      </c>
      <c r="J6" t="s">
        <v>13</v>
      </c>
    </row>
    <row r="7" spans="1:11">
      <c r="A7">
        <v>45</v>
      </c>
      <c r="B7" t="s">
        <v>231</v>
      </c>
      <c r="C7" t="s">
        <v>232</v>
      </c>
      <c r="D7" s="2">
        <f t="shared" si="0"/>
        <v>41026</v>
      </c>
      <c r="E7" s="1">
        <f t="shared" si="1"/>
        <v>0.84712962962962957</v>
      </c>
      <c r="F7" s="3">
        <f t="shared" si="2"/>
        <v>41026.847129629627</v>
      </c>
      <c r="G7">
        <v>5.819</v>
      </c>
      <c r="H7">
        <f t="shared" si="3"/>
        <v>8.3155255700000001</v>
      </c>
      <c r="I7">
        <f t="shared" si="4"/>
        <v>259.87654000000003</v>
      </c>
      <c r="J7" t="s">
        <v>13</v>
      </c>
    </row>
    <row r="8" spans="1:11">
      <c r="A8">
        <v>45</v>
      </c>
      <c r="B8" t="s">
        <v>234</v>
      </c>
      <c r="C8" t="s">
        <v>233</v>
      </c>
      <c r="D8" s="2">
        <f t="shared" si="0"/>
        <v>41026</v>
      </c>
      <c r="E8" s="1">
        <f t="shared" si="1"/>
        <v>0.8450347222222222</v>
      </c>
      <c r="F8" s="3">
        <f t="shared" si="2"/>
        <v>41026.845034722224</v>
      </c>
      <c r="G8">
        <v>5.8140000000000001</v>
      </c>
      <c r="H8">
        <f t="shared" si="3"/>
        <v>8.3083804200000007</v>
      </c>
      <c r="I8">
        <f t="shared" si="4"/>
        <v>259.65323999999998</v>
      </c>
      <c r="J8" t="s">
        <v>13</v>
      </c>
    </row>
    <row r="9" spans="1:11">
      <c r="A9">
        <v>45</v>
      </c>
      <c r="B9" t="s">
        <v>234</v>
      </c>
      <c r="C9" t="s">
        <v>235</v>
      </c>
      <c r="D9" s="2">
        <f t="shared" si="0"/>
        <v>41026</v>
      </c>
      <c r="E9" s="1">
        <f t="shared" si="1"/>
        <v>0.84320601851851851</v>
      </c>
      <c r="F9" s="3">
        <f t="shared" si="2"/>
        <v>41026.843206018515</v>
      </c>
      <c r="G9">
        <v>5.8140000000000001</v>
      </c>
      <c r="H9">
        <f t="shared" si="3"/>
        <v>8.3083804200000007</v>
      </c>
      <c r="I9">
        <f t="shared" si="4"/>
        <v>259.65323999999998</v>
      </c>
      <c r="J9" t="s">
        <v>13</v>
      </c>
    </row>
    <row r="10" spans="1:11">
      <c r="A10">
        <v>999</v>
      </c>
      <c r="B10" t="s">
        <v>237</v>
      </c>
      <c r="C10" t="s">
        <v>236</v>
      </c>
      <c r="D10" s="2">
        <f t="shared" si="0"/>
        <v>41026</v>
      </c>
      <c r="E10" s="1">
        <f t="shared" si="1"/>
        <v>0.83907407407407408</v>
      </c>
      <c r="F10" s="3">
        <f t="shared" si="2"/>
        <v>41026.839074074072</v>
      </c>
      <c r="G10">
        <v>6.117</v>
      </c>
      <c r="H10">
        <f t="shared" si="3"/>
        <v>8.7413765100000003</v>
      </c>
      <c r="I10">
        <f t="shared" si="4"/>
        <v>273.18521999999996</v>
      </c>
      <c r="J10" t="s">
        <v>13</v>
      </c>
    </row>
    <row r="11" spans="1:11">
      <c r="A11">
        <v>999</v>
      </c>
      <c r="B11" t="s">
        <v>237</v>
      </c>
      <c r="C11" t="s">
        <v>239</v>
      </c>
      <c r="D11" s="2">
        <f t="shared" si="0"/>
        <v>41026</v>
      </c>
      <c r="E11" s="1">
        <f t="shared" si="1"/>
        <v>0.83731481481481485</v>
      </c>
      <c r="F11" s="3">
        <f t="shared" si="2"/>
        <v>41026.837314814817</v>
      </c>
      <c r="G11">
        <v>6.1210000000000004</v>
      </c>
      <c r="H11">
        <f t="shared" si="3"/>
        <v>8.7470926300000009</v>
      </c>
      <c r="I11">
        <f t="shared" si="4"/>
        <v>273.36386000000005</v>
      </c>
      <c r="J11" t="s">
        <v>13</v>
      </c>
    </row>
    <row r="12" spans="1:11">
      <c r="A12">
        <v>999</v>
      </c>
      <c r="B12" t="s">
        <v>237</v>
      </c>
      <c r="C12" t="s">
        <v>240</v>
      </c>
      <c r="D12" s="2">
        <f t="shared" si="0"/>
        <v>41026</v>
      </c>
      <c r="E12" s="1">
        <f t="shared" si="1"/>
        <v>0.83521990740740737</v>
      </c>
      <c r="F12" s="3">
        <f t="shared" si="2"/>
        <v>41026.835219907407</v>
      </c>
      <c r="G12">
        <v>6.133</v>
      </c>
      <c r="H12">
        <f t="shared" si="3"/>
        <v>8.7642409899999993</v>
      </c>
      <c r="I12">
        <f t="shared" si="4"/>
        <v>273.89978000000002</v>
      </c>
      <c r="J12" t="s">
        <v>13</v>
      </c>
    </row>
    <row r="13" spans="1:11">
      <c r="A13">
        <v>999</v>
      </c>
      <c r="B13" t="s">
        <v>242</v>
      </c>
      <c r="C13" t="s">
        <v>241</v>
      </c>
      <c r="D13" s="2">
        <f t="shared" si="0"/>
        <v>41026</v>
      </c>
      <c r="E13" s="1">
        <f t="shared" si="1"/>
        <v>0.83217592592592593</v>
      </c>
      <c r="F13" s="3">
        <f t="shared" si="2"/>
        <v>41026.832175925927</v>
      </c>
      <c r="G13">
        <v>6.1180000000000003</v>
      </c>
      <c r="H13">
        <f t="shared" si="3"/>
        <v>8.7428055400000009</v>
      </c>
      <c r="I13">
        <f t="shared" si="4"/>
        <v>273.22987999999998</v>
      </c>
      <c r="J13" t="s">
        <v>13</v>
      </c>
    </row>
    <row r="14" spans="1:11">
      <c r="A14">
        <v>999</v>
      </c>
      <c r="B14" t="s">
        <v>242</v>
      </c>
      <c r="C14" t="s">
        <v>243</v>
      </c>
      <c r="D14" s="2">
        <f t="shared" si="0"/>
        <v>41026</v>
      </c>
      <c r="E14" s="1">
        <f t="shared" si="1"/>
        <v>0.8303356481481482</v>
      </c>
      <c r="F14" s="3">
        <f t="shared" si="2"/>
        <v>41026.830335648148</v>
      </c>
      <c r="G14">
        <v>6.1130000000000004</v>
      </c>
      <c r="H14">
        <f t="shared" si="3"/>
        <v>8.7356603900000014</v>
      </c>
      <c r="I14">
        <f t="shared" si="4"/>
        <v>273.00658000000004</v>
      </c>
      <c r="J14" t="s">
        <v>13</v>
      </c>
    </row>
    <row r="15" spans="1:11">
      <c r="A15">
        <v>999</v>
      </c>
      <c r="B15" t="s">
        <v>242</v>
      </c>
      <c r="C15" t="s">
        <v>244</v>
      </c>
      <c r="D15" s="2">
        <f t="shared" si="0"/>
        <v>41026</v>
      </c>
      <c r="E15" s="1">
        <f t="shared" si="1"/>
        <v>0.82800925925925928</v>
      </c>
      <c r="F15" s="3">
        <f t="shared" si="2"/>
        <v>41026.828009259261</v>
      </c>
      <c r="G15">
        <v>6.1420000000000003</v>
      </c>
      <c r="H15">
        <f t="shared" si="3"/>
        <v>8.7771022600000013</v>
      </c>
      <c r="I15">
        <f t="shared" si="4"/>
        <v>274.30172000000005</v>
      </c>
      <c r="J15" t="s">
        <v>13</v>
      </c>
    </row>
    <row r="16" spans="1:11">
      <c r="A16">
        <v>999</v>
      </c>
      <c r="B16" t="s">
        <v>246</v>
      </c>
      <c r="C16" t="s">
        <v>245</v>
      </c>
      <c r="D16" s="2">
        <f t="shared" si="0"/>
        <v>41026</v>
      </c>
      <c r="E16" s="1">
        <f t="shared" si="1"/>
        <v>0.8240277777777778</v>
      </c>
      <c r="F16" s="3">
        <f t="shared" si="2"/>
        <v>41026.82402777778</v>
      </c>
      <c r="G16">
        <v>6.1020000000000003</v>
      </c>
      <c r="H16">
        <f t="shared" si="3"/>
        <v>8.71994106</v>
      </c>
      <c r="I16">
        <f t="shared" si="4"/>
        <v>272.51532000000003</v>
      </c>
      <c r="J16" t="s">
        <v>13</v>
      </c>
    </row>
    <row r="17" spans="1:11">
      <c r="A17">
        <v>999</v>
      </c>
      <c r="B17" t="s">
        <v>246</v>
      </c>
      <c r="C17" t="s">
        <v>247</v>
      </c>
      <c r="D17" s="2">
        <f t="shared" si="0"/>
        <v>41026</v>
      </c>
      <c r="E17" s="1">
        <f t="shared" si="1"/>
        <v>0.8219212962962964</v>
      </c>
      <c r="F17" s="3">
        <f t="shared" si="2"/>
        <v>41026.821921296294</v>
      </c>
      <c r="G17">
        <v>6.1139999999999999</v>
      </c>
      <c r="H17">
        <f t="shared" si="3"/>
        <v>8.7370894200000002</v>
      </c>
      <c r="I17">
        <f t="shared" si="4"/>
        <v>273.05124000000001</v>
      </c>
      <c r="J17" t="s">
        <v>13</v>
      </c>
    </row>
    <row r="18" spans="1:11">
      <c r="A18">
        <v>999</v>
      </c>
      <c r="B18" t="s">
        <v>246</v>
      </c>
      <c r="C18" t="s">
        <v>248</v>
      </c>
      <c r="D18" s="2">
        <f t="shared" si="0"/>
        <v>41026</v>
      </c>
      <c r="E18" s="1">
        <f t="shared" si="1"/>
        <v>0.81988425925925934</v>
      </c>
      <c r="F18" s="3">
        <f t="shared" si="2"/>
        <v>41026.819884259261</v>
      </c>
      <c r="G18">
        <v>6.1219999999999999</v>
      </c>
      <c r="H18">
        <f t="shared" si="3"/>
        <v>8.7485216599999998</v>
      </c>
      <c r="I18">
        <f t="shared" si="4"/>
        <v>273.40852000000001</v>
      </c>
      <c r="J18" t="s">
        <v>13</v>
      </c>
    </row>
    <row r="19" spans="1:11">
      <c r="A19">
        <v>45</v>
      </c>
      <c r="B19" t="s">
        <v>250</v>
      </c>
      <c r="C19" t="s">
        <v>249</v>
      </c>
      <c r="D19" s="2">
        <f t="shared" si="0"/>
        <v>41026</v>
      </c>
      <c r="E19" s="1">
        <f t="shared" si="1"/>
        <v>0.81388888888888899</v>
      </c>
      <c r="F19" s="3">
        <f t="shared" si="2"/>
        <v>41026.813888888886</v>
      </c>
      <c r="G19">
        <v>6.5590000000000002</v>
      </c>
      <c r="H19">
        <f t="shared" si="3"/>
        <v>9.373007770000001</v>
      </c>
      <c r="I19">
        <f t="shared" si="4"/>
        <v>292.92493999999999</v>
      </c>
      <c r="J19" t="s">
        <v>13</v>
      </c>
    </row>
    <row r="20" spans="1:11">
      <c r="A20">
        <v>45</v>
      </c>
      <c r="B20" t="s">
        <v>250</v>
      </c>
      <c r="C20" t="s">
        <v>251</v>
      </c>
      <c r="D20" s="2">
        <f t="shared" si="0"/>
        <v>41026</v>
      </c>
      <c r="E20" s="1">
        <f t="shared" si="1"/>
        <v>0.81185185185185194</v>
      </c>
      <c r="F20" s="3">
        <f t="shared" si="2"/>
        <v>41026.811851851853</v>
      </c>
      <c r="G20">
        <v>6.5640000000000001</v>
      </c>
      <c r="H20">
        <f t="shared" si="3"/>
        <v>9.3801529200000004</v>
      </c>
      <c r="I20">
        <f t="shared" si="4"/>
        <v>293.14823999999999</v>
      </c>
      <c r="J20" t="s">
        <v>13</v>
      </c>
    </row>
    <row r="21" spans="1:11">
      <c r="A21">
        <v>45</v>
      </c>
      <c r="B21" t="s">
        <v>253</v>
      </c>
      <c r="C21" t="s">
        <v>252</v>
      </c>
      <c r="D21" s="2">
        <f t="shared" si="0"/>
        <v>41026</v>
      </c>
      <c r="E21" s="1">
        <f t="shared" si="1"/>
        <v>0.80628472222222225</v>
      </c>
      <c r="F21" s="3">
        <f t="shared" si="2"/>
        <v>41026.806284722225</v>
      </c>
      <c r="G21">
        <v>6.5629999999999997</v>
      </c>
      <c r="H21">
        <f t="shared" si="3"/>
        <v>9.3787238899999998</v>
      </c>
      <c r="I21">
        <f t="shared" si="4"/>
        <v>293.10358000000002</v>
      </c>
      <c r="J21" t="s">
        <v>13</v>
      </c>
    </row>
    <row r="22" spans="1:11">
      <c r="A22">
        <v>45</v>
      </c>
      <c r="B22" t="s">
        <v>253</v>
      </c>
      <c r="C22" t="s">
        <v>254</v>
      </c>
      <c r="D22" s="2">
        <f t="shared" si="0"/>
        <v>41026</v>
      </c>
      <c r="E22" s="1">
        <f t="shared" si="1"/>
        <v>0.80402777777777779</v>
      </c>
      <c r="F22" s="3">
        <f t="shared" si="2"/>
        <v>41026.804027777776</v>
      </c>
      <c r="G22">
        <v>6.5780000000000003</v>
      </c>
      <c r="H22">
        <f t="shared" si="3"/>
        <v>9.4001593400000001</v>
      </c>
      <c r="I22">
        <f t="shared" si="4"/>
        <v>293.77348000000006</v>
      </c>
      <c r="J22" t="s">
        <v>13</v>
      </c>
    </row>
    <row r="23" spans="1:11">
      <c r="A23">
        <v>45</v>
      </c>
      <c r="B23" t="s">
        <v>256</v>
      </c>
      <c r="C23" t="s">
        <v>255</v>
      </c>
      <c r="D23" s="2">
        <f t="shared" si="0"/>
        <v>41026</v>
      </c>
      <c r="E23" s="1">
        <f t="shared" si="1"/>
        <v>0.80186342592592597</v>
      </c>
      <c r="F23" s="3">
        <f t="shared" si="2"/>
        <v>41026.801863425928</v>
      </c>
      <c r="G23">
        <v>6.5579999999999998</v>
      </c>
      <c r="H23">
        <f t="shared" si="3"/>
        <v>9.3715787400000004</v>
      </c>
      <c r="I23">
        <f t="shared" si="4"/>
        <v>292.88027999999997</v>
      </c>
      <c r="J23" t="s">
        <v>13</v>
      </c>
    </row>
    <row r="24" spans="1:11">
      <c r="A24">
        <v>45</v>
      </c>
      <c r="B24" t="s">
        <v>256</v>
      </c>
      <c r="C24" t="s">
        <v>257</v>
      </c>
      <c r="D24" s="2">
        <f t="shared" si="0"/>
        <v>41026</v>
      </c>
      <c r="E24" s="1">
        <f t="shared" si="1"/>
        <v>0.80009259259259258</v>
      </c>
      <c r="F24" s="3">
        <f t="shared" si="2"/>
        <v>41026.800092592595</v>
      </c>
      <c r="G24">
        <v>6.5720000000000001</v>
      </c>
      <c r="H24">
        <f t="shared" si="3"/>
        <v>9.39158516</v>
      </c>
      <c r="I24">
        <f t="shared" si="4"/>
        <v>293.50552000000005</v>
      </c>
      <c r="J24" t="s">
        <v>13</v>
      </c>
    </row>
    <row r="25" spans="1:11">
      <c r="A25">
        <v>26</v>
      </c>
      <c r="B25" t="s">
        <v>154</v>
      </c>
      <c r="C25" t="s">
        <v>153</v>
      </c>
      <c r="D25" s="2">
        <f t="shared" si="0"/>
        <v>41023</v>
      </c>
      <c r="E25" s="1">
        <f t="shared" si="1"/>
        <v>0.98593750000000002</v>
      </c>
      <c r="F25" s="3">
        <f t="shared" si="2"/>
        <v>41023.985937500001</v>
      </c>
      <c r="G25">
        <v>6.5890000000000004</v>
      </c>
      <c r="H25">
        <f t="shared" si="3"/>
        <v>9.4158786700000014</v>
      </c>
      <c r="I25">
        <f t="shared" si="4"/>
        <v>294.26474000000002</v>
      </c>
      <c r="J25" t="s">
        <v>144</v>
      </c>
      <c r="K25">
        <v>27</v>
      </c>
    </row>
    <row r="26" spans="1:11">
      <c r="A26">
        <v>26</v>
      </c>
      <c r="B26" t="s">
        <v>154</v>
      </c>
      <c r="C26" t="s">
        <v>155</v>
      </c>
      <c r="D26" s="2">
        <f t="shared" si="0"/>
        <v>41023</v>
      </c>
      <c r="E26" s="1">
        <f t="shared" si="1"/>
        <v>0.98398148148148146</v>
      </c>
      <c r="F26" s="3">
        <f t="shared" si="2"/>
        <v>41023.983981481484</v>
      </c>
      <c r="G26">
        <v>6.5110000000000001</v>
      </c>
      <c r="H26">
        <f t="shared" si="3"/>
        <v>9.3044143300000002</v>
      </c>
      <c r="I26">
        <f t="shared" si="4"/>
        <v>290.78126000000003</v>
      </c>
      <c r="J26" t="s">
        <v>144</v>
      </c>
      <c r="K26">
        <v>27</v>
      </c>
    </row>
    <row r="27" spans="1:11">
      <c r="A27">
        <v>26</v>
      </c>
      <c r="B27" t="s">
        <v>157</v>
      </c>
      <c r="C27" t="s">
        <v>156</v>
      </c>
      <c r="D27" s="2">
        <f t="shared" si="0"/>
        <v>41023</v>
      </c>
      <c r="E27" s="1">
        <f t="shared" si="1"/>
        <v>0.98197916666666663</v>
      </c>
      <c r="F27" s="3">
        <f t="shared" si="2"/>
        <v>41023.981979166667</v>
      </c>
      <c r="G27">
        <v>6.1520000000000001</v>
      </c>
      <c r="H27">
        <f t="shared" si="3"/>
        <v>8.7913925600000002</v>
      </c>
      <c r="I27">
        <f t="shared" si="4"/>
        <v>274.74832000000004</v>
      </c>
      <c r="J27" t="s">
        <v>144</v>
      </c>
      <c r="K27">
        <v>30</v>
      </c>
    </row>
    <row r="28" spans="1:11">
      <c r="A28">
        <v>26</v>
      </c>
      <c r="B28" t="s">
        <v>157</v>
      </c>
      <c r="C28" t="s">
        <v>158</v>
      </c>
      <c r="D28" s="2">
        <f t="shared" si="0"/>
        <v>41023</v>
      </c>
      <c r="E28" s="1">
        <f t="shared" si="1"/>
        <v>0.98009259259259263</v>
      </c>
      <c r="F28" s="3">
        <f t="shared" si="2"/>
        <v>41023.980092592596</v>
      </c>
      <c r="G28">
        <v>6.1630000000000003</v>
      </c>
      <c r="H28">
        <f t="shared" si="3"/>
        <v>8.8071118899999998</v>
      </c>
      <c r="I28">
        <f t="shared" si="4"/>
        <v>275.23957999999999</v>
      </c>
      <c r="J28" t="s">
        <v>144</v>
      </c>
      <c r="K28"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workbookViewId="0">
      <selection activeCell="B9" sqref="B9"/>
    </sheetView>
  </sheetViews>
  <sheetFormatPr baseColWidth="10" defaultRowHeight="15" x14ac:dyDescent="0"/>
  <cols>
    <col min="1" max="1" width="5.5" bestFit="1" customWidth="1"/>
    <col min="2" max="2" width="24" customWidth="1"/>
    <col min="3" max="3" width="38.1640625" bestFit="1" customWidth="1"/>
    <col min="4" max="4" width="12.6640625" bestFit="1" customWidth="1"/>
    <col min="5" max="5" width="14.83203125" bestFit="1" customWidth="1"/>
    <col min="6" max="6" width="6.1640625" bestFit="1" customWidth="1"/>
  </cols>
  <sheetData>
    <row r="1" spans="1:9">
      <c r="A1" t="s">
        <v>3</v>
      </c>
      <c r="B1" t="s">
        <v>356</v>
      </c>
      <c r="C1" t="s">
        <v>4</v>
      </c>
      <c r="D1" t="s">
        <v>350</v>
      </c>
      <c r="E1" t="s">
        <v>349</v>
      </c>
      <c r="F1" t="s">
        <v>352</v>
      </c>
      <c r="G1" t="s">
        <v>353</v>
      </c>
      <c r="H1" t="s">
        <v>354</v>
      </c>
      <c r="I1" t="s">
        <v>355</v>
      </c>
    </row>
    <row r="2" spans="1:9">
      <c r="B2" s="4">
        <v>41026.701388888891</v>
      </c>
      <c r="C2" t="s">
        <v>223</v>
      </c>
      <c r="D2">
        <v>8.3226707199999996</v>
      </c>
      <c r="E2">
        <v>260.09983999999997</v>
      </c>
    </row>
    <row r="3" spans="1:9">
      <c r="B3" s="4">
        <v>41026.701388888891</v>
      </c>
      <c r="C3" t="s">
        <v>223</v>
      </c>
      <c r="D3">
        <v>8.3355319899999998</v>
      </c>
      <c r="E3">
        <v>260.50178</v>
      </c>
    </row>
    <row r="4" spans="1:9">
      <c r="B4" s="4">
        <v>41026.701388888891</v>
      </c>
      <c r="C4" t="s">
        <v>227</v>
      </c>
      <c r="D4">
        <v>8.3140965399999995</v>
      </c>
      <c r="E4">
        <v>259.83187999999996</v>
      </c>
    </row>
    <row r="5" spans="1:9">
      <c r="B5" s="4">
        <v>41026.701388888891</v>
      </c>
      <c r="C5" t="s">
        <v>229</v>
      </c>
      <c r="D5">
        <v>8.3498222900000005</v>
      </c>
      <c r="E5">
        <v>260.94837999999999</v>
      </c>
    </row>
    <row r="6" spans="1:9">
      <c r="B6" s="4">
        <v>41026.701388888891</v>
      </c>
      <c r="C6" t="s">
        <v>231</v>
      </c>
      <c r="D6">
        <v>8.3326739300000003</v>
      </c>
      <c r="E6">
        <v>260.41246000000001</v>
      </c>
    </row>
    <row r="7" spans="1:9">
      <c r="B7" s="4">
        <v>41026.701388888891</v>
      </c>
      <c r="C7" t="s">
        <v>231</v>
      </c>
      <c r="D7">
        <v>8.3155255700000001</v>
      </c>
      <c r="E7">
        <v>259.87654000000003</v>
      </c>
    </row>
    <row r="8" spans="1:9">
      <c r="B8" s="4">
        <v>41026.701388888891</v>
      </c>
      <c r="C8" t="s">
        <v>234</v>
      </c>
      <c r="D8">
        <v>8.3083804200000007</v>
      </c>
      <c r="E8">
        <v>259.65323999999998</v>
      </c>
    </row>
    <row r="9" spans="1:9">
      <c r="B9" s="4">
        <v>41026.701388888891</v>
      </c>
      <c r="C9" t="s">
        <v>234</v>
      </c>
      <c r="D9">
        <v>8.3083804200000007</v>
      </c>
      <c r="E9">
        <v>259.65323999999998</v>
      </c>
      <c r="G9">
        <f>AVERAGE(E2:E9)</f>
        <v>260.12216999999998</v>
      </c>
      <c r="H9">
        <f>STDEV(E2:E9)</f>
        <v>0.46227491820344668</v>
      </c>
      <c r="I9">
        <f>CONFIDENCE(0.05,H9,8)</f>
        <v>0.32033428851954554</v>
      </c>
    </row>
    <row r="10" spans="1:9">
      <c r="A10">
        <v>999</v>
      </c>
      <c r="B10" s="4">
        <v>41026.65347222222</v>
      </c>
      <c r="C10" t="s">
        <v>237</v>
      </c>
      <c r="D10">
        <v>8.7413765100000003</v>
      </c>
      <c r="E10">
        <v>273.18521999999996</v>
      </c>
    </row>
    <row r="11" spans="1:9">
      <c r="A11">
        <v>999</v>
      </c>
      <c r="B11" s="4">
        <v>41026.65347222222</v>
      </c>
      <c r="C11" t="s">
        <v>237</v>
      </c>
      <c r="D11">
        <v>8.7470926300000009</v>
      </c>
      <c r="E11">
        <v>273.36386000000005</v>
      </c>
    </row>
    <row r="12" spans="1:9">
      <c r="A12">
        <v>999</v>
      </c>
      <c r="B12" s="4">
        <v>41026.65347222222</v>
      </c>
      <c r="C12" t="s">
        <v>237</v>
      </c>
      <c r="D12">
        <v>8.7642409899999993</v>
      </c>
      <c r="E12">
        <v>273.89978000000002</v>
      </c>
    </row>
    <row r="13" spans="1:9">
      <c r="A13">
        <v>999</v>
      </c>
      <c r="B13" s="4">
        <v>41026.65347222222</v>
      </c>
      <c r="C13" t="s">
        <v>242</v>
      </c>
      <c r="D13">
        <v>8.7428055400000009</v>
      </c>
      <c r="E13">
        <v>273.22987999999998</v>
      </c>
    </row>
    <row r="14" spans="1:9">
      <c r="A14">
        <v>999</v>
      </c>
      <c r="B14" s="4">
        <v>41026.65347222222</v>
      </c>
      <c r="C14" t="s">
        <v>242</v>
      </c>
      <c r="D14">
        <v>8.7356603900000014</v>
      </c>
      <c r="E14">
        <v>273.00658000000004</v>
      </c>
    </row>
    <row r="15" spans="1:9">
      <c r="A15">
        <v>999</v>
      </c>
      <c r="B15" s="4">
        <v>41026.65347222222</v>
      </c>
      <c r="C15" t="s">
        <v>242</v>
      </c>
      <c r="D15">
        <v>8.7771022600000013</v>
      </c>
      <c r="E15">
        <v>274.30172000000005</v>
      </c>
    </row>
    <row r="16" spans="1:9">
      <c r="A16">
        <v>999</v>
      </c>
      <c r="B16" s="4">
        <v>41026.65347222222</v>
      </c>
      <c r="C16" t="s">
        <v>246</v>
      </c>
      <c r="D16">
        <v>8.71994106</v>
      </c>
      <c r="E16">
        <v>272.51532000000003</v>
      </c>
    </row>
    <row r="17" spans="1:9">
      <c r="A17">
        <v>999</v>
      </c>
      <c r="B17" s="4">
        <v>41026.65347222222</v>
      </c>
      <c r="C17" t="s">
        <v>246</v>
      </c>
      <c r="D17">
        <v>8.7370894200000002</v>
      </c>
      <c r="E17">
        <v>273.05124000000001</v>
      </c>
    </row>
    <row r="18" spans="1:9">
      <c r="A18">
        <v>999</v>
      </c>
      <c r="B18" s="4">
        <v>41026.65347222222</v>
      </c>
      <c r="C18" t="s">
        <v>246</v>
      </c>
      <c r="D18">
        <v>8.7485216599999998</v>
      </c>
      <c r="E18">
        <v>273.40852000000001</v>
      </c>
    </row>
    <row r="19" spans="1:9">
      <c r="A19">
        <v>45</v>
      </c>
      <c r="B19" s="4">
        <v>41026.643055555556</v>
      </c>
      <c r="C19" t="s">
        <v>250</v>
      </c>
      <c r="D19">
        <v>9.373007770000001</v>
      </c>
      <c r="E19">
        <v>292.92493999999999</v>
      </c>
    </row>
    <row r="20" spans="1:9">
      <c r="A20">
        <v>45</v>
      </c>
      <c r="B20" s="4">
        <v>41026.643055555556</v>
      </c>
      <c r="C20" t="s">
        <v>250</v>
      </c>
      <c r="D20">
        <v>9.3801529200000004</v>
      </c>
      <c r="E20">
        <v>293.14823999999999</v>
      </c>
    </row>
    <row r="21" spans="1:9">
      <c r="A21">
        <v>45</v>
      </c>
      <c r="B21" s="4">
        <v>41026.643055555556</v>
      </c>
      <c r="C21" t="s">
        <v>253</v>
      </c>
      <c r="D21">
        <v>9.3787238899999998</v>
      </c>
      <c r="E21">
        <v>293.10358000000002</v>
      </c>
    </row>
    <row r="22" spans="1:9">
      <c r="A22">
        <v>45</v>
      </c>
      <c r="B22" s="4">
        <v>41026.643055555556</v>
      </c>
      <c r="C22" t="s">
        <v>253</v>
      </c>
      <c r="D22">
        <v>9.4001593400000001</v>
      </c>
      <c r="E22">
        <v>293.77348000000006</v>
      </c>
    </row>
    <row r="23" spans="1:9">
      <c r="A23">
        <v>45</v>
      </c>
      <c r="B23" s="4">
        <v>41026.643055555556</v>
      </c>
      <c r="C23" t="s">
        <v>256</v>
      </c>
      <c r="D23">
        <v>9.3715787400000004</v>
      </c>
      <c r="E23">
        <v>292.88027999999997</v>
      </c>
    </row>
    <row r="24" spans="1:9">
      <c r="A24">
        <v>45</v>
      </c>
      <c r="B24" s="4">
        <v>41026.643055555556</v>
      </c>
      <c r="C24" t="s">
        <v>256</v>
      </c>
      <c r="D24">
        <v>9.39158516</v>
      </c>
      <c r="E24">
        <v>293.50552000000005</v>
      </c>
    </row>
    <row r="25" spans="1:9">
      <c r="A25">
        <v>26</v>
      </c>
      <c r="B25" s="4">
        <v>41023.752083333333</v>
      </c>
      <c r="C25" t="s">
        <v>154</v>
      </c>
      <c r="D25">
        <v>9.4158786700000014</v>
      </c>
      <c r="E25">
        <v>294.26474000000002</v>
      </c>
      <c r="F25">
        <v>27</v>
      </c>
    </row>
    <row r="26" spans="1:9">
      <c r="A26">
        <v>26</v>
      </c>
      <c r="B26" s="4">
        <v>41023.752083333333</v>
      </c>
      <c r="C26" t="s">
        <v>154</v>
      </c>
      <c r="D26">
        <v>9.3044143300000002</v>
      </c>
      <c r="E26">
        <v>290.78126000000003</v>
      </c>
      <c r="F26">
        <v>27</v>
      </c>
    </row>
    <row r="27" spans="1:9">
      <c r="A27">
        <v>26</v>
      </c>
      <c r="B27" s="4">
        <v>41023.752083333333</v>
      </c>
      <c r="C27" t="s">
        <v>157</v>
      </c>
      <c r="D27">
        <v>8.7913925600000002</v>
      </c>
      <c r="E27">
        <v>274.74832000000004</v>
      </c>
      <c r="F27">
        <v>30</v>
      </c>
      <c r="G27">
        <f>AVERAGE(E27:E28)</f>
        <v>274.99395000000004</v>
      </c>
      <c r="H27">
        <f>STDEV(E27:E28)</f>
        <v>0.34737327732567103</v>
      </c>
      <c r="I27">
        <f>CONFIDENCE(0.05,H27,2)</f>
        <v>0.48142595352252859</v>
      </c>
    </row>
    <row r="28" spans="1:9">
      <c r="A28">
        <v>26</v>
      </c>
      <c r="B28" s="4">
        <v>41023.752083333333</v>
      </c>
      <c r="C28" t="s">
        <v>157</v>
      </c>
      <c r="D28">
        <v>8.8071118899999998</v>
      </c>
      <c r="E28">
        <v>275.23957999999999</v>
      </c>
      <c r="F28">
        <v>30</v>
      </c>
    </row>
    <row r="33" spans="3:4">
      <c r="C33" s="5">
        <v>41026.701388888891</v>
      </c>
      <c r="D33" s="6">
        <v>260.09983999999997</v>
      </c>
    </row>
    <row r="34" spans="3:4">
      <c r="C34" s="5">
        <v>41026.701388888891</v>
      </c>
      <c r="D34" s="6">
        <v>260.50178</v>
      </c>
    </row>
    <row r="35" spans="3:4">
      <c r="C35" s="5">
        <v>41026.701388888891</v>
      </c>
      <c r="D35" s="6">
        <v>259.83187999999996</v>
      </c>
    </row>
    <row r="36" spans="3:4">
      <c r="C36" s="5">
        <v>41026.701388888891</v>
      </c>
      <c r="D36" s="6">
        <v>260.94837999999999</v>
      </c>
    </row>
    <row r="37" spans="3:4">
      <c r="C37" s="5">
        <v>41026.701388888891</v>
      </c>
      <c r="D37" s="6">
        <v>260.41246000000001</v>
      </c>
    </row>
    <row r="38" spans="3:4">
      <c r="C38" s="5">
        <v>41026.701388888891</v>
      </c>
      <c r="D38" s="6">
        <v>259.87654000000003</v>
      </c>
    </row>
    <row r="39" spans="3:4">
      <c r="C39" s="5">
        <v>41026.701388888891</v>
      </c>
      <c r="D39" s="6">
        <v>259.65323999999998</v>
      </c>
    </row>
    <row r="40" spans="3:4">
      <c r="C40" s="5">
        <v>41026.701388888891</v>
      </c>
      <c r="D40" s="6">
        <v>259.65323999999998</v>
      </c>
    </row>
    <row r="41" spans="3:4">
      <c r="C41" s="5">
        <v>41023.752083333333</v>
      </c>
      <c r="D41" s="6">
        <v>274.74832000000004</v>
      </c>
    </row>
    <row r="42" spans="3:4">
      <c r="C42" s="5">
        <v>41023.752083333333</v>
      </c>
      <c r="D42" s="6">
        <v>275.23957999999999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B2" sqref="B2"/>
    </sheetView>
  </sheetViews>
  <sheetFormatPr baseColWidth="10" defaultColWidth="8.83203125" defaultRowHeight="12" x14ac:dyDescent="0"/>
  <cols>
    <col min="1" max="1" width="22.83203125" style="7" bestFit="1" customWidth="1"/>
    <col min="2" max="2" width="12.5" style="7" bestFit="1" customWidth="1"/>
    <col min="3" max="3" width="12.1640625" style="7" bestFit="1" customWidth="1"/>
    <col min="4" max="4" width="16" style="7" bestFit="1" customWidth="1"/>
    <col min="5" max="5" width="12.5" style="7" bestFit="1" customWidth="1"/>
    <col min="6" max="6" width="8.83203125" style="7"/>
    <col min="7" max="7" width="6.1640625" style="7" bestFit="1" customWidth="1"/>
    <col min="8" max="8" width="14.83203125" style="7" bestFit="1" customWidth="1"/>
    <col min="9" max="16384" width="8.83203125" style="7"/>
  </cols>
  <sheetData>
    <row r="1" spans="1:8" ht="13" thickBot="1">
      <c r="A1" s="22" t="s">
        <v>389</v>
      </c>
      <c r="B1" s="23"/>
      <c r="C1" s="23"/>
      <c r="D1" s="23"/>
      <c r="E1" s="23"/>
      <c r="F1" s="23"/>
      <c r="G1" s="23"/>
      <c r="H1" s="23"/>
    </row>
    <row r="3" spans="1:8" ht="13" thickBot="1">
      <c r="A3" s="13" t="s">
        <v>388</v>
      </c>
      <c r="B3" s="12"/>
      <c r="C3" s="12"/>
      <c r="D3" s="12"/>
      <c r="E3" s="12"/>
      <c r="F3" s="12"/>
      <c r="G3" s="12"/>
      <c r="H3" s="12"/>
    </row>
    <row r="4" spans="1:8">
      <c r="A4" s="17" t="s">
        <v>14</v>
      </c>
      <c r="B4" s="9">
        <v>0.9977236988172169</v>
      </c>
    </row>
    <row r="5" spans="1:8">
      <c r="A5" s="17" t="s">
        <v>387</v>
      </c>
      <c r="B5" s="9">
        <v>0.99545257918150853</v>
      </c>
    </row>
    <row r="6" spans="1:8">
      <c r="A6" s="17" t="s">
        <v>386</v>
      </c>
      <c r="B6" s="9">
        <v>0.99488415157919707</v>
      </c>
    </row>
    <row r="7" spans="1:8">
      <c r="A7" s="17" t="s">
        <v>385</v>
      </c>
      <c r="B7" s="9">
        <v>0.44952125836829554</v>
      </c>
    </row>
    <row r="8" spans="1:8">
      <c r="A8" s="17" t="s">
        <v>384</v>
      </c>
      <c r="B8" s="7">
        <v>10</v>
      </c>
    </row>
    <row r="9" spans="1:8" ht="13" thickBot="1">
      <c r="A9" s="22" t="s">
        <v>383</v>
      </c>
      <c r="B9" s="23"/>
      <c r="C9" s="23"/>
      <c r="D9" s="23"/>
      <c r="E9" s="23"/>
      <c r="F9" s="23"/>
      <c r="G9" s="23"/>
      <c r="H9" s="23"/>
    </row>
    <row r="10" spans="1:8">
      <c r="A10" s="8"/>
      <c r="B10" s="8"/>
      <c r="C10" s="8"/>
      <c r="D10" s="8"/>
      <c r="E10" s="8"/>
      <c r="F10" s="8"/>
      <c r="G10" s="8"/>
      <c r="H10" s="8"/>
    </row>
    <row r="11" spans="1:8" ht="13" thickBot="1">
      <c r="A11" s="13" t="s">
        <v>382</v>
      </c>
      <c r="B11" s="12"/>
      <c r="C11" s="12"/>
      <c r="D11" s="12"/>
      <c r="E11" s="12"/>
      <c r="F11" s="12"/>
      <c r="G11" s="12"/>
      <c r="H11" s="12"/>
    </row>
    <row r="12" spans="1:8">
      <c r="A12" s="11" t="s">
        <v>375</v>
      </c>
      <c r="B12" s="11" t="s">
        <v>381</v>
      </c>
      <c r="C12" s="11" t="s">
        <v>380</v>
      </c>
      <c r="D12" s="11" t="s">
        <v>379</v>
      </c>
      <c r="E12" s="11" t="s">
        <v>378</v>
      </c>
      <c r="F12" s="11" t="s">
        <v>369</v>
      </c>
      <c r="G12" s="10"/>
      <c r="H12" s="10"/>
    </row>
    <row r="13" spans="1:8">
      <c r="A13" s="17" t="s">
        <v>377</v>
      </c>
      <c r="B13" s="9">
        <v>1</v>
      </c>
      <c r="C13" s="9">
        <v>353.87174458941701</v>
      </c>
      <c r="D13" s="9">
        <v>353.87174458941701</v>
      </c>
      <c r="E13" s="9">
        <v>1751.2389882785885</v>
      </c>
      <c r="F13" s="9">
        <v>1.171412966627372E-10</v>
      </c>
    </row>
    <row r="14" spans="1:8">
      <c r="A14" s="17" t="s">
        <v>358</v>
      </c>
      <c r="B14" s="9">
        <v>8</v>
      </c>
      <c r="C14" s="9">
        <v>1.6165548938001275</v>
      </c>
      <c r="D14" s="9">
        <v>0.20206936172501594</v>
      </c>
    </row>
    <row r="15" spans="1:8" ht="13" thickBot="1">
      <c r="A15" s="21" t="s">
        <v>376</v>
      </c>
      <c r="B15" s="20">
        <v>9</v>
      </c>
      <c r="C15" s="20">
        <v>355.48829948321713</v>
      </c>
      <c r="D15" s="12"/>
      <c r="E15" s="12"/>
      <c r="F15" s="12"/>
      <c r="G15" s="12"/>
      <c r="H15" s="12"/>
    </row>
    <row r="16" spans="1:8" ht="13" thickBot="1">
      <c r="A16" s="12"/>
      <c r="B16" s="12"/>
      <c r="C16" s="12"/>
      <c r="D16" s="12"/>
      <c r="E16" s="12"/>
      <c r="F16" s="12"/>
      <c r="G16" s="12"/>
      <c r="H16" s="12"/>
    </row>
    <row r="17" spans="1:8">
      <c r="A17" s="11" t="s">
        <v>375</v>
      </c>
      <c r="B17" s="11" t="s">
        <v>374</v>
      </c>
      <c r="C17" s="11" t="s">
        <v>373</v>
      </c>
      <c r="D17" s="11" t="s">
        <v>372</v>
      </c>
      <c r="E17" s="11" t="s">
        <v>371</v>
      </c>
      <c r="F17" s="11" t="s">
        <v>370</v>
      </c>
      <c r="G17" s="19" t="s">
        <v>369</v>
      </c>
      <c r="H17" s="19" t="s">
        <v>368</v>
      </c>
    </row>
    <row r="18" spans="1:8">
      <c r="A18" s="18" t="s">
        <v>367</v>
      </c>
      <c r="B18" s="9">
        <v>199763.87437616216</v>
      </c>
      <c r="C18" s="9">
        <v>4767.2934810622064</v>
      </c>
      <c r="D18" s="9">
        <v>185955.60213293505</v>
      </c>
      <c r="E18" s="9">
        <v>213572.14661938927</v>
      </c>
      <c r="F18" s="9">
        <v>41.902994890017247</v>
      </c>
      <c r="G18" s="9">
        <v>1.1591771986729782E-10</v>
      </c>
      <c r="H18" s="17" t="s">
        <v>365</v>
      </c>
    </row>
    <row r="19" spans="1:8">
      <c r="A19" s="18" t="s">
        <v>366</v>
      </c>
      <c r="B19" s="9">
        <v>-5.0424682912465659</v>
      </c>
      <c r="C19" s="9">
        <v>0.12049540087854069</v>
      </c>
      <c r="D19" s="9">
        <v>-5.3914783335267735</v>
      </c>
      <c r="E19" s="9">
        <v>-4.6934582489663583</v>
      </c>
      <c r="F19" s="9">
        <v>-41.847807090408139</v>
      </c>
      <c r="G19" s="9">
        <v>1.171412966627372E-10</v>
      </c>
      <c r="H19" s="17" t="s">
        <v>365</v>
      </c>
    </row>
    <row r="20" spans="1:8">
      <c r="A20" s="16" t="s">
        <v>364</v>
      </c>
      <c r="B20" s="15">
        <v>2.8964594477096219</v>
      </c>
      <c r="C20" s="14"/>
      <c r="D20" s="14"/>
      <c r="E20" s="14"/>
      <c r="F20" s="14"/>
      <c r="G20" s="14"/>
      <c r="H20" s="14"/>
    </row>
    <row r="21" spans="1:8">
      <c r="A21" s="24" t="s">
        <v>363</v>
      </c>
      <c r="B21" s="25"/>
      <c r="C21" s="25"/>
      <c r="D21" s="25"/>
    </row>
    <row r="22" spans="1:8" ht="13" thickBot="1">
      <c r="A22" s="24" t="s">
        <v>362</v>
      </c>
      <c r="B22" s="25"/>
      <c r="C22" s="25"/>
      <c r="D22" s="25"/>
    </row>
    <row r="23" spans="1:8">
      <c r="A23" s="8"/>
      <c r="B23" s="8"/>
      <c r="C23" s="8"/>
      <c r="D23" s="8"/>
      <c r="E23" s="8"/>
      <c r="F23" s="8"/>
      <c r="G23" s="8"/>
      <c r="H23" s="8"/>
    </row>
    <row r="24" spans="1:8" ht="13" thickBot="1">
      <c r="A24" s="13" t="s">
        <v>361</v>
      </c>
      <c r="B24" s="12"/>
      <c r="C24" s="12"/>
      <c r="D24" s="12"/>
      <c r="E24" s="12"/>
      <c r="F24" s="12"/>
      <c r="G24" s="12"/>
      <c r="H24" s="12"/>
    </row>
    <row r="25" spans="1:8">
      <c r="A25" s="11" t="s">
        <v>360</v>
      </c>
      <c r="B25" s="11" t="s">
        <v>359</v>
      </c>
      <c r="C25" s="11" t="s">
        <v>358</v>
      </c>
      <c r="D25" s="11" t="s">
        <v>357</v>
      </c>
      <c r="E25" s="10"/>
      <c r="F25" s="10"/>
      <c r="G25" s="10"/>
      <c r="H25" s="10"/>
    </row>
    <row r="26" spans="1:8">
      <c r="A26" s="7">
        <v>1</v>
      </c>
      <c r="B26" s="9">
        <v>260.12217005092504</v>
      </c>
      <c r="C26" s="9">
        <v>-2.233005092506346E-2</v>
      </c>
      <c r="D26" s="9">
        <v>-5.2688488522815005E-2</v>
      </c>
    </row>
    <row r="27" spans="1:8">
      <c r="A27" s="7">
        <v>2</v>
      </c>
      <c r="B27" s="9">
        <v>260.12217005092504</v>
      </c>
      <c r="C27" s="9">
        <v>0.37960994907496115</v>
      </c>
      <c r="D27" s="9">
        <v>0.89570214152814343</v>
      </c>
    </row>
    <row r="28" spans="1:8">
      <c r="A28" s="7">
        <v>3</v>
      </c>
      <c r="B28" s="9">
        <v>260.12217005092504</v>
      </c>
      <c r="C28" s="9">
        <v>-0.29029005092502302</v>
      </c>
      <c r="D28" s="9">
        <v>-0.68494890855665314</v>
      </c>
    </row>
    <row r="29" spans="1:8">
      <c r="A29" s="7">
        <v>4</v>
      </c>
      <c r="B29" s="9">
        <v>260.12217005092504</v>
      </c>
      <c r="C29" s="9">
        <v>0.8262099490749506</v>
      </c>
      <c r="D29" s="9">
        <v>1.9494695082513411</v>
      </c>
    </row>
    <row r="30" spans="1:8">
      <c r="A30" s="7">
        <v>5</v>
      </c>
      <c r="B30" s="9">
        <v>260.12217005092504</v>
      </c>
      <c r="C30" s="9">
        <v>0.29028994907497463</v>
      </c>
      <c r="D30" s="9">
        <v>0.68494866818353062</v>
      </c>
    </row>
    <row r="31" spans="1:8">
      <c r="A31" s="7">
        <v>6</v>
      </c>
      <c r="B31" s="9">
        <v>260.12217005092504</v>
      </c>
      <c r="C31" s="9">
        <v>-0.24563005092505819</v>
      </c>
      <c r="D31" s="9">
        <v>-0.57957217188441379</v>
      </c>
    </row>
    <row r="32" spans="1:8">
      <c r="A32" s="7">
        <v>7</v>
      </c>
      <c r="B32" s="9">
        <v>260.12217005092504</v>
      </c>
      <c r="C32" s="9">
        <v>-0.46893005092505291</v>
      </c>
      <c r="D32" s="9">
        <v>-1.1064558552460126</v>
      </c>
    </row>
    <row r="33" spans="1:8">
      <c r="A33" s="7">
        <v>8</v>
      </c>
      <c r="B33" s="9">
        <v>260.12217005092504</v>
      </c>
      <c r="C33" s="9">
        <v>-0.46893005092505291</v>
      </c>
      <c r="D33" s="9">
        <v>-1.1064558552460126</v>
      </c>
    </row>
    <row r="34" spans="1:8">
      <c r="A34" s="7">
        <v>9</v>
      </c>
      <c r="B34" s="9">
        <v>274.99394979624196</v>
      </c>
      <c r="C34" s="9">
        <v>-0.24562979624198533</v>
      </c>
      <c r="D34" s="9">
        <v>-0.57957157095133949</v>
      </c>
    </row>
    <row r="35" spans="1:8" ht="13" thickBot="1">
      <c r="A35" s="7">
        <v>10</v>
      </c>
      <c r="B35" s="9">
        <v>274.99394979624196</v>
      </c>
      <c r="C35" s="9">
        <v>0.2456302037580258</v>
      </c>
      <c r="D35" s="9">
        <v>0.57957253244423168</v>
      </c>
    </row>
    <row r="36" spans="1:8">
      <c r="A36" s="8"/>
      <c r="B36" s="8"/>
      <c r="C36" s="8"/>
      <c r="D36" s="8"/>
      <c r="E36" s="8"/>
      <c r="F36" s="8"/>
      <c r="G36" s="8"/>
      <c r="H36" s="8"/>
    </row>
  </sheetData>
  <mergeCells count="4">
    <mergeCell ref="A1:H1"/>
    <mergeCell ref="A9:H9"/>
    <mergeCell ref="A21:D21"/>
    <mergeCell ref="A22:D22"/>
  </mergeCells>
  <pageMargins left="0.75" right="0.75" top="1" bottom="1" header="0.5" footer="0.5"/>
  <pageSetup paperSize="9" orientation="portrait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KN207data_Winklers_oxygen.csv</vt:lpstr>
      <vt:lpstr>Data relevant for PHORCYS</vt:lpstr>
      <vt:lpstr>Usefully distilled!</vt:lpstr>
      <vt:lpstr>Linear Regression</vt:lpstr>
    </vt:vector>
  </TitlesOfParts>
  <Company>MIT-WHOI Joint Program in Oceanography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Collins</dc:creator>
  <cp:lastModifiedBy>James Collins</cp:lastModifiedBy>
  <dcterms:created xsi:type="dcterms:W3CDTF">2012-04-30T00:13:05Z</dcterms:created>
  <dcterms:modified xsi:type="dcterms:W3CDTF">2013-07-29T17:47:18Z</dcterms:modified>
</cp:coreProperties>
</file>