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560" yWindow="560" windowWidth="25040" windowHeight="15500" tabRatio="500"/>
  </bookViews>
  <sheets>
    <sheet name="Sample Log" sheetId="1" r:id="rId1"/>
    <sheet name="Substrate &amp; std conc. calcs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3" l="1"/>
  <c r="G14" i="3"/>
  <c r="C19" i="3"/>
  <c r="C20" i="3"/>
  <c r="C21" i="3"/>
  <c r="C22" i="3"/>
  <c r="C23" i="3"/>
  <c r="C24" i="3"/>
  <c r="C25" i="3"/>
  <c r="C26" i="3"/>
  <c r="C27" i="3"/>
  <c r="C28" i="3"/>
  <c r="C29" i="3"/>
  <c r="C30" i="3"/>
  <c r="F13" i="3"/>
  <c r="G13" i="3"/>
  <c r="B19" i="3"/>
  <c r="B20" i="3"/>
  <c r="B21" i="3"/>
  <c r="B22" i="3"/>
  <c r="B23" i="3"/>
  <c r="B24" i="3"/>
  <c r="B25" i="3"/>
  <c r="B26" i="3"/>
  <c r="B27" i="3"/>
  <c r="B28" i="3"/>
  <c r="B29" i="3"/>
  <c r="B30" i="3"/>
  <c r="F7" i="3"/>
  <c r="G7" i="3"/>
  <c r="F6" i="3"/>
  <c r="G6" i="3"/>
  <c r="F5" i="3"/>
  <c r="G5" i="3"/>
  <c r="F4" i="3"/>
  <c r="G4" i="3"/>
</calcChain>
</file>

<file path=xl/sharedStrings.xml><?xml version="1.0" encoding="utf-8"?>
<sst xmlns="http://schemas.openxmlformats.org/spreadsheetml/2006/main" count="119" uniqueCount="57">
  <si>
    <t>MUF and AMC-labeled enzyme substrates</t>
  </si>
  <si>
    <t>Row in plate (A-H)</t>
  </si>
  <si>
    <t>Date/time collected</t>
  </si>
  <si>
    <t>** Run standard curves each day you perform assays &amp; save to "Standard curves" folder</t>
  </si>
  <si>
    <t>Columns:</t>
  </si>
  <si>
    <t>1-3</t>
  </si>
  <si>
    <t>4-6</t>
  </si>
  <si>
    <t>7-9</t>
  </si>
  <si>
    <t>10-12</t>
  </si>
  <si>
    <t>Substrate:</t>
  </si>
  <si>
    <t>4-MUF-butyrate</t>
  </si>
  <si>
    <t>4-MUF-PO4</t>
  </si>
  <si>
    <t>AMC-leucine</t>
  </si>
  <si>
    <t>4-MUF-alpha-D-glucopyranoside</t>
  </si>
  <si>
    <t>Date &amp; time of plate reading (approx. hours after start; timestamp should correspond to data file name)</t>
  </si>
  <si>
    <t>For standard plates:</t>
  </si>
  <si>
    <t>Incu. temp (deg C)</t>
  </si>
  <si>
    <t>Sample temp (deg C)</t>
  </si>
  <si>
    <t>Substrate</t>
  </si>
  <si>
    <t>Solvent</t>
  </si>
  <si>
    <t>Vol. solvent used (mL)</t>
  </si>
  <si>
    <t>MW (g/mol)</t>
  </si>
  <si>
    <t>DMSO</t>
  </si>
  <si>
    <t>H2O</t>
  </si>
  <si>
    <t>* Assuming 2 uL substrate stock + 198 uL sample for total of 200 uL</t>
  </si>
  <si>
    <t>Mol substrate per uL stock</t>
  </si>
  <si>
    <t>Final conc. substrate in each well (mM)*</t>
  </si>
  <si>
    <t>AMC standard</t>
  </si>
  <si>
    <t>4-MUF standard</t>
  </si>
  <si>
    <t>Mass used (mg)</t>
  </si>
  <si>
    <t>Standard</t>
  </si>
  <si>
    <t>Final conc. standard (mM)</t>
  </si>
  <si>
    <t>Column in plate</t>
  </si>
  <si>
    <t>Standard curve concentrations based on serial dilution:‡</t>
  </si>
  <si>
    <t>Concentration 4-MUF (mM)</t>
  </si>
  <si>
    <t>Concentration AMC (mM)</t>
  </si>
  <si>
    <t>‡ 200 uL of fluorophore standard (from aliquot) added to col. 1; 100 uL seawater added to cols. 2-12. 100 uL then transferred from col. 1 to col. 2, and mixed. Serial dilution then continued in same fashion on out to col. 12.</t>
  </si>
  <si>
    <t>Substrate and fluorophore standard concentration calculations:</t>
  </si>
  <si>
    <t>Standard curve</t>
  </si>
  <si>
    <t>Sample depth (m)</t>
  </si>
  <si>
    <t>Notes</t>
  </si>
  <si>
    <t>Tecan F200 Plate Reader Sample Log, LMG 14-01, 2013-2014</t>
  </si>
  <si>
    <t>CTD no.</t>
  </si>
  <si>
    <t>A</t>
  </si>
  <si>
    <t>B</t>
  </si>
  <si>
    <t>C</t>
  </si>
  <si>
    <t>D</t>
  </si>
  <si>
    <t>E</t>
  </si>
  <si>
    <t>F</t>
  </si>
  <si>
    <t>G</t>
  </si>
  <si>
    <t>H</t>
  </si>
  <si>
    <t>** Record times in local ship time (GMT -3)</t>
  </si>
  <si>
    <t>LTER station X</t>
  </si>
  <si>
    <t>LTER station Y</t>
  </si>
  <si>
    <t>CTD sta lat</t>
  </si>
  <si>
    <t>CTD sta lon</t>
  </si>
  <si>
    <t>J. Collins, james.r.collins@aya.yale.edu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</si>
</sst>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2"/>
      <color theme="1"/>
      <name val="Calibri"/>
      <family val="2"/>
      <scheme val="minor"/>
    </font>
    <font>
      <sz val="14"/>
      <color theme="1"/>
      <name val="Arial"/>
    </font>
    <font>
      <sz val="12"/>
      <color theme="1"/>
      <name val="Arial"/>
    </font>
    <font>
      <b/>
      <sz val="14"/>
      <color theme="1"/>
      <name val="Arial"/>
    </font>
    <font>
      <u/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scheme val="minor"/>
    </font>
    <font>
      <sz val="8"/>
      <name val="Calibri"/>
      <family val="2"/>
      <scheme val="minor"/>
    </font>
    <font>
      <sz val="10"/>
      <color theme="1"/>
      <name val="Calibri"/>
      <scheme val="minor"/>
    </font>
    <font>
      <b/>
      <sz val="14"/>
      <color theme="1"/>
      <name val="Calibri"/>
      <scheme val="minor"/>
    </font>
    <font>
      <sz val="12"/>
      <color rgb="FF000000"/>
      <name val="Arial"/>
    </font>
    <font>
      <u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3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/>
    <xf numFmtId="0" fontId="9" fillId="2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2" borderId="2" xfId="0" applyFont="1" applyFill="1" applyBorder="1"/>
    <xf numFmtId="49" fontId="2" fillId="2" borderId="4" xfId="0" applyNumberFormat="1" applyFont="1" applyFill="1" applyBorder="1"/>
    <xf numFmtId="49" fontId="2" fillId="2" borderId="6" xfId="0" applyNumberFormat="1" applyFont="1" applyFill="1" applyBorder="1"/>
    <xf numFmtId="0" fontId="7" fillId="0" borderId="0" xfId="0" applyFont="1"/>
    <xf numFmtId="0" fontId="0" fillId="0" borderId="0" xfId="0" applyAlignment="1">
      <alignment horizontal="left" vertical="top" wrapText="1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3" fillId="0" borderId="0" xfId="0" applyFont="1"/>
    <xf numFmtId="0" fontId="0" fillId="0" borderId="0" xfId="0" applyFont="1"/>
    <xf numFmtId="0" fontId="14" fillId="0" borderId="1" xfId="0" applyFont="1" applyBorder="1"/>
    <xf numFmtId="0" fontId="15" fillId="0" borderId="0" xfId="0" applyFont="1"/>
    <xf numFmtId="22" fontId="2" fillId="0" borderId="0" xfId="0" applyNumberFormat="1" applyFont="1"/>
    <xf numFmtId="164" fontId="2" fillId="0" borderId="0" xfId="0" applyNumberFormat="1" applyFont="1"/>
    <xf numFmtId="22" fontId="14" fillId="0" borderId="0" xfId="0" applyNumberFormat="1" applyFont="1"/>
    <xf numFmtId="0" fontId="2" fillId="0" borderId="0" xfId="0" applyFont="1" applyBorder="1" applyAlignment="1">
      <alignment horizontal="center"/>
    </xf>
    <xf numFmtId="0" fontId="2" fillId="0" borderId="0" xfId="0" applyNumberFormat="1" applyFont="1"/>
    <xf numFmtId="0" fontId="2" fillId="0" borderId="1" xfId="0" applyFont="1" applyBorder="1" applyAlignment="1">
      <alignment horizontal="center"/>
    </xf>
    <xf numFmtId="0" fontId="4" fillId="2" borderId="8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</cellXfs>
  <cellStyles count="3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Hyperlink" xfId="1" builtinId="8" hidden="1"/>
    <cellStyle name="Hyperlink" xfId="3" builtinId="8" hidden="1"/>
    <cellStyle name="Hyperlink" xfId="5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Normal" xfId="0" builtinId="0"/>
    <cellStyle name="Tecan.At.Excel.Attenuation" xfId="12"/>
    <cellStyle name="Tecan.At.Excel.AutoGain_0" xfId="13"/>
    <cellStyle name="Tecan.At.Excel.Error" xfId="7"/>
    <cellStyle name="Tecan.At.Excel.GFactorAndMeasurementBlank" xfId="11"/>
    <cellStyle name="Tecan.At.Excel.GFactorBlank" xfId="9"/>
    <cellStyle name="Tecan.At.Excel.GFactorReference" xfId="10"/>
    <cellStyle name="Tecan.At.Excel.MeasurementBlank" xf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zoomScale="60" zoomScaleNormal="60" zoomScalePageLayoutView="60" workbookViewId="0">
      <selection activeCell="S9" sqref="S9"/>
    </sheetView>
  </sheetViews>
  <sheetFormatPr baseColWidth="10" defaultColWidth="10.83203125" defaultRowHeight="15" x14ac:dyDescent="0"/>
  <cols>
    <col min="1" max="1" width="25.6640625" style="2" bestFit="1" customWidth="1"/>
    <col min="2" max="3" width="25.6640625" style="2" customWidth="1"/>
    <col min="4" max="4" width="18" style="2" bestFit="1" customWidth="1"/>
    <col min="5" max="5" width="21" style="2" customWidth="1"/>
    <col min="6" max="6" width="18.5" style="2" customWidth="1"/>
    <col min="7" max="7" width="19" style="2" bestFit="1" customWidth="1"/>
    <col min="8" max="8" width="18.1640625" style="2" customWidth="1"/>
    <col min="9" max="9" width="16.83203125" style="2" customWidth="1"/>
    <col min="10" max="10" width="16.6640625" style="2" customWidth="1"/>
    <col min="11" max="11" width="15" style="2" customWidth="1"/>
    <col min="12" max="15" width="16.6640625" style="2" customWidth="1"/>
    <col min="16" max="16" width="14.6640625" style="2" customWidth="1"/>
    <col min="17" max="17" width="17.33203125" style="2" customWidth="1"/>
    <col min="18" max="18" width="14.6640625" style="2" customWidth="1"/>
    <col min="19" max="16384" width="10.83203125" style="2"/>
  </cols>
  <sheetData>
    <row r="1" spans="1:19">
      <c r="K1" s="8" t="s">
        <v>15</v>
      </c>
    </row>
    <row r="2" spans="1:19" ht="17">
      <c r="A2" s="3" t="s">
        <v>41</v>
      </c>
      <c r="B2" s="3"/>
      <c r="C2" s="3"/>
      <c r="D2" s="3"/>
      <c r="E2" s="3"/>
      <c r="F2" s="3"/>
      <c r="G2" s="3"/>
      <c r="K2" s="5" t="s">
        <v>4</v>
      </c>
      <c r="L2" s="22" t="s">
        <v>9</v>
      </c>
      <c r="M2" s="23"/>
    </row>
    <row r="3" spans="1:19" ht="17">
      <c r="A3" s="3" t="s">
        <v>0</v>
      </c>
      <c r="B3" s="3"/>
      <c r="C3" s="3"/>
      <c r="D3" s="1"/>
      <c r="E3" s="1"/>
      <c r="F3" s="1"/>
      <c r="G3" s="1"/>
      <c r="K3" s="6" t="s">
        <v>5</v>
      </c>
      <c r="L3" s="24" t="s">
        <v>10</v>
      </c>
      <c r="M3" s="24"/>
    </row>
    <row r="4" spans="1:19" ht="17">
      <c r="A4" s="1" t="s">
        <v>56</v>
      </c>
      <c r="B4" s="1"/>
      <c r="C4" s="1"/>
      <c r="D4" s="1"/>
      <c r="E4" s="1"/>
      <c r="F4" s="1"/>
      <c r="G4" s="1"/>
      <c r="K4" s="6" t="s">
        <v>6</v>
      </c>
      <c r="L4" s="24" t="s">
        <v>13</v>
      </c>
      <c r="M4" s="24"/>
    </row>
    <row r="5" spans="1:19" ht="17">
      <c r="A5" s="1"/>
      <c r="B5" s="1"/>
      <c r="C5" s="1"/>
      <c r="D5" s="1"/>
      <c r="E5" s="1"/>
      <c r="F5" s="1"/>
      <c r="G5" s="1"/>
      <c r="K5" s="6" t="s">
        <v>7</v>
      </c>
      <c r="L5" s="24" t="s">
        <v>11</v>
      </c>
      <c r="M5" s="24"/>
    </row>
    <row r="6" spans="1:19" ht="17">
      <c r="A6" s="1" t="s">
        <v>3</v>
      </c>
      <c r="B6" s="1"/>
      <c r="C6" s="1"/>
      <c r="D6" s="1"/>
      <c r="E6" s="1"/>
      <c r="F6" s="1"/>
      <c r="G6" s="1"/>
      <c r="K6" s="7" t="s">
        <v>8</v>
      </c>
      <c r="L6" s="25" t="s">
        <v>12</v>
      </c>
      <c r="M6" s="26"/>
    </row>
    <row r="7" spans="1:19" ht="17">
      <c r="A7" s="1" t="s">
        <v>51</v>
      </c>
      <c r="B7" s="1"/>
      <c r="C7" s="1"/>
    </row>
    <row r="8" spans="1:19">
      <c r="I8" s="21" t="s">
        <v>14</v>
      </c>
      <c r="J8" s="21"/>
      <c r="K8" s="21"/>
      <c r="L8" s="21"/>
      <c r="M8" s="21"/>
      <c r="N8" s="21"/>
      <c r="O8" s="21"/>
      <c r="P8" s="21"/>
      <c r="Q8" s="19"/>
      <c r="R8" s="19"/>
    </row>
    <row r="9" spans="1:19">
      <c r="A9" s="14" t="s">
        <v>42</v>
      </c>
      <c r="B9" s="14" t="s">
        <v>53</v>
      </c>
      <c r="C9" s="14" t="s">
        <v>52</v>
      </c>
      <c r="D9" s="14" t="s">
        <v>39</v>
      </c>
      <c r="E9" s="4" t="s">
        <v>17</v>
      </c>
      <c r="F9" s="4" t="s">
        <v>16</v>
      </c>
      <c r="G9" s="4" t="s">
        <v>2</v>
      </c>
      <c r="H9" s="4" t="s">
        <v>1</v>
      </c>
      <c r="I9" s="4" t="s">
        <v>38</v>
      </c>
      <c r="J9" s="4">
        <v>0</v>
      </c>
      <c r="K9" s="4">
        <v>1</v>
      </c>
      <c r="L9" s="4">
        <v>2</v>
      </c>
      <c r="M9" s="4">
        <v>6</v>
      </c>
      <c r="N9" s="4">
        <v>12</v>
      </c>
      <c r="O9" s="4">
        <v>18</v>
      </c>
      <c r="P9" s="4">
        <v>24</v>
      </c>
      <c r="Q9" s="4" t="s">
        <v>54</v>
      </c>
      <c r="R9" s="4" t="s">
        <v>55</v>
      </c>
      <c r="S9" s="15" t="s">
        <v>40</v>
      </c>
    </row>
    <row r="10" spans="1:19">
      <c r="A10" s="2">
        <v>6</v>
      </c>
      <c r="B10" s="17">
        <v>610</v>
      </c>
      <c r="C10" s="17">
        <v>0.04</v>
      </c>
      <c r="D10" s="2">
        <v>0</v>
      </c>
      <c r="F10" s="2">
        <v>3.9</v>
      </c>
      <c r="G10" s="16">
        <v>41647.986111111109</v>
      </c>
      <c r="H10" s="2" t="s">
        <v>43</v>
      </c>
      <c r="I10" s="16">
        <v>41648.638888888891</v>
      </c>
      <c r="J10" s="16">
        <v>41648.029166666667</v>
      </c>
      <c r="K10" s="16">
        <v>41648.081250000003</v>
      </c>
      <c r="L10" s="16">
        <v>41648.131944444445</v>
      </c>
      <c r="M10" s="16">
        <v>41648.170138888891</v>
      </c>
      <c r="N10" s="16">
        <v>41648.572916666664</v>
      </c>
      <c r="O10" s="16">
        <v>41648.781944444447</v>
      </c>
      <c r="Q10" s="20">
        <v>-64.865799999999993</v>
      </c>
      <c r="R10" s="20">
        <v>-64.260800000000003</v>
      </c>
    </row>
    <row r="11" spans="1:19">
      <c r="A11" s="2">
        <v>6</v>
      </c>
      <c r="B11" s="17">
        <v>610</v>
      </c>
      <c r="C11" s="17">
        <v>0.04</v>
      </c>
      <c r="D11" s="2">
        <v>5</v>
      </c>
      <c r="F11" s="2">
        <v>3.9</v>
      </c>
      <c r="G11" s="16">
        <v>41647.986111111109</v>
      </c>
      <c r="H11" s="2" t="s">
        <v>44</v>
      </c>
      <c r="I11" s="16">
        <v>41648.638888888891</v>
      </c>
      <c r="J11" s="16">
        <v>41648.029166666667</v>
      </c>
      <c r="K11" s="16">
        <v>41648.081250000003</v>
      </c>
      <c r="L11" s="16">
        <v>41648.131944444445</v>
      </c>
      <c r="M11" s="16">
        <v>41648.170138888891</v>
      </c>
      <c r="N11" s="16">
        <v>41648.572916666664</v>
      </c>
      <c r="O11" s="16">
        <v>41648.781944444447</v>
      </c>
      <c r="Q11" s="20">
        <v>-64.865799999999993</v>
      </c>
      <c r="R11" s="20">
        <v>-64.260800000000003</v>
      </c>
    </row>
    <row r="12" spans="1:19">
      <c r="A12" s="2">
        <v>6</v>
      </c>
      <c r="B12" s="17">
        <v>610</v>
      </c>
      <c r="C12" s="17">
        <v>0.04</v>
      </c>
      <c r="D12" s="2">
        <v>10</v>
      </c>
      <c r="F12" s="2">
        <v>3.9</v>
      </c>
      <c r="G12" s="16">
        <v>41647.986111111109</v>
      </c>
      <c r="H12" s="2" t="s">
        <v>45</v>
      </c>
      <c r="I12" s="16">
        <v>41648.638888888891</v>
      </c>
      <c r="J12" s="16">
        <v>41648.029166666667</v>
      </c>
      <c r="K12" s="16">
        <v>41648.081250000003</v>
      </c>
      <c r="L12" s="16">
        <v>41648.131944444445</v>
      </c>
      <c r="M12" s="16">
        <v>41648.170138888891</v>
      </c>
      <c r="N12" s="16">
        <v>41648.572916666664</v>
      </c>
      <c r="O12" s="16">
        <v>41648.781944444447</v>
      </c>
      <c r="Q12" s="20">
        <v>-64.865799999999993</v>
      </c>
      <c r="R12" s="20">
        <v>-64.260800000000003</v>
      </c>
    </row>
    <row r="13" spans="1:19">
      <c r="A13" s="2">
        <v>6</v>
      </c>
      <c r="B13" s="17">
        <v>610</v>
      </c>
      <c r="C13" s="17">
        <v>0.04</v>
      </c>
      <c r="D13" s="2">
        <v>20</v>
      </c>
      <c r="F13" s="2">
        <v>3.9</v>
      </c>
      <c r="G13" s="16">
        <v>41647.986111111109</v>
      </c>
      <c r="H13" s="2" t="s">
        <v>46</v>
      </c>
      <c r="I13" s="16">
        <v>41648.638888888891</v>
      </c>
      <c r="J13" s="16">
        <v>41648.029166666667</v>
      </c>
      <c r="K13" s="16">
        <v>41648.081250000003</v>
      </c>
      <c r="L13" s="16">
        <v>41648.131944444445</v>
      </c>
      <c r="M13" s="16">
        <v>41648.170138888891</v>
      </c>
      <c r="N13" s="16">
        <v>41648.572916666664</v>
      </c>
      <c r="O13" s="16">
        <v>41648.781944444447</v>
      </c>
      <c r="Q13" s="20">
        <v>-64.865799999999993</v>
      </c>
      <c r="R13" s="20">
        <v>-64.260800000000003</v>
      </c>
    </row>
    <row r="14" spans="1:19">
      <c r="A14" s="2">
        <v>6</v>
      </c>
      <c r="B14" s="17">
        <v>610</v>
      </c>
      <c r="C14" s="17">
        <v>0.04</v>
      </c>
      <c r="D14" s="2">
        <v>30</v>
      </c>
      <c r="F14" s="2">
        <v>3.9</v>
      </c>
      <c r="G14" s="16">
        <v>41647.986111111109</v>
      </c>
      <c r="H14" s="2" t="s">
        <v>47</v>
      </c>
      <c r="I14" s="16">
        <v>41648.638888888891</v>
      </c>
      <c r="J14" s="16">
        <v>41648.029166666667</v>
      </c>
      <c r="K14" s="16">
        <v>41648.081250000003</v>
      </c>
      <c r="L14" s="16">
        <v>41648.131944444445</v>
      </c>
      <c r="M14" s="16">
        <v>41648.170138888891</v>
      </c>
      <c r="N14" s="16">
        <v>41648.572916666664</v>
      </c>
      <c r="O14" s="16">
        <v>41648.781944444447</v>
      </c>
      <c r="Q14" s="20">
        <v>-64.865799999999993</v>
      </c>
      <c r="R14" s="20">
        <v>-64.260800000000003</v>
      </c>
    </row>
    <row r="15" spans="1:19">
      <c r="A15" s="2">
        <v>6</v>
      </c>
      <c r="B15" s="17">
        <v>610</v>
      </c>
      <c r="C15" s="17">
        <v>0.04</v>
      </c>
      <c r="D15" s="2">
        <v>40</v>
      </c>
      <c r="F15" s="2">
        <v>3.9</v>
      </c>
      <c r="G15" s="16">
        <v>41647.986111111109</v>
      </c>
      <c r="H15" s="2" t="s">
        <v>48</v>
      </c>
      <c r="I15" s="16">
        <v>41648.638888888891</v>
      </c>
      <c r="J15" s="16">
        <v>41648.029166666667</v>
      </c>
      <c r="K15" s="16">
        <v>41648.081250000003</v>
      </c>
      <c r="L15" s="16">
        <v>41648.131944444445</v>
      </c>
      <c r="M15" s="16">
        <v>41648.170138888891</v>
      </c>
      <c r="N15" s="16">
        <v>41648.572916666664</v>
      </c>
      <c r="O15" s="16">
        <v>41648.781944444447</v>
      </c>
      <c r="Q15" s="20">
        <v>-64.865799999999993</v>
      </c>
      <c r="R15" s="20">
        <v>-64.260800000000003</v>
      </c>
    </row>
    <row r="16" spans="1:19">
      <c r="A16" s="2">
        <v>6</v>
      </c>
      <c r="B16" s="17">
        <v>610</v>
      </c>
      <c r="C16" s="17">
        <v>0.04</v>
      </c>
      <c r="D16" s="2">
        <v>50</v>
      </c>
      <c r="F16" s="2">
        <v>3.9</v>
      </c>
      <c r="G16" s="16">
        <v>41647.986111111109</v>
      </c>
      <c r="H16" s="2" t="s">
        <v>49</v>
      </c>
      <c r="I16" s="16">
        <v>41648.638888888891</v>
      </c>
      <c r="J16" s="16">
        <v>41648.029166666667</v>
      </c>
      <c r="K16" s="16">
        <v>41648.081250000003</v>
      </c>
      <c r="L16" s="16">
        <v>41648.131944444445</v>
      </c>
      <c r="M16" s="16">
        <v>41648.170138888891</v>
      </c>
      <c r="N16" s="16">
        <v>41648.572916666664</v>
      </c>
      <c r="O16" s="16">
        <v>41648.781944444447</v>
      </c>
      <c r="Q16" s="20">
        <v>-64.865799999999993</v>
      </c>
      <c r="R16" s="20">
        <v>-64.260800000000003</v>
      </c>
    </row>
    <row r="17" spans="1:18">
      <c r="A17" s="2">
        <v>6</v>
      </c>
      <c r="B17" s="17">
        <v>610</v>
      </c>
      <c r="C17" s="17">
        <v>0.04</v>
      </c>
      <c r="D17" s="2">
        <v>100</v>
      </c>
      <c r="F17" s="2">
        <v>3.9</v>
      </c>
      <c r="G17" s="16">
        <v>41647.986111111109</v>
      </c>
      <c r="H17" s="2" t="s">
        <v>50</v>
      </c>
      <c r="I17" s="16">
        <v>41648.638888888891</v>
      </c>
      <c r="J17" s="16">
        <v>41648.029166666667</v>
      </c>
      <c r="K17" s="16">
        <v>41648.081250000003</v>
      </c>
      <c r="L17" s="16">
        <v>41648.131944444445</v>
      </c>
      <c r="M17" s="16">
        <v>41648.170138888891</v>
      </c>
      <c r="N17" s="16">
        <v>41648.572916666664</v>
      </c>
      <c r="O17" s="16">
        <v>41648.781944444447</v>
      </c>
      <c r="Q17" s="20">
        <v>-64.865799999999993</v>
      </c>
      <c r="R17" s="20">
        <v>-64.260800000000003</v>
      </c>
    </row>
    <row r="18" spans="1:18">
      <c r="A18" s="2">
        <v>10</v>
      </c>
      <c r="B18" s="17">
        <v>600</v>
      </c>
      <c r="C18" s="17">
        <v>0.2</v>
      </c>
      <c r="D18" s="2">
        <v>0</v>
      </c>
      <c r="F18" s="2">
        <v>3.9</v>
      </c>
      <c r="G18" s="16">
        <v>41648.927083333336</v>
      </c>
      <c r="H18" s="2" t="s">
        <v>43</v>
      </c>
      <c r="I18" s="16">
        <v>41648.638888888891</v>
      </c>
      <c r="J18" s="16">
        <v>41648.972916666666</v>
      </c>
      <c r="K18" s="16">
        <v>41649.015277777777</v>
      </c>
      <c r="L18" s="16">
        <v>41649.120833333334</v>
      </c>
      <c r="M18" s="16">
        <v>41649.163888888892</v>
      </c>
      <c r="N18" s="16">
        <v>41649.335416666669</v>
      </c>
      <c r="O18" s="16">
        <v>41649.461111111108</v>
      </c>
      <c r="P18" s="16">
        <v>41649.842361111114</v>
      </c>
      <c r="Q18" s="20">
        <v>-63.900599999999997</v>
      </c>
      <c r="R18" s="20">
        <v>-66.715900000000005</v>
      </c>
    </row>
    <row r="19" spans="1:18">
      <c r="A19" s="2">
        <v>10</v>
      </c>
      <c r="B19" s="17">
        <v>600</v>
      </c>
      <c r="C19" s="17">
        <v>0.2</v>
      </c>
      <c r="D19" s="2">
        <v>10</v>
      </c>
      <c r="F19" s="2">
        <v>3.9</v>
      </c>
      <c r="G19" s="16">
        <v>41648.927083333336</v>
      </c>
      <c r="H19" s="2" t="s">
        <v>44</v>
      </c>
      <c r="I19" s="16">
        <v>41648.638888888891</v>
      </c>
      <c r="J19" s="16">
        <v>41648.972916666666</v>
      </c>
      <c r="K19" s="16">
        <v>41649.015277777777</v>
      </c>
      <c r="L19" s="16">
        <v>41649.120833333334</v>
      </c>
      <c r="M19" s="16">
        <v>41649.163888888892</v>
      </c>
      <c r="N19" s="16">
        <v>41649.335416666669</v>
      </c>
      <c r="O19" s="16">
        <v>41649.461111111108</v>
      </c>
      <c r="P19" s="16">
        <v>41649.842361111114</v>
      </c>
      <c r="Q19" s="20">
        <v>-63.900599999999997</v>
      </c>
      <c r="R19" s="20">
        <v>-66.715900000000005</v>
      </c>
    </row>
    <row r="20" spans="1:18">
      <c r="A20" s="2">
        <v>10</v>
      </c>
      <c r="B20" s="17">
        <v>600</v>
      </c>
      <c r="C20" s="17">
        <v>0.2</v>
      </c>
      <c r="D20" s="2">
        <v>20</v>
      </c>
      <c r="F20" s="2">
        <v>3.9</v>
      </c>
      <c r="G20" s="16">
        <v>41648.927083333336</v>
      </c>
      <c r="H20" s="2" t="s">
        <v>45</v>
      </c>
      <c r="I20" s="16">
        <v>41648.638888888891</v>
      </c>
      <c r="J20" s="16">
        <v>41648.972916666666</v>
      </c>
      <c r="K20" s="16">
        <v>41649.015277777777</v>
      </c>
      <c r="L20" s="16">
        <v>41649.120833333334</v>
      </c>
      <c r="M20" s="16">
        <v>41649.163888888892</v>
      </c>
      <c r="N20" s="16">
        <v>41649.335416666669</v>
      </c>
      <c r="O20" s="16">
        <v>41649.461111111108</v>
      </c>
      <c r="P20" s="16">
        <v>41649.842361111114</v>
      </c>
      <c r="Q20" s="20">
        <v>-63.900599999999997</v>
      </c>
      <c r="R20" s="20">
        <v>-66.715900000000005</v>
      </c>
    </row>
    <row r="21" spans="1:18">
      <c r="A21" s="2">
        <v>10</v>
      </c>
      <c r="B21" s="17">
        <v>600</v>
      </c>
      <c r="C21" s="17">
        <v>0.2</v>
      </c>
      <c r="D21" s="2">
        <v>40</v>
      </c>
      <c r="F21" s="2">
        <v>3.9</v>
      </c>
      <c r="G21" s="16">
        <v>41648.927083333336</v>
      </c>
      <c r="H21" s="2" t="s">
        <v>46</v>
      </c>
      <c r="I21" s="16">
        <v>41648.638888888891</v>
      </c>
      <c r="J21" s="16">
        <v>41648.972916666666</v>
      </c>
      <c r="K21" s="16">
        <v>41649.015277777777</v>
      </c>
      <c r="L21" s="16">
        <v>41649.120833333334</v>
      </c>
      <c r="M21" s="16">
        <v>41649.163888888892</v>
      </c>
      <c r="N21" s="16">
        <v>41649.335416666669</v>
      </c>
      <c r="O21" s="16">
        <v>41649.461111111108</v>
      </c>
      <c r="P21" s="16">
        <v>41649.842361111114</v>
      </c>
      <c r="Q21" s="20">
        <v>-63.900599999999997</v>
      </c>
      <c r="R21" s="20">
        <v>-66.715900000000005</v>
      </c>
    </row>
    <row r="22" spans="1:18">
      <c r="A22" s="2">
        <v>10</v>
      </c>
      <c r="B22" s="17">
        <v>600</v>
      </c>
      <c r="C22" s="17">
        <v>0.2</v>
      </c>
      <c r="D22" s="2">
        <v>70</v>
      </c>
      <c r="F22" s="2">
        <v>3.9</v>
      </c>
      <c r="G22" s="16">
        <v>41648.927083333336</v>
      </c>
      <c r="H22" s="2" t="s">
        <v>47</v>
      </c>
      <c r="I22" s="16">
        <v>41648.638888888891</v>
      </c>
      <c r="J22" s="16">
        <v>41648.972916666666</v>
      </c>
      <c r="K22" s="16">
        <v>41649.015277777777</v>
      </c>
      <c r="L22" s="16">
        <v>41649.120833333334</v>
      </c>
      <c r="M22" s="16">
        <v>41649.163888888892</v>
      </c>
      <c r="N22" s="16">
        <v>41649.335416666669</v>
      </c>
      <c r="O22" s="16">
        <v>41649.461111111108</v>
      </c>
      <c r="P22" s="16">
        <v>41649.842361111114</v>
      </c>
      <c r="Q22" s="20">
        <v>-63.900599999999997</v>
      </c>
      <c r="R22" s="20">
        <v>-66.715900000000005</v>
      </c>
    </row>
    <row r="23" spans="1:18">
      <c r="A23" s="2">
        <v>10</v>
      </c>
      <c r="B23" s="17">
        <v>600</v>
      </c>
      <c r="C23" s="17">
        <v>0.2</v>
      </c>
      <c r="D23" s="2">
        <v>100</v>
      </c>
      <c r="F23" s="2">
        <v>3.9</v>
      </c>
      <c r="G23" s="16">
        <v>41648.927083333336</v>
      </c>
      <c r="H23" s="2" t="s">
        <v>48</v>
      </c>
      <c r="I23" s="16">
        <v>41648.638888888891</v>
      </c>
      <c r="J23" s="16">
        <v>41648.972916666666</v>
      </c>
      <c r="K23" s="16">
        <v>41649.015277777777</v>
      </c>
      <c r="L23" s="16">
        <v>41649.120833333334</v>
      </c>
      <c r="M23" s="16">
        <v>41649.163888888892</v>
      </c>
      <c r="N23" s="16">
        <v>41649.335416666669</v>
      </c>
      <c r="O23" s="16">
        <v>41649.461111111108</v>
      </c>
      <c r="P23" s="16">
        <v>41649.842361111114</v>
      </c>
      <c r="Q23" s="20">
        <v>-63.900599999999997</v>
      </c>
      <c r="R23" s="20">
        <v>-66.715900000000005</v>
      </c>
    </row>
    <row r="24" spans="1:18">
      <c r="A24" s="2">
        <v>10</v>
      </c>
      <c r="B24" s="17">
        <v>600</v>
      </c>
      <c r="C24" s="17">
        <v>0.2</v>
      </c>
      <c r="D24" s="2">
        <v>150</v>
      </c>
      <c r="F24" s="2">
        <v>3.9</v>
      </c>
      <c r="G24" s="16">
        <v>41648.927083333336</v>
      </c>
      <c r="H24" s="2" t="s">
        <v>49</v>
      </c>
      <c r="I24" s="16">
        <v>41648.638888888891</v>
      </c>
      <c r="J24" s="16">
        <v>41648.972916666666</v>
      </c>
      <c r="K24" s="16">
        <v>41649.015277777777</v>
      </c>
      <c r="L24" s="16">
        <v>41649.120833333334</v>
      </c>
      <c r="M24" s="16">
        <v>41649.163888888892</v>
      </c>
      <c r="N24" s="16">
        <v>41649.335416666669</v>
      </c>
      <c r="O24" s="16">
        <v>41649.461111111108</v>
      </c>
      <c r="P24" s="16">
        <v>41649.842361111114</v>
      </c>
      <c r="Q24" s="20">
        <v>-63.900599999999997</v>
      </c>
      <c r="R24" s="20">
        <v>-66.715900000000005</v>
      </c>
    </row>
    <row r="25" spans="1:18">
      <c r="A25" s="2">
        <v>12</v>
      </c>
      <c r="B25" s="17">
        <v>500</v>
      </c>
      <c r="C25" s="17">
        <v>0.1</v>
      </c>
      <c r="D25" s="2">
        <v>0</v>
      </c>
      <c r="F25" s="2">
        <v>3.9</v>
      </c>
      <c r="G25" s="16">
        <v>41649.729166666664</v>
      </c>
      <c r="H25" s="2" t="s">
        <v>43</v>
      </c>
      <c r="I25" s="16">
        <v>41648.638888888891</v>
      </c>
      <c r="J25" s="16">
        <v>41649.844444444447</v>
      </c>
      <c r="K25" s="16">
        <v>41649.897222222222</v>
      </c>
      <c r="L25" s="16">
        <v>41650.050694444442</v>
      </c>
      <c r="N25" s="16">
        <v>41650.5625</v>
      </c>
      <c r="O25" s="16">
        <v>41650.655555555553</v>
      </c>
      <c r="P25" s="16">
        <v>41650.978472222225</v>
      </c>
      <c r="Q25" s="20">
        <v>-65.233800000000002</v>
      </c>
      <c r="R25" s="20">
        <v>-66.775999999999996</v>
      </c>
    </row>
    <row r="26" spans="1:18">
      <c r="A26" s="2">
        <v>12</v>
      </c>
      <c r="B26" s="17">
        <v>500</v>
      </c>
      <c r="C26" s="17">
        <v>0.1</v>
      </c>
      <c r="D26" s="2">
        <v>10</v>
      </c>
      <c r="F26" s="2">
        <v>3.9</v>
      </c>
      <c r="G26" s="16">
        <v>41649.729166666664</v>
      </c>
      <c r="H26" s="2" t="s">
        <v>44</v>
      </c>
      <c r="I26" s="16">
        <v>41650.053472222222</v>
      </c>
      <c r="J26" s="16">
        <v>41649.844444444447</v>
      </c>
      <c r="K26" s="16">
        <v>41649.897222222222</v>
      </c>
      <c r="L26" s="16">
        <v>41650.050694444442</v>
      </c>
      <c r="N26" s="16">
        <v>41650.5625</v>
      </c>
      <c r="O26" s="16">
        <v>41650.655555555553</v>
      </c>
      <c r="P26" s="16">
        <v>41650.978472222225</v>
      </c>
      <c r="Q26" s="20">
        <v>-65.233800000000002</v>
      </c>
      <c r="R26" s="20">
        <v>-66.775999999999996</v>
      </c>
    </row>
    <row r="27" spans="1:18">
      <c r="A27" s="2">
        <v>12</v>
      </c>
      <c r="B27" s="17">
        <v>500</v>
      </c>
      <c r="C27" s="17">
        <v>0.1</v>
      </c>
      <c r="D27" s="2">
        <v>20</v>
      </c>
      <c r="F27" s="2">
        <v>3.9</v>
      </c>
      <c r="G27" s="16">
        <v>41649.729166666664</v>
      </c>
      <c r="H27" s="2" t="s">
        <v>45</v>
      </c>
      <c r="I27" s="16">
        <v>41650.053472222222</v>
      </c>
      <c r="J27" s="16">
        <v>41649.844444444447</v>
      </c>
      <c r="K27" s="16">
        <v>41649.897222222222</v>
      </c>
      <c r="L27" s="16">
        <v>41650.050694444442</v>
      </c>
      <c r="N27" s="16">
        <v>41650.5625</v>
      </c>
      <c r="O27" s="16">
        <v>41650.655555555553</v>
      </c>
      <c r="P27" s="16">
        <v>41650.978472222225</v>
      </c>
      <c r="Q27" s="20">
        <v>-65.233800000000002</v>
      </c>
      <c r="R27" s="20">
        <v>-66.775999999999996</v>
      </c>
    </row>
    <row r="28" spans="1:18">
      <c r="A28" s="2">
        <v>12</v>
      </c>
      <c r="B28" s="17">
        <v>500</v>
      </c>
      <c r="C28" s="17">
        <v>0.1</v>
      </c>
      <c r="D28" s="2">
        <v>50</v>
      </c>
      <c r="F28" s="2">
        <v>3.9</v>
      </c>
      <c r="G28" s="16">
        <v>41649.729166666664</v>
      </c>
      <c r="H28" s="2" t="s">
        <v>46</v>
      </c>
      <c r="I28" s="16">
        <v>41650.053472222222</v>
      </c>
      <c r="J28" s="16">
        <v>41649.844444444447</v>
      </c>
      <c r="K28" s="16">
        <v>41649.897222222222</v>
      </c>
      <c r="L28" s="16">
        <v>41650.050694444442</v>
      </c>
      <c r="N28" s="16">
        <v>41650.5625</v>
      </c>
      <c r="O28" s="16">
        <v>41650.655555555553</v>
      </c>
      <c r="P28" s="16">
        <v>41650.978472222225</v>
      </c>
      <c r="Q28" s="20">
        <v>-65.233800000000002</v>
      </c>
      <c r="R28" s="20">
        <v>-66.775999999999996</v>
      </c>
    </row>
    <row r="29" spans="1:18">
      <c r="A29" s="2">
        <v>12</v>
      </c>
      <c r="B29" s="17">
        <v>500</v>
      </c>
      <c r="C29" s="17">
        <v>0.1</v>
      </c>
      <c r="D29" s="2">
        <v>70</v>
      </c>
      <c r="F29" s="2">
        <v>3.9</v>
      </c>
      <c r="G29" s="16">
        <v>41649.729166666664</v>
      </c>
      <c r="H29" s="2" t="s">
        <v>47</v>
      </c>
      <c r="I29" s="16">
        <v>41650.053472222222</v>
      </c>
      <c r="J29" s="16">
        <v>41649.844444444447</v>
      </c>
      <c r="K29" s="16">
        <v>41649.897222222222</v>
      </c>
      <c r="L29" s="16">
        <v>41650.050694444442</v>
      </c>
      <c r="N29" s="16">
        <v>41650.5625</v>
      </c>
      <c r="O29" s="16">
        <v>41650.655555555553</v>
      </c>
      <c r="P29" s="16">
        <v>41650.978472222225</v>
      </c>
      <c r="Q29" s="20">
        <v>-65.233800000000002</v>
      </c>
      <c r="R29" s="20">
        <v>-66.775999999999996</v>
      </c>
    </row>
    <row r="30" spans="1:18">
      <c r="A30" s="2">
        <v>12</v>
      </c>
      <c r="B30" s="17">
        <v>500</v>
      </c>
      <c r="C30" s="17">
        <v>0.1</v>
      </c>
      <c r="D30" s="2">
        <v>100</v>
      </c>
      <c r="F30" s="2">
        <v>3.9</v>
      </c>
      <c r="G30" s="16">
        <v>41649.729166666664</v>
      </c>
      <c r="H30" s="2" t="s">
        <v>48</v>
      </c>
      <c r="I30" s="16">
        <v>41650.053472222222</v>
      </c>
      <c r="J30" s="16">
        <v>41649.844444444447</v>
      </c>
      <c r="K30" s="16">
        <v>41649.897222222222</v>
      </c>
      <c r="L30" s="16">
        <v>41650.050694444442</v>
      </c>
      <c r="N30" s="16">
        <v>41650.5625</v>
      </c>
      <c r="O30" s="16">
        <v>41650.655555555553</v>
      </c>
      <c r="P30" s="16">
        <v>41650.978472222225</v>
      </c>
      <c r="Q30" s="20">
        <v>-65.233800000000002</v>
      </c>
      <c r="R30" s="20">
        <v>-66.775999999999996</v>
      </c>
    </row>
    <row r="31" spans="1:18">
      <c r="A31" s="2">
        <v>12</v>
      </c>
      <c r="B31" s="17">
        <v>500</v>
      </c>
      <c r="C31" s="17">
        <v>0.1</v>
      </c>
      <c r="D31" s="2">
        <v>150</v>
      </c>
      <c r="F31" s="2">
        <v>3.9</v>
      </c>
      <c r="G31" s="16">
        <v>41649.729166666664</v>
      </c>
      <c r="H31" s="2" t="s">
        <v>49</v>
      </c>
      <c r="I31" s="16">
        <v>41650.053472222222</v>
      </c>
      <c r="J31" s="16">
        <v>41649.844444444447</v>
      </c>
      <c r="K31" s="16">
        <v>41649.897222222222</v>
      </c>
      <c r="L31" s="16">
        <v>41650.050694444442</v>
      </c>
      <c r="N31" s="16">
        <v>41650.5625</v>
      </c>
      <c r="O31" s="16">
        <v>41650.655555555553</v>
      </c>
      <c r="P31" s="16">
        <v>41650.978472222225</v>
      </c>
      <c r="Q31" s="20">
        <v>-65.233800000000002</v>
      </c>
      <c r="R31" s="20">
        <v>-66.775999999999996</v>
      </c>
    </row>
    <row r="32" spans="1:18">
      <c r="A32" s="2">
        <v>18</v>
      </c>
      <c r="B32" s="2">
        <v>300</v>
      </c>
      <c r="C32" s="17">
        <v>0.1</v>
      </c>
      <c r="D32" s="2">
        <v>0</v>
      </c>
      <c r="F32" s="2">
        <v>1</v>
      </c>
      <c r="G32" s="16">
        <v>41651.890277777777</v>
      </c>
      <c r="H32" s="2" t="s">
        <v>43</v>
      </c>
      <c r="I32" s="16">
        <v>41652.072916666664</v>
      </c>
      <c r="J32" s="16">
        <v>41651.979166666664</v>
      </c>
      <c r="K32" s="16">
        <v>41652.067361111112</v>
      </c>
      <c r="L32" s="16">
        <v>41652.106944444444</v>
      </c>
      <c r="M32" s="16">
        <v>41652.335416666669</v>
      </c>
      <c r="N32" s="16">
        <v>41652.458333333336</v>
      </c>
      <c r="O32" s="16">
        <v>41652.642361111109</v>
      </c>
      <c r="P32" s="16">
        <v>41652.923611111109</v>
      </c>
      <c r="Q32" s="20">
        <v>-66.505099999999999</v>
      </c>
      <c r="R32" s="20">
        <v>-69.866699999999994</v>
      </c>
    </row>
    <row r="33" spans="1:18">
      <c r="A33" s="2">
        <v>18</v>
      </c>
      <c r="B33" s="2">
        <v>300</v>
      </c>
      <c r="C33" s="17">
        <v>0.1</v>
      </c>
      <c r="D33" s="2">
        <v>10</v>
      </c>
      <c r="F33" s="2">
        <v>1</v>
      </c>
      <c r="G33" s="16">
        <v>41651.890277777777</v>
      </c>
      <c r="H33" s="2" t="s">
        <v>44</v>
      </c>
      <c r="I33" s="16">
        <v>41652.072916666664</v>
      </c>
      <c r="J33" s="16">
        <v>41651.979166666664</v>
      </c>
      <c r="K33" s="16">
        <v>41652.067361111112</v>
      </c>
      <c r="L33" s="16">
        <v>41652.106944444444</v>
      </c>
      <c r="M33" s="16">
        <v>41652.335416666669</v>
      </c>
      <c r="N33" s="16">
        <v>41652.458333333336</v>
      </c>
      <c r="O33" s="16">
        <v>41652.642361111109</v>
      </c>
      <c r="P33" s="16">
        <v>41652.923611111109</v>
      </c>
      <c r="Q33" s="20">
        <v>-66.505099999999999</v>
      </c>
      <c r="R33" s="20">
        <v>-69.866699999999994</v>
      </c>
    </row>
    <row r="34" spans="1:18">
      <c r="A34" s="2">
        <v>18</v>
      </c>
      <c r="B34" s="2">
        <v>300</v>
      </c>
      <c r="C34" s="17">
        <v>0.1</v>
      </c>
      <c r="D34" s="2">
        <v>20</v>
      </c>
      <c r="F34" s="2">
        <v>1</v>
      </c>
      <c r="G34" s="16">
        <v>41651.890277777777</v>
      </c>
      <c r="H34" s="2" t="s">
        <v>45</v>
      </c>
      <c r="I34" s="16">
        <v>41652.072916666664</v>
      </c>
      <c r="J34" s="16">
        <v>41651.979166666664</v>
      </c>
      <c r="K34" s="16">
        <v>41652.067361111112</v>
      </c>
      <c r="L34" s="16">
        <v>41652.106944444444</v>
      </c>
      <c r="M34" s="16">
        <v>41652.335416666669</v>
      </c>
      <c r="N34" s="16">
        <v>41652.458333333336</v>
      </c>
      <c r="O34" s="16">
        <v>41652.642361111109</v>
      </c>
      <c r="P34" s="16">
        <v>41652.923611111109</v>
      </c>
      <c r="Q34" s="20">
        <v>-66.505099999999999</v>
      </c>
      <c r="R34" s="20">
        <v>-69.866699999999994</v>
      </c>
    </row>
    <row r="35" spans="1:18">
      <c r="A35" s="2">
        <v>18</v>
      </c>
      <c r="B35" s="2">
        <v>300</v>
      </c>
      <c r="C35" s="17">
        <v>0.1</v>
      </c>
      <c r="D35" s="2">
        <v>40</v>
      </c>
      <c r="F35" s="2">
        <v>1</v>
      </c>
      <c r="G35" s="16">
        <v>41651.890277777777</v>
      </c>
      <c r="H35" s="2" t="s">
        <v>46</v>
      </c>
      <c r="I35" s="16">
        <v>41652.072916666664</v>
      </c>
      <c r="J35" s="16">
        <v>41651.979166666664</v>
      </c>
      <c r="K35" s="16">
        <v>41652.067361111112</v>
      </c>
      <c r="L35" s="16">
        <v>41652.106944444444</v>
      </c>
      <c r="M35" s="16">
        <v>41652.335416666669</v>
      </c>
      <c r="N35" s="16">
        <v>41652.458333333336</v>
      </c>
      <c r="O35" s="16">
        <v>41652.642361111109</v>
      </c>
      <c r="P35" s="16">
        <v>41652.923611111109</v>
      </c>
      <c r="Q35" s="20">
        <v>-66.505099999999999</v>
      </c>
      <c r="R35" s="20">
        <v>-69.866699999999994</v>
      </c>
    </row>
    <row r="36" spans="1:18">
      <c r="A36" s="2">
        <v>18</v>
      </c>
      <c r="B36" s="2">
        <v>300</v>
      </c>
      <c r="C36" s="17">
        <v>0.1</v>
      </c>
      <c r="D36" s="2">
        <v>75</v>
      </c>
      <c r="F36" s="2">
        <v>1</v>
      </c>
      <c r="G36" s="16">
        <v>41651.890277777777</v>
      </c>
      <c r="H36" s="2" t="s">
        <v>47</v>
      </c>
      <c r="I36" s="16">
        <v>41652.072916666664</v>
      </c>
      <c r="J36" s="16">
        <v>41651.979166666664</v>
      </c>
      <c r="K36" s="16">
        <v>41652.067361111112</v>
      </c>
      <c r="L36" s="16">
        <v>41652.106944444444</v>
      </c>
      <c r="M36" s="16">
        <v>41652.335416666669</v>
      </c>
      <c r="N36" s="16">
        <v>41652.458333333336</v>
      </c>
      <c r="O36" s="16">
        <v>41652.642361111109</v>
      </c>
      <c r="P36" s="16">
        <v>41652.923611111109</v>
      </c>
      <c r="Q36" s="20">
        <v>-66.505099999999999</v>
      </c>
      <c r="R36" s="20">
        <v>-69.866699999999994</v>
      </c>
    </row>
    <row r="37" spans="1:18">
      <c r="A37" s="2">
        <v>18</v>
      </c>
      <c r="B37" s="2">
        <v>300</v>
      </c>
      <c r="C37" s="17">
        <v>0.1</v>
      </c>
      <c r="D37" s="2">
        <v>100</v>
      </c>
      <c r="F37" s="2">
        <v>1</v>
      </c>
      <c r="G37" s="16">
        <v>41651.890277777777</v>
      </c>
      <c r="H37" s="2" t="s">
        <v>48</v>
      </c>
      <c r="I37" s="16">
        <v>41652.072916666664</v>
      </c>
      <c r="J37" s="16">
        <v>41651.979166666664</v>
      </c>
      <c r="K37" s="16">
        <v>41652.067361111112</v>
      </c>
      <c r="L37" s="16">
        <v>41652.106944444444</v>
      </c>
      <c r="M37" s="16">
        <v>41652.335416666669</v>
      </c>
      <c r="N37" s="16">
        <v>41652.458333333336</v>
      </c>
      <c r="O37" s="16">
        <v>41652.642361111109</v>
      </c>
      <c r="P37" s="16">
        <v>41652.923611111109</v>
      </c>
      <c r="Q37" s="20">
        <v>-66.505099999999999</v>
      </c>
      <c r="R37" s="20">
        <v>-69.866699999999994</v>
      </c>
    </row>
    <row r="38" spans="1:18">
      <c r="A38" s="2">
        <v>18</v>
      </c>
      <c r="B38" s="2">
        <v>300</v>
      </c>
      <c r="C38" s="17">
        <v>0.1</v>
      </c>
      <c r="D38" s="2">
        <v>150</v>
      </c>
      <c r="F38" s="2">
        <v>1</v>
      </c>
      <c r="G38" s="16">
        <v>41651.890277777777</v>
      </c>
      <c r="H38" s="2" t="s">
        <v>49</v>
      </c>
      <c r="I38" s="16">
        <v>41652.072916666664</v>
      </c>
      <c r="J38" s="16">
        <v>41651.979166666664</v>
      </c>
      <c r="K38" s="16">
        <v>41652.067361111112</v>
      </c>
      <c r="L38" s="16">
        <v>41652.106944444444</v>
      </c>
      <c r="M38" s="16">
        <v>41652.335416666669</v>
      </c>
      <c r="N38" s="16">
        <v>41652.458333333336</v>
      </c>
      <c r="O38" s="16">
        <v>41652.642361111109</v>
      </c>
      <c r="P38" s="16">
        <v>41652.923611111109</v>
      </c>
      <c r="Q38" s="20">
        <v>-66.505099999999999</v>
      </c>
      <c r="R38" s="20">
        <v>-69.866699999999994</v>
      </c>
    </row>
    <row r="39" spans="1:18">
      <c r="A39" s="2">
        <v>20</v>
      </c>
      <c r="B39" s="2">
        <v>200</v>
      </c>
      <c r="C39" s="17">
        <v>0.04</v>
      </c>
      <c r="D39" s="2">
        <v>0</v>
      </c>
      <c r="G39" s="16">
        <v>41652.704861111109</v>
      </c>
      <c r="H39" s="2" t="s">
        <v>43</v>
      </c>
      <c r="I39" s="16">
        <v>41652.072916666664</v>
      </c>
      <c r="J39" s="16">
        <v>41652.790972222225</v>
      </c>
      <c r="K39" s="16"/>
      <c r="L39" s="16">
        <v>41653.071527777778</v>
      </c>
      <c r="N39" s="16">
        <v>41653.56527777778</v>
      </c>
      <c r="O39" s="16">
        <v>41653.698611111111</v>
      </c>
      <c r="Q39" s="20">
        <v>-67.511099999999999</v>
      </c>
      <c r="R39" s="20">
        <v>-70.589600000000004</v>
      </c>
    </row>
    <row r="40" spans="1:18">
      <c r="A40" s="2">
        <v>20</v>
      </c>
      <c r="B40" s="2">
        <v>200</v>
      </c>
      <c r="C40" s="17">
        <v>0.04</v>
      </c>
      <c r="D40" s="2">
        <v>10</v>
      </c>
      <c r="G40" s="16">
        <v>41652.704861111109</v>
      </c>
      <c r="H40" s="2" t="s">
        <v>44</v>
      </c>
      <c r="I40" s="16">
        <v>41652.072916666664</v>
      </c>
      <c r="J40" s="16">
        <v>41652.790972222225</v>
      </c>
      <c r="K40" s="16"/>
      <c r="L40" s="16">
        <v>41653.071527777778</v>
      </c>
      <c r="N40" s="16">
        <v>41653.56527777778</v>
      </c>
      <c r="O40" s="16">
        <v>41653.698611111111</v>
      </c>
      <c r="Q40" s="20">
        <v>-67.511099999999999</v>
      </c>
      <c r="R40" s="20">
        <v>-70.589600000000004</v>
      </c>
    </row>
    <row r="41" spans="1:18">
      <c r="A41" s="2">
        <v>20</v>
      </c>
      <c r="B41" s="2">
        <v>200</v>
      </c>
      <c r="C41" s="17">
        <v>0.04</v>
      </c>
      <c r="D41" s="2">
        <v>15</v>
      </c>
      <c r="G41" s="16">
        <v>41652.704861111109</v>
      </c>
      <c r="H41" s="2" t="s">
        <v>45</v>
      </c>
      <c r="I41" s="16">
        <v>41652.072916666664</v>
      </c>
      <c r="J41" s="16">
        <v>41652.790972222225</v>
      </c>
      <c r="K41" s="16"/>
      <c r="L41" s="16">
        <v>41653.071527777778</v>
      </c>
      <c r="N41" s="16">
        <v>41653.56527777778</v>
      </c>
      <c r="O41" s="16">
        <v>41653.698611111111</v>
      </c>
      <c r="Q41" s="20">
        <v>-67.511099999999999</v>
      </c>
      <c r="R41" s="20">
        <v>-70.589600000000004</v>
      </c>
    </row>
    <row r="42" spans="1:18">
      <c r="A42" s="2">
        <v>20</v>
      </c>
      <c r="B42" s="2">
        <v>200</v>
      </c>
      <c r="C42" s="17">
        <v>0.04</v>
      </c>
      <c r="D42" s="2">
        <v>25</v>
      </c>
      <c r="G42" s="16">
        <v>41652.704861111109</v>
      </c>
      <c r="H42" s="2" t="s">
        <v>46</v>
      </c>
      <c r="I42" s="16">
        <v>41652.072916666664</v>
      </c>
      <c r="J42" s="16">
        <v>41652.790972222225</v>
      </c>
      <c r="K42" s="16"/>
      <c r="L42" s="16">
        <v>41653.071527777778</v>
      </c>
      <c r="N42" s="16">
        <v>41653.56527777778</v>
      </c>
      <c r="O42" s="16">
        <v>41653.698611111111</v>
      </c>
      <c r="Q42" s="20">
        <v>-67.511099999999999</v>
      </c>
      <c r="R42" s="20">
        <v>-70.589600000000004</v>
      </c>
    </row>
    <row r="43" spans="1:18">
      <c r="A43" s="2">
        <v>20</v>
      </c>
      <c r="B43" s="2">
        <v>200</v>
      </c>
      <c r="C43" s="17">
        <v>0.04</v>
      </c>
      <c r="D43" s="2">
        <v>40</v>
      </c>
      <c r="G43" s="16">
        <v>41652.704861111109</v>
      </c>
      <c r="H43" s="2" t="s">
        <v>47</v>
      </c>
      <c r="I43" s="16">
        <v>41652.072916666664</v>
      </c>
      <c r="J43" s="16">
        <v>41652.790972222225</v>
      </c>
      <c r="K43" s="16"/>
      <c r="L43" s="16">
        <v>41653.071527777778</v>
      </c>
      <c r="N43" s="16">
        <v>41653.56527777778</v>
      </c>
      <c r="O43" s="16">
        <v>41653.698611111111</v>
      </c>
      <c r="Q43" s="20">
        <v>-67.511099999999999</v>
      </c>
      <c r="R43" s="20">
        <v>-70.589600000000004</v>
      </c>
    </row>
    <row r="44" spans="1:18">
      <c r="A44" s="2">
        <v>20</v>
      </c>
      <c r="B44" s="2">
        <v>200</v>
      </c>
      <c r="C44" s="17">
        <v>0.04</v>
      </c>
      <c r="D44" s="2">
        <v>75</v>
      </c>
      <c r="G44" s="16">
        <v>41652.704861111109</v>
      </c>
      <c r="H44" s="2" t="s">
        <v>48</v>
      </c>
      <c r="I44" s="16">
        <v>41652.072916666664</v>
      </c>
      <c r="J44" s="16">
        <v>41652.790972222225</v>
      </c>
      <c r="K44" s="16"/>
      <c r="L44" s="16">
        <v>41653.071527777778</v>
      </c>
      <c r="N44" s="16">
        <v>41653.56527777778</v>
      </c>
      <c r="O44" s="16">
        <v>41653.698611111111</v>
      </c>
      <c r="Q44" s="20">
        <v>-67.511099999999999</v>
      </c>
      <c r="R44" s="20">
        <v>-70.589600000000004</v>
      </c>
    </row>
    <row r="45" spans="1:18">
      <c r="A45" s="2">
        <v>20</v>
      </c>
      <c r="B45" s="2">
        <v>200</v>
      </c>
      <c r="C45" s="17">
        <v>0.04</v>
      </c>
      <c r="D45" s="2">
        <v>100</v>
      </c>
      <c r="G45" s="16">
        <v>41652.704861111109</v>
      </c>
      <c r="H45" s="2" t="s">
        <v>49</v>
      </c>
      <c r="I45" s="16">
        <v>41652.072916666664</v>
      </c>
      <c r="J45" s="16">
        <v>41652.790972222225</v>
      </c>
      <c r="K45" s="16"/>
      <c r="L45" s="16">
        <v>41653.071527777778</v>
      </c>
      <c r="N45" s="16">
        <v>41653.56527777778</v>
      </c>
      <c r="O45" s="16">
        <v>41653.698611111111</v>
      </c>
      <c r="Q45" s="20">
        <v>-67.511099999999999</v>
      </c>
      <c r="R45" s="20">
        <v>-70.589600000000004</v>
      </c>
    </row>
    <row r="46" spans="1:18">
      <c r="A46" s="2">
        <v>21</v>
      </c>
      <c r="B46" s="2">
        <v>200</v>
      </c>
      <c r="C46" s="17">
        <v>0</v>
      </c>
      <c r="D46" s="2">
        <v>0</v>
      </c>
      <c r="F46" s="2">
        <v>3.7</v>
      </c>
      <c r="G46" s="16">
        <v>41653.628472222219</v>
      </c>
      <c r="H46" s="2" t="s">
        <v>43</v>
      </c>
      <c r="I46" s="16">
        <v>41653.67291666667</v>
      </c>
      <c r="J46" s="16">
        <v>41653.65</v>
      </c>
      <c r="K46" s="16">
        <v>41653.701388888891</v>
      </c>
      <c r="L46" s="16">
        <v>41653.763194444444</v>
      </c>
      <c r="M46" s="16">
        <v>41653.875694444447</v>
      </c>
      <c r="N46" s="16">
        <v>41654.083333333336</v>
      </c>
      <c r="Q46" s="20">
        <v>-67.772000000000006</v>
      </c>
      <c r="R46" s="20">
        <v>-69.944500000000005</v>
      </c>
    </row>
    <row r="47" spans="1:18">
      <c r="A47" s="2">
        <v>21</v>
      </c>
      <c r="B47" s="2">
        <v>200</v>
      </c>
      <c r="C47" s="17">
        <v>0</v>
      </c>
      <c r="D47" s="2">
        <v>15</v>
      </c>
      <c r="F47" s="2">
        <v>3.7</v>
      </c>
      <c r="G47" s="16">
        <v>41653.628472222219</v>
      </c>
      <c r="H47" s="2" t="s">
        <v>44</v>
      </c>
      <c r="I47" s="16">
        <v>41653.67291666667</v>
      </c>
      <c r="J47" s="16">
        <v>41653.65</v>
      </c>
      <c r="K47" s="16">
        <v>41653.701388888891</v>
      </c>
      <c r="L47" s="18">
        <v>41653.763194444444</v>
      </c>
      <c r="M47" s="16">
        <v>41653.875694444447</v>
      </c>
      <c r="N47" s="16">
        <v>41654.083333333336</v>
      </c>
      <c r="Q47" s="20">
        <v>-67.772000000000006</v>
      </c>
      <c r="R47" s="20">
        <v>-69.944500000000005</v>
      </c>
    </row>
    <row r="48" spans="1:18">
      <c r="A48" s="2">
        <v>21</v>
      </c>
      <c r="B48" s="2">
        <v>200</v>
      </c>
      <c r="C48" s="17">
        <v>0</v>
      </c>
      <c r="D48" s="2">
        <v>30</v>
      </c>
      <c r="F48" s="2">
        <v>3.7</v>
      </c>
      <c r="G48" s="16">
        <v>41653.628472222219</v>
      </c>
      <c r="H48" s="2" t="s">
        <v>45</v>
      </c>
      <c r="I48" s="16">
        <v>41653.67291666667</v>
      </c>
      <c r="J48" s="16">
        <v>41653.65</v>
      </c>
      <c r="K48" s="16">
        <v>41653.701388888891</v>
      </c>
      <c r="L48" s="18">
        <v>41653.763194444444</v>
      </c>
      <c r="M48" s="16">
        <v>41653.875694444447</v>
      </c>
      <c r="N48" s="16">
        <v>41654.083333333336</v>
      </c>
      <c r="Q48" s="20">
        <v>-67.772000000000006</v>
      </c>
      <c r="R48" s="20">
        <v>-69.944500000000005</v>
      </c>
    </row>
    <row r="49" spans="1:18">
      <c r="A49" s="2">
        <v>21</v>
      </c>
      <c r="B49" s="2">
        <v>200</v>
      </c>
      <c r="C49" s="17">
        <v>0</v>
      </c>
      <c r="D49" s="2">
        <v>50</v>
      </c>
      <c r="F49" s="2">
        <v>3.7</v>
      </c>
      <c r="G49" s="16">
        <v>41653.628472222219</v>
      </c>
      <c r="H49" s="2" t="s">
        <v>46</v>
      </c>
      <c r="I49" s="16">
        <v>41653.67291666667</v>
      </c>
      <c r="J49" s="16">
        <v>41653.65</v>
      </c>
      <c r="K49" s="16">
        <v>41653.701388888891</v>
      </c>
      <c r="L49" s="18">
        <v>41653.763194444444</v>
      </c>
      <c r="M49" s="16">
        <v>41653.875694444447</v>
      </c>
      <c r="N49" s="16">
        <v>41654.083333333336</v>
      </c>
      <c r="Q49" s="20">
        <v>-67.772000000000006</v>
      </c>
      <c r="R49" s="20">
        <v>-69.944500000000005</v>
      </c>
    </row>
    <row r="50" spans="1:18">
      <c r="A50" s="2">
        <v>21</v>
      </c>
      <c r="B50" s="2">
        <v>200</v>
      </c>
      <c r="C50" s="17">
        <v>0</v>
      </c>
      <c r="D50" s="2">
        <v>80</v>
      </c>
      <c r="F50" s="2">
        <v>3.7</v>
      </c>
      <c r="G50" s="16">
        <v>41653.628472222219</v>
      </c>
      <c r="H50" s="2" t="s">
        <v>47</v>
      </c>
      <c r="I50" s="16">
        <v>41653.67291666667</v>
      </c>
      <c r="J50" s="16">
        <v>41653.65</v>
      </c>
      <c r="K50" s="16">
        <v>41653.701388888891</v>
      </c>
      <c r="L50" s="18">
        <v>41653.763194444444</v>
      </c>
      <c r="M50" s="16">
        <v>41653.875694444447</v>
      </c>
      <c r="N50" s="16">
        <v>41654.083333333336</v>
      </c>
      <c r="Q50" s="20">
        <v>-67.772000000000006</v>
      </c>
      <c r="R50" s="20">
        <v>-69.944500000000005</v>
      </c>
    </row>
    <row r="51" spans="1:18">
      <c r="A51" s="2">
        <v>21</v>
      </c>
      <c r="B51" s="2">
        <v>200</v>
      </c>
      <c r="C51" s="17">
        <v>0</v>
      </c>
      <c r="D51" s="2">
        <v>100</v>
      </c>
      <c r="F51" s="2">
        <v>3.7</v>
      </c>
      <c r="G51" s="16">
        <v>41653.628472222219</v>
      </c>
      <c r="H51" s="2" t="s">
        <v>48</v>
      </c>
      <c r="I51" s="16">
        <v>41653.67291666667</v>
      </c>
      <c r="J51" s="16">
        <v>41653.65</v>
      </c>
      <c r="K51" s="16">
        <v>41653.701388888891</v>
      </c>
      <c r="L51" s="18">
        <v>41653.763194444444</v>
      </c>
      <c r="M51" s="16">
        <v>41653.875694444447</v>
      </c>
      <c r="N51" s="16">
        <v>41654.083333333336</v>
      </c>
      <c r="Q51" s="20">
        <v>-67.772000000000006</v>
      </c>
      <c r="R51" s="20">
        <v>-69.944500000000005</v>
      </c>
    </row>
    <row r="52" spans="1:18">
      <c r="A52" s="2">
        <v>21</v>
      </c>
      <c r="B52" s="2">
        <v>200</v>
      </c>
      <c r="C52" s="17">
        <v>0</v>
      </c>
      <c r="D52" s="2">
        <v>150</v>
      </c>
      <c r="F52" s="2">
        <v>3.7</v>
      </c>
      <c r="G52" s="16">
        <v>41653.628472222219</v>
      </c>
      <c r="H52" s="2" t="s">
        <v>49</v>
      </c>
      <c r="I52" s="16">
        <v>41653.67291666667</v>
      </c>
      <c r="J52" s="16">
        <v>41653.65</v>
      </c>
      <c r="K52" s="16">
        <v>41653.701388888891</v>
      </c>
      <c r="L52" s="18">
        <v>41653.763194444444</v>
      </c>
      <c r="M52" s="16">
        <v>41653.875694444447</v>
      </c>
      <c r="N52" s="16">
        <v>41654.083333333336</v>
      </c>
      <c r="Q52" s="20">
        <v>-67.772000000000006</v>
      </c>
      <c r="R52" s="20">
        <v>-69.944500000000005</v>
      </c>
    </row>
    <row r="53" spans="1:18">
      <c r="A53" s="2">
        <v>30</v>
      </c>
      <c r="B53" s="2">
        <v>200</v>
      </c>
      <c r="C53" s="17">
        <v>-0.08</v>
      </c>
      <c r="D53" s="2">
        <v>0</v>
      </c>
      <c r="G53" s="16">
        <v>41656.8125</v>
      </c>
      <c r="H53" s="2" t="s">
        <v>43</v>
      </c>
      <c r="I53" s="16">
        <v>41656.877083333333</v>
      </c>
      <c r="J53" s="16">
        <v>41656.85833333333</v>
      </c>
      <c r="K53" s="16">
        <v>41656.915277777778</v>
      </c>
      <c r="L53" s="16">
        <v>41656.961111111108</v>
      </c>
      <c r="Q53" s="20">
        <v>-68.286199999999994</v>
      </c>
      <c r="R53" s="20">
        <v>-68.610299999999995</v>
      </c>
    </row>
    <row r="54" spans="1:18">
      <c r="A54" s="2">
        <v>30</v>
      </c>
      <c r="B54" s="2">
        <v>200</v>
      </c>
      <c r="C54" s="17">
        <v>-0.08</v>
      </c>
      <c r="D54" s="2">
        <v>5</v>
      </c>
      <c r="G54" s="16">
        <v>41656.8125</v>
      </c>
      <c r="H54" s="2" t="s">
        <v>44</v>
      </c>
      <c r="I54" s="16">
        <v>41656.877083333333</v>
      </c>
      <c r="J54" s="16">
        <v>41656.85833333333</v>
      </c>
      <c r="K54" s="16">
        <v>41656.915277777778</v>
      </c>
      <c r="L54" s="16">
        <v>41656.961111111108</v>
      </c>
      <c r="Q54" s="20">
        <v>-68.286199999999994</v>
      </c>
      <c r="R54" s="20">
        <v>-68.610299999999995</v>
      </c>
    </row>
    <row r="55" spans="1:18">
      <c r="A55" s="2">
        <v>30</v>
      </c>
      <c r="B55" s="2">
        <v>200</v>
      </c>
      <c r="C55" s="17">
        <v>-0.08</v>
      </c>
      <c r="D55" s="2">
        <v>15</v>
      </c>
      <c r="G55" s="16">
        <v>41656.8125</v>
      </c>
      <c r="H55" s="2" t="s">
        <v>45</v>
      </c>
      <c r="I55" s="16">
        <v>41656.877083333333</v>
      </c>
      <c r="J55" s="16">
        <v>41656.85833333333</v>
      </c>
      <c r="K55" s="16">
        <v>41656.915277777778</v>
      </c>
      <c r="L55" s="16">
        <v>41656.961111111108</v>
      </c>
      <c r="Q55" s="20">
        <v>-68.286199999999994</v>
      </c>
      <c r="R55" s="20">
        <v>-68.610299999999995</v>
      </c>
    </row>
    <row r="56" spans="1:18">
      <c r="A56" s="2">
        <v>30</v>
      </c>
      <c r="B56" s="2">
        <v>200</v>
      </c>
      <c r="C56" s="17">
        <v>-0.08</v>
      </c>
      <c r="D56" s="2">
        <v>30</v>
      </c>
      <c r="G56" s="16">
        <v>41656.8125</v>
      </c>
      <c r="H56" s="2" t="s">
        <v>46</v>
      </c>
      <c r="I56" s="16">
        <v>41656.877083333333</v>
      </c>
      <c r="J56" s="16">
        <v>41656.85833333333</v>
      </c>
      <c r="K56" s="16">
        <v>41656.915277777778</v>
      </c>
      <c r="L56" s="16">
        <v>41656.961111111108</v>
      </c>
      <c r="Q56" s="20">
        <v>-68.286199999999994</v>
      </c>
      <c r="R56" s="20">
        <v>-68.610299999999995</v>
      </c>
    </row>
    <row r="57" spans="1:18">
      <c r="A57" s="2">
        <v>30</v>
      </c>
      <c r="B57" s="2">
        <v>200</v>
      </c>
      <c r="C57" s="17">
        <v>-0.08</v>
      </c>
      <c r="D57" s="2">
        <v>50</v>
      </c>
      <c r="G57" s="16">
        <v>41656.8125</v>
      </c>
      <c r="H57" s="2" t="s">
        <v>47</v>
      </c>
      <c r="I57" s="16">
        <v>41656.877083333333</v>
      </c>
      <c r="J57" s="16">
        <v>41656.85833333333</v>
      </c>
      <c r="K57" s="16">
        <v>41656.915277777778</v>
      </c>
      <c r="L57" s="16">
        <v>41656.961111111108</v>
      </c>
      <c r="Q57" s="20">
        <v>-68.286199999999994</v>
      </c>
      <c r="R57" s="20">
        <v>-68.610299999999995</v>
      </c>
    </row>
    <row r="58" spans="1:18">
      <c r="A58" s="2">
        <v>30</v>
      </c>
      <c r="B58" s="2">
        <v>200</v>
      </c>
      <c r="C58" s="17">
        <v>-0.08</v>
      </c>
      <c r="D58" s="2">
        <v>75</v>
      </c>
      <c r="G58" s="16">
        <v>41656.8125</v>
      </c>
      <c r="H58" s="2" t="s">
        <v>48</v>
      </c>
      <c r="I58" s="16">
        <v>41656.877083333333</v>
      </c>
      <c r="J58" s="16">
        <v>41656.85833333333</v>
      </c>
      <c r="K58" s="16">
        <v>41656.915277777778</v>
      </c>
      <c r="L58" s="16">
        <v>41656.961111111108</v>
      </c>
      <c r="Q58" s="20">
        <v>-68.286199999999994</v>
      </c>
      <c r="R58" s="20">
        <v>-68.610299999999995</v>
      </c>
    </row>
    <row r="59" spans="1:18">
      <c r="A59" s="2">
        <v>30</v>
      </c>
      <c r="B59" s="2">
        <v>200</v>
      </c>
      <c r="C59" s="17">
        <v>-0.08</v>
      </c>
      <c r="D59" s="2">
        <v>100</v>
      </c>
      <c r="G59" s="16">
        <v>41656.8125</v>
      </c>
      <c r="H59" s="2" t="s">
        <v>49</v>
      </c>
      <c r="I59" s="16">
        <v>41656.877083333333</v>
      </c>
      <c r="J59" s="16">
        <v>41656.85833333333</v>
      </c>
      <c r="K59" s="16">
        <v>41656.915277777778</v>
      </c>
      <c r="L59" s="16">
        <v>41656.961111111108</v>
      </c>
      <c r="Q59" s="20">
        <v>-68.286199999999994</v>
      </c>
      <c r="R59" s="20">
        <v>-68.610299999999995</v>
      </c>
    </row>
    <row r="60" spans="1:18">
      <c r="A60" s="2">
        <v>47</v>
      </c>
      <c r="B60" s="2">
        <v>500</v>
      </c>
      <c r="C60" s="17">
        <v>0.06</v>
      </c>
      <c r="D60" s="2">
        <v>0</v>
      </c>
      <c r="G60" s="16">
        <v>41662.697916666664</v>
      </c>
      <c r="H60" s="2" t="s">
        <v>43</v>
      </c>
      <c r="I60" s="16">
        <v>41662.794444444444</v>
      </c>
      <c r="J60" s="16">
        <v>41662.772916666669</v>
      </c>
      <c r="K60" s="16">
        <v>41662.818749999999</v>
      </c>
      <c r="L60" s="16">
        <v>41662.878472222219</v>
      </c>
      <c r="M60" s="16">
        <v>41663.037499999999</v>
      </c>
      <c r="N60" s="16">
        <v>41663.380555555559</v>
      </c>
      <c r="O60" s="16">
        <v>41663.522222222222</v>
      </c>
      <c r="P60" s="16">
        <v>41663.79791666667</v>
      </c>
      <c r="Q60" s="2">
        <v>-65.48</v>
      </c>
      <c r="R60" s="2">
        <v>-66.150000000000006</v>
      </c>
    </row>
    <row r="61" spans="1:18">
      <c r="A61" s="2">
        <v>47</v>
      </c>
      <c r="B61" s="2">
        <v>500</v>
      </c>
      <c r="C61" s="17">
        <v>0.06</v>
      </c>
      <c r="D61" s="2">
        <v>10</v>
      </c>
      <c r="G61" s="16">
        <v>41662.697916666664</v>
      </c>
      <c r="H61" s="2" t="s">
        <v>44</v>
      </c>
      <c r="I61" s="16">
        <v>41662.794444444444</v>
      </c>
      <c r="J61" s="16">
        <v>41662.772916666669</v>
      </c>
      <c r="K61" s="16">
        <v>41662.818749999999</v>
      </c>
      <c r="L61" s="16">
        <v>41662.878472222219</v>
      </c>
      <c r="M61" s="16">
        <v>41663.037499999999</v>
      </c>
      <c r="N61" s="16">
        <v>41663.380555555559</v>
      </c>
      <c r="O61" s="16">
        <v>41663.522222222222</v>
      </c>
      <c r="P61" s="16">
        <v>41663.79791666667</v>
      </c>
      <c r="Q61" s="2">
        <v>-65.48</v>
      </c>
      <c r="R61" s="2">
        <v>-66.150000000000006</v>
      </c>
    </row>
    <row r="62" spans="1:18">
      <c r="A62" s="2">
        <v>47</v>
      </c>
      <c r="B62" s="2">
        <v>500</v>
      </c>
      <c r="C62" s="17">
        <v>0.06</v>
      </c>
      <c r="D62" s="2">
        <v>20</v>
      </c>
      <c r="G62" s="16">
        <v>41662.697916666664</v>
      </c>
      <c r="H62" s="2" t="s">
        <v>45</v>
      </c>
      <c r="I62" s="16">
        <v>41662.794444444444</v>
      </c>
      <c r="J62" s="16">
        <v>41662.772916666669</v>
      </c>
      <c r="K62" s="16">
        <v>41662.818749999999</v>
      </c>
      <c r="L62" s="16">
        <v>41662.878472222219</v>
      </c>
      <c r="M62" s="16">
        <v>41663.037499999999</v>
      </c>
      <c r="N62" s="16">
        <v>41663.380555555559</v>
      </c>
      <c r="O62" s="16">
        <v>41663.522222222222</v>
      </c>
      <c r="P62" s="16">
        <v>41663.79791666667</v>
      </c>
      <c r="Q62" s="2">
        <v>-65.48</v>
      </c>
      <c r="R62" s="2">
        <v>-66.150000000000006</v>
      </c>
    </row>
    <row r="63" spans="1:18">
      <c r="A63" s="2">
        <v>47</v>
      </c>
      <c r="B63" s="2">
        <v>500</v>
      </c>
      <c r="C63" s="17">
        <v>0.06</v>
      </c>
      <c r="D63" s="2">
        <v>35</v>
      </c>
      <c r="G63" s="16">
        <v>41662.697916666664</v>
      </c>
      <c r="H63" s="2" t="s">
        <v>46</v>
      </c>
      <c r="I63" s="16">
        <v>41662.794444444444</v>
      </c>
      <c r="J63" s="16">
        <v>41662.772916666669</v>
      </c>
      <c r="K63" s="16">
        <v>41662.818749999999</v>
      </c>
      <c r="L63" s="16">
        <v>41662.878472222219</v>
      </c>
      <c r="M63" s="16">
        <v>41663.037499999999</v>
      </c>
      <c r="N63" s="16">
        <v>41663.380555555559</v>
      </c>
      <c r="O63" s="16">
        <v>41663.522222222222</v>
      </c>
      <c r="P63" s="16">
        <v>41663.79791666667</v>
      </c>
      <c r="Q63" s="2">
        <v>-65.48</v>
      </c>
      <c r="R63" s="2">
        <v>-66.150000000000006</v>
      </c>
    </row>
    <row r="64" spans="1:18">
      <c r="A64" s="2">
        <v>47</v>
      </c>
      <c r="B64" s="2">
        <v>500</v>
      </c>
      <c r="C64" s="17">
        <v>0.06</v>
      </c>
      <c r="D64" s="2">
        <v>50</v>
      </c>
      <c r="G64" s="16">
        <v>41662.697916666664</v>
      </c>
      <c r="H64" s="2" t="s">
        <v>47</v>
      </c>
      <c r="I64" s="16">
        <v>41662.794444444444</v>
      </c>
      <c r="J64" s="16">
        <v>41662.772916666669</v>
      </c>
      <c r="K64" s="16">
        <v>41662.818749999999</v>
      </c>
      <c r="L64" s="16">
        <v>41662.878472222219</v>
      </c>
      <c r="M64" s="16">
        <v>41663.037499999999</v>
      </c>
      <c r="N64" s="16">
        <v>41663.380555555559</v>
      </c>
      <c r="O64" s="16">
        <v>41663.522222222222</v>
      </c>
      <c r="P64" s="16">
        <v>41663.79791666667</v>
      </c>
      <c r="Q64" s="2">
        <v>-65.48</v>
      </c>
      <c r="R64" s="2">
        <v>-66.150000000000006</v>
      </c>
    </row>
    <row r="65" spans="1:18">
      <c r="A65" s="2">
        <v>47</v>
      </c>
      <c r="B65" s="2">
        <v>500</v>
      </c>
      <c r="C65" s="17">
        <v>0.06</v>
      </c>
      <c r="D65" s="2">
        <v>70</v>
      </c>
      <c r="G65" s="16">
        <v>41662.697916666664</v>
      </c>
      <c r="H65" s="2" t="s">
        <v>48</v>
      </c>
      <c r="I65" s="16">
        <v>41662.794444444444</v>
      </c>
      <c r="J65" s="16">
        <v>41662.772916666669</v>
      </c>
      <c r="K65" s="16">
        <v>41662.818749999999</v>
      </c>
      <c r="L65" s="16">
        <v>41662.878472222219</v>
      </c>
      <c r="M65" s="16">
        <v>41663.037499999999</v>
      </c>
      <c r="N65" s="16">
        <v>41663.380555555559</v>
      </c>
      <c r="O65" s="16">
        <v>41663.522222222222</v>
      </c>
      <c r="P65" s="16">
        <v>41663.79791666667</v>
      </c>
      <c r="Q65" s="2">
        <v>-65.48</v>
      </c>
      <c r="R65" s="2">
        <v>-66.150000000000006</v>
      </c>
    </row>
    <row r="66" spans="1:18">
      <c r="A66" s="2">
        <v>47</v>
      </c>
      <c r="B66" s="2">
        <v>500</v>
      </c>
      <c r="C66" s="17">
        <v>0.06</v>
      </c>
      <c r="D66" s="2">
        <v>100</v>
      </c>
      <c r="G66" s="16">
        <v>41662.697916666664</v>
      </c>
      <c r="H66" s="2" t="s">
        <v>49</v>
      </c>
      <c r="I66" s="16">
        <v>41662.794444444444</v>
      </c>
      <c r="J66" s="16">
        <v>41662.772916666669</v>
      </c>
      <c r="K66" s="16">
        <v>41662.818749999999</v>
      </c>
      <c r="L66" s="16">
        <v>41662.878472222219</v>
      </c>
      <c r="M66" s="16">
        <v>41663.037499999999</v>
      </c>
      <c r="N66" s="16">
        <v>41663.380555555559</v>
      </c>
      <c r="O66" s="16">
        <v>41663.522222222222</v>
      </c>
      <c r="P66" s="16">
        <v>41663.79791666667</v>
      </c>
      <c r="Q66" s="2">
        <v>-65.48</v>
      </c>
      <c r="R66" s="2">
        <v>-66.150000000000006</v>
      </c>
    </row>
  </sheetData>
  <mergeCells count="6">
    <mergeCell ref="I8:P8"/>
    <mergeCell ref="L2:M2"/>
    <mergeCell ref="L3:M3"/>
    <mergeCell ref="L4:M4"/>
    <mergeCell ref="L5:M5"/>
    <mergeCell ref="L6:M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10" sqref="D10"/>
    </sheetView>
  </sheetViews>
  <sheetFormatPr baseColWidth="10" defaultColWidth="11" defaultRowHeight="15" x14ac:dyDescent="0"/>
  <cols>
    <col min="1" max="1" width="27.6640625" bestFit="1" customWidth="1"/>
    <col min="2" max="2" width="16" customWidth="1"/>
    <col min="3" max="3" width="12.5" customWidth="1"/>
    <col min="6" max="6" width="22.33203125" customWidth="1"/>
    <col min="7" max="7" width="13.1640625" customWidth="1"/>
  </cols>
  <sheetData>
    <row r="1" spans="1:8" s="13" customFormat="1" ht="18">
      <c r="A1" s="12" t="s">
        <v>37</v>
      </c>
    </row>
    <row r="2" spans="1:8" s="13" customFormat="1" ht="18">
      <c r="A2" s="12"/>
    </row>
    <row r="3" spans="1:8" ht="60">
      <c r="A3" s="10" t="s">
        <v>18</v>
      </c>
      <c r="B3" s="10" t="s">
        <v>29</v>
      </c>
      <c r="C3" s="11" t="s">
        <v>20</v>
      </c>
      <c r="D3" s="10" t="s">
        <v>19</v>
      </c>
      <c r="E3" s="10" t="s">
        <v>21</v>
      </c>
      <c r="F3" s="11" t="s">
        <v>25</v>
      </c>
      <c r="G3" s="11" t="s">
        <v>26</v>
      </c>
    </row>
    <row r="4" spans="1:8">
      <c r="A4" t="s">
        <v>10</v>
      </c>
      <c r="B4">
        <v>8.4499999999999993</v>
      </c>
      <c r="C4">
        <v>13.63</v>
      </c>
      <c r="D4" t="s">
        <v>22</v>
      </c>
      <c r="E4">
        <v>246.26</v>
      </c>
      <c r="F4">
        <f>(B4/E4)/(C4*1000)</f>
        <v>2.5174855009221143E-6</v>
      </c>
      <c r="G4">
        <f>(F4*2)/(200)*(1000000/1)*1000</f>
        <v>25.174855009221144</v>
      </c>
    </row>
    <row r="5" spans="1:8">
      <c r="A5" t="s">
        <v>13</v>
      </c>
      <c r="B5">
        <v>11.25</v>
      </c>
      <c r="C5">
        <v>22.23</v>
      </c>
      <c r="D5" t="s">
        <v>22</v>
      </c>
      <c r="E5">
        <v>338.31</v>
      </c>
      <c r="F5">
        <f>(B5/E5)/(C5*1000)</f>
        <v>1.4958850595428074E-6</v>
      </c>
      <c r="G5">
        <f>(F5*2)/(200)*(1000000/1)*1000</f>
        <v>14.958850595428075</v>
      </c>
    </row>
    <row r="6" spans="1:8">
      <c r="A6" t="s">
        <v>11</v>
      </c>
      <c r="B6">
        <v>10.39</v>
      </c>
      <c r="C6">
        <v>16.23</v>
      </c>
      <c r="D6" t="s">
        <v>23</v>
      </c>
      <c r="E6">
        <v>256.14999999999998</v>
      </c>
      <c r="F6">
        <f>(B6/E6)/(C6*1000)</f>
        <v>2.4992095257647698E-6</v>
      </c>
      <c r="G6">
        <f>(F6*2)/(200)*(1000000/1)*1000</f>
        <v>24.992095257647701</v>
      </c>
    </row>
    <row r="7" spans="1:8">
      <c r="A7" t="s">
        <v>12</v>
      </c>
      <c r="B7">
        <v>11.18</v>
      </c>
      <c r="C7">
        <v>13.8</v>
      </c>
      <c r="D7" t="s">
        <v>23</v>
      </c>
      <c r="E7">
        <v>324.8</v>
      </c>
      <c r="F7">
        <f>(B7/E7)/(C7*1000)</f>
        <v>2.4942885700007134E-6</v>
      </c>
      <c r="G7">
        <f>(F7*2)/(200)*(1000000/1)*1000</f>
        <v>24.942885700007135</v>
      </c>
    </row>
    <row r="8" spans="1:8" ht="15" customHeight="1">
      <c r="G8" s="27" t="s">
        <v>24</v>
      </c>
      <c r="H8" s="27"/>
    </row>
    <row r="9" spans="1:8">
      <c r="G9" s="27"/>
      <c r="H9" s="27"/>
    </row>
    <row r="10" spans="1:8">
      <c r="G10" s="27"/>
      <c r="H10" s="27"/>
    </row>
    <row r="11" spans="1:8">
      <c r="G11" s="9"/>
      <c r="H11" s="9"/>
    </row>
    <row r="12" spans="1:8" ht="35" customHeight="1">
      <c r="A12" s="10" t="s">
        <v>30</v>
      </c>
      <c r="B12" s="10" t="s">
        <v>29</v>
      </c>
      <c r="C12" s="11" t="s">
        <v>20</v>
      </c>
      <c r="D12" s="10" t="s">
        <v>19</v>
      </c>
      <c r="E12" s="10" t="s">
        <v>21</v>
      </c>
      <c r="F12" s="11" t="s">
        <v>25</v>
      </c>
      <c r="G12" s="11" t="s">
        <v>31</v>
      </c>
    </row>
    <row r="13" spans="1:8">
      <c r="A13" t="s">
        <v>28</v>
      </c>
      <c r="B13">
        <v>12.91</v>
      </c>
      <c r="C13">
        <v>13.05</v>
      </c>
      <c r="D13" t="s">
        <v>23</v>
      </c>
      <c r="E13">
        <v>176.17</v>
      </c>
      <c r="F13">
        <f>(B13/E13)/(C13*1000)</f>
        <v>5.6154398061607603E-6</v>
      </c>
      <c r="G13">
        <f>F13*1000000</f>
        <v>5.6154398061607607</v>
      </c>
    </row>
    <row r="14" spans="1:8">
      <c r="A14" t="s">
        <v>27</v>
      </c>
      <c r="B14">
        <v>11.33</v>
      </c>
      <c r="C14">
        <v>12.99</v>
      </c>
      <c r="D14" t="s">
        <v>22</v>
      </c>
      <c r="E14">
        <v>175.18</v>
      </c>
      <c r="F14">
        <f>(B14/E14)/(C14*1000)</f>
        <v>4.9789324799627627E-6</v>
      </c>
      <c r="G14">
        <f>F14*1000000</f>
        <v>4.9789324799627623</v>
      </c>
    </row>
    <row r="16" spans="1:8" ht="18">
      <c r="A16" s="12" t="s">
        <v>33</v>
      </c>
    </row>
    <row r="18" spans="1:8" ht="30">
      <c r="A18" s="10" t="s">
        <v>32</v>
      </c>
      <c r="B18" s="11" t="s">
        <v>34</v>
      </c>
      <c r="C18" s="11" t="s">
        <v>35</v>
      </c>
    </row>
    <row r="19" spans="1:8">
      <c r="A19">
        <v>1</v>
      </c>
      <c r="B19">
        <f>G13</f>
        <v>5.6154398061607607</v>
      </c>
      <c r="C19">
        <f>G14</f>
        <v>4.9789324799627623</v>
      </c>
    </row>
    <row r="20" spans="1:8">
      <c r="A20">
        <v>2</v>
      </c>
      <c r="B20">
        <f>B19/2</f>
        <v>2.8077199030803803</v>
      </c>
      <c r="C20">
        <f>C19/2</f>
        <v>2.4894662399813812</v>
      </c>
    </row>
    <row r="21" spans="1:8">
      <c r="A21">
        <v>3</v>
      </c>
      <c r="B21">
        <f t="shared" ref="B21:B30" si="0">B20/2</f>
        <v>1.4038599515401902</v>
      </c>
      <c r="C21">
        <f t="shared" ref="C21:C30" si="1">C20/2</f>
        <v>1.2447331199906906</v>
      </c>
    </row>
    <row r="22" spans="1:8">
      <c r="A22">
        <v>4</v>
      </c>
      <c r="B22">
        <f t="shared" si="0"/>
        <v>0.70192997577009508</v>
      </c>
      <c r="C22">
        <f t="shared" si="1"/>
        <v>0.62236655999534529</v>
      </c>
    </row>
    <row r="23" spans="1:8">
      <c r="A23">
        <v>5</v>
      </c>
      <c r="B23">
        <f t="shared" si="0"/>
        <v>0.35096498788504754</v>
      </c>
      <c r="C23">
        <f t="shared" si="1"/>
        <v>0.31118327999767265</v>
      </c>
    </row>
    <row r="24" spans="1:8">
      <c r="A24">
        <v>6</v>
      </c>
      <c r="B24">
        <f t="shared" si="0"/>
        <v>0.17548249394252377</v>
      </c>
      <c r="C24">
        <f t="shared" si="1"/>
        <v>0.15559163999883632</v>
      </c>
    </row>
    <row r="25" spans="1:8">
      <c r="A25">
        <v>7</v>
      </c>
      <c r="B25">
        <f t="shared" si="0"/>
        <v>8.7741246971261885E-2</v>
      </c>
      <c r="C25">
        <f t="shared" si="1"/>
        <v>7.7795819999418162E-2</v>
      </c>
    </row>
    <row r="26" spans="1:8">
      <c r="A26">
        <v>8</v>
      </c>
      <c r="B26">
        <f t="shared" si="0"/>
        <v>4.3870623485630943E-2</v>
      </c>
      <c r="C26">
        <f t="shared" si="1"/>
        <v>3.8897909999709081E-2</v>
      </c>
    </row>
    <row r="27" spans="1:8">
      <c r="A27">
        <v>9</v>
      </c>
      <c r="B27">
        <f t="shared" si="0"/>
        <v>2.1935311742815471E-2</v>
      </c>
      <c r="C27">
        <f t="shared" si="1"/>
        <v>1.944895499985454E-2</v>
      </c>
    </row>
    <row r="28" spans="1:8">
      <c r="A28">
        <v>10</v>
      </c>
      <c r="B28">
        <f t="shared" si="0"/>
        <v>1.0967655871407736E-2</v>
      </c>
      <c r="C28">
        <f t="shared" si="1"/>
        <v>9.7244774999272702E-3</v>
      </c>
    </row>
    <row r="29" spans="1:8">
      <c r="A29">
        <v>11</v>
      </c>
      <c r="B29">
        <f t="shared" si="0"/>
        <v>5.4838279357038678E-3</v>
      </c>
      <c r="C29">
        <f t="shared" si="1"/>
        <v>4.8622387499636351E-3</v>
      </c>
    </row>
    <row r="30" spans="1:8">
      <c r="A30">
        <v>12</v>
      </c>
      <c r="B30">
        <f t="shared" si="0"/>
        <v>2.7419139678519339E-3</v>
      </c>
      <c r="C30">
        <f t="shared" si="1"/>
        <v>2.4311193749818175E-3</v>
      </c>
    </row>
    <row r="32" spans="1:8" ht="36" customHeight="1">
      <c r="A32" s="28" t="s">
        <v>36</v>
      </c>
      <c r="B32" s="28"/>
      <c r="C32" s="28"/>
      <c r="D32" s="28"/>
      <c r="E32" s="28"/>
      <c r="F32" s="28"/>
      <c r="G32" s="28"/>
      <c r="H32" s="28"/>
    </row>
  </sheetData>
  <mergeCells count="2">
    <mergeCell ref="G8:H10"/>
    <mergeCell ref="A32:H32"/>
  </mergeCells>
  <phoneticPr fontId="11" type="noConversion"/>
  <pageMargins left="0.75" right="0.75" top="1" bottom="1" header="0.5" footer="0.5"/>
  <pageSetup scale="6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Log</vt:lpstr>
      <vt:lpstr>Substrate &amp; std conc. calcs</vt:lpstr>
    </vt:vector>
  </TitlesOfParts>
  <Company>Woods Hole Oceanographic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cp:lastPrinted>2013-11-13T19:33:55Z</cp:lastPrinted>
  <dcterms:created xsi:type="dcterms:W3CDTF">2013-11-12T18:24:24Z</dcterms:created>
  <dcterms:modified xsi:type="dcterms:W3CDTF">2015-12-01T02:11:40Z</dcterms:modified>
</cp:coreProperties>
</file>