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vs/Google Drive/Leaf_proteomics_project/Experimental/Data/Aspinwall Euc heat stress/"/>
    </mc:Choice>
  </mc:AlternateContent>
  <bookViews>
    <workbookView xWindow="100" yWindow="480" windowWidth="38080" windowHeight="23440" tabRatio="500"/>
  </bookViews>
  <sheets>
    <sheet name="Data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2" i="1"/>
  <c r="Q2" i="1"/>
  <c r="R2" i="1"/>
  <c r="W2" i="1"/>
  <c r="AB2" i="1"/>
  <c r="W33" i="1"/>
  <c r="X33" i="1"/>
  <c r="W56" i="1"/>
  <c r="X56" i="1"/>
  <c r="W57" i="1"/>
  <c r="X57" i="1"/>
  <c r="W62" i="1"/>
  <c r="X62" i="1"/>
  <c r="W65" i="1"/>
  <c r="X65" i="1"/>
  <c r="W77" i="1"/>
  <c r="X77" i="1"/>
  <c r="W26" i="1"/>
  <c r="X26" i="1"/>
  <c r="W41" i="1"/>
  <c r="X41" i="1"/>
  <c r="W50" i="1"/>
  <c r="X50" i="1"/>
  <c r="W58" i="1"/>
  <c r="X58" i="1"/>
  <c r="W69" i="1"/>
  <c r="X69" i="1"/>
  <c r="W71" i="1"/>
  <c r="X71" i="1"/>
  <c r="W7" i="1"/>
  <c r="X7" i="1"/>
  <c r="W9" i="1"/>
  <c r="X9" i="1"/>
  <c r="W12" i="1"/>
  <c r="X12" i="1"/>
  <c r="W59" i="1"/>
  <c r="X59" i="1"/>
  <c r="W63" i="1"/>
  <c r="X63" i="1"/>
  <c r="W73" i="1"/>
  <c r="X73" i="1"/>
  <c r="W34" i="1"/>
  <c r="X34" i="1"/>
  <c r="W35" i="1"/>
  <c r="X35" i="1"/>
  <c r="W53" i="1"/>
  <c r="X53" i="1"/>
  <c r="W90" i="1"/>
  <c r="X90" i="1"/>
  <c r="W95" i="1"/>
  <c r="X95" i="1"/>
  <c r="W97" i="1"/>
  <c r="X97" i="1"/>
  <c r="W6" i="1"/>
  <c r="X6" i="1"/>
  <c r="W10" i="1"/>
  <c r="X10" i="1"/>
  <c r="W17" i="1"/>
  <c r="X17" i="1"/>
  <c r="W21" i="1"/>
  <c r="X21" i="1"/>
  <c r="W23" i="1"/>
  <c r="X23" i="1"/>
  <c r="W45" i="1"/>
  <c r="X45" i="1"/>
  <c r="W47" i="1"/>
  <c r="X47" i="1"/>
  <c r="W52" i="1"/>
  <c r="X52" i="1"/>
  <c r="W76" i="1"/>
  <c r="X76" i="1"/>
  <c r="W84" i="1"/>
  <c r="X84" i="1"/>
  <c r="W87" i="1"/>
  <c r="X87" i="1"/>
  <c r="W92" i="1"/>
  <c r="X92" i="1"/>
  <c r="W14" i="1"/>
  <c r="X14" i="1"/>
  <c r="W15" i="1"/>
  <c r="X15" i="1"/>
  <c r="W32" i="1"/>
  <c r="X32" i="1"/>
  <c r="W39" i="1"/>
  <c r="X39" i="1"/>
  <c r="W68" i="1"/>
  <c r="X68" i="1"/>
  <c r="W85" i="1"/>
  <c r="X85" i="1"/>
  <c r="W11" i="1"/>
  <c r="X11" i="1"/>
  <c r="W16" i="1"/>
  <c r="X16" i="1"/>
  <c r="W36" i="1"/>
  <c r="X36" i="1"/>
  <c r="W37" i="1"/>
  <c r="X37" i="1"/>
  <c r="W44" i="1"/>
  <c r="X44" i="1"/>
  <c r="W51" i="1"/>
  <c r="X51" i="1"/>
  <c r="W18" i="1"/>
  <c r="X18" i="1"/>
  <c r="W20" i="1"/>
  <c r="X20" i="1"/>
  <c r="W42" i="1"/>
  <c r="X42" i="1"/>
  <c r="W48" i="1"/>
  <c r="X48" i="1"/>
  <c r="W61" i="1"/>
  <c r="X61" i="1"/>
  <c r="W81" i="1"/>
  <c r="X81" i="1"/>
  <c r="W3" i="1"/>
  <c r="X3" i="1"/>
  <c r="W19" i="1"/>
  <c r="X19" i="1"/>
  <c r="W25" i="1"/>
  <c r="X25" i="1"/>
  <c r="W64" i="1"/>
  <c r="X64" i="1"/>
  <c r="W82" i="1"/>
  <c r="X82" i="1"/>
  <c r="W83" i="1"/>
  <c r="X83" i="1"/>
  <c r="W28" i="1"/>
  <c r="X28" i="1"/>
  <c r="W31" i="1"/>
  <c r="X31" i="1"/>
  <c r="W60" i="1"/>
  <c r="X60" i="1"/>
  <c r="W78" i="1"/>
  <c r="X78" i="1"/>
  <c r="W79" i="1"/>
  <c r="X79" i="1"/>
  <c r="W96" i="1"/>
  <c r="X96" i="1"/>
  <c r="X2" i="1"/>
  <c r="W27" i="1"/>
  <c r="X27" i="1"/>
  <c r="W54" i="1"/>
  <c r="X54" i="1"/>
  <c r="W74" i="1"/>
  <c r="X74" i="1"/>
  <c r="W80" i="1"/>
  <c r="X80" i="1"/>
  <c r="W93" i="1"/>
  <c r="X93" i="1"/>
  <c r="W40" i="1"/>
  <c r="X40" i="1"/>
  <c r="W43" i="1"/>
  <c r="X43" i="1"/>
  <c r="W72" i="1"/>
  <c r="X72" i="1"/>
  <c r="W75" i="1"/>
  <c r="X75" i="1"/>
  <c r="W89" i="1"/>
  <c r="X89" i="1"/>
  <c r="W91" i="1"/>
  <c r="X91" i="1"/>
  <c r="W4" i="1"/>
  <c r="X4" i="1"/>
  <c r="W46" i="1"/>
  <c r="X46" i="1"/>
  <c r="W49" i="1"/>
  <c r="X49" i="1"/>
  <c r="W70" i="1"/>
  <c r="X70" i="1"/>
  <c r="W88" i="1"/>
  <c r="X88" i="1"/>
  <c r="W94" i="1"/>
  <c r="X94" i="1"/>
  <c r="W8" i="1"/>
  <c r="X8" i="1"/>
  <c r="W22" i="1"/>
  <c r="X22" i="1"/>
  <c r="W29" i="1"/>
  <c r="X29" i="1"/>
  <c r="W55" i="1"/>
  <c r="X55" i="1"/>
  <c r="W66" i="1"/>
  <c r="X66" i="1"/>
  <c r="W67" i="1"/>
  <c r="X67" i="1"/>
  <c r="W5" i="1"/>
  <c r="X5" i="1"/>
  <c r="W13" i="1"/>
  <c r="X13" i="1"/>
  <c r="W24" i="1"/>
  <c r="X24" i="1"/>
  <c r="W30" i="1"/>
  <c r="X30" i="1"/>
  <c r="W38" i="1"/>
  <c r="X38" i="1"/>
  <c r="W86" i="1"/>
  <c r="X86" i="1"/>
  <c r="AE97" i="1"/>
  <c r="Q97" i="1"/>
  <c r="R97" i="1"/>
  <c r="AB97" i="1"/>
  <c r="AA97" i="1"/>
  <c r="AE96" i="1"/>
  <c r="Q96" i="1"/>
  <c r="R96" i="1"/>
  <c r="AB96" i="1"/>
  <c r="AA96" i="1"/>
  <c r="AE95" i="1"/>
  <c r="Q95" i="1"/>
  <c r="R95" i="1"/>
  <c r="AB95" i="1"/>
  <c r="AA95" i="1"/>
  <c r="AE94" i="1"/>
  <c r="Q94" i="1"/>
  <c r="R94" i="1"/>
  <c r="AB94" i="1"/>
  <c r="AA94" i="1"/>
  <c r="AE93" i="1"/>
  <c r="Q93" i="1"/>
  <c r="R93" i="1"/>
  <c r="AB93" i="1"/>
  <c r="AA93" i="1"/>
  <c r="AE92" i="1"/>
  <c r="Q92" i="1"/>
  <c r="R92" i="1"/>
  <c r="AB92" i="1"/>
  <c r="AA92" i="1"/>
  <c r="AE91" i="1"/>
  <c r="Q91" i="1"/>
  <c r="R91" i="1"/>
  <c r="AB91" i="1"/>
  <c r="AA91" i="1"/>
  <c r="AE90" i="1"/>
  <c r="Q90" i="1"/>
  <c r="R90" i="1"/>
  <c r="AB90" i="1"/>
  <c r="AA90" i="1"/>
  <c r="AE89" i="1"/>
  <c r="Q89" i="1"/>
  <c r="R89" i="1"/>
  <c r="AB89" i="1"/>
  <c r="AA89" i="1"/>
  <c r="AE88" i="1"/>
  <c r="Q88" i="1"/>
  <c r="R88" i="1"/>
  <c r="AB88" i="1"/>
  <c r="AA88" i="1"/>
  <c r="AE87" i="1"/>
  <c r="Q87" i="1"/>
  <c r="R87" i="1"/>
  <c r="AB87" i="1"/>
  <c r="AA87" i="1"/>
  <c r="AE86" i="1"/>
  <c r="Q86" i="1"/>
  <c r="R86" i="1"/>
  <c r="AB86" i="1"/>
  <c r="AA86" i="1"/>
  <c r="AE85" i="1"/>
  <c r="Q85" i="1"/>
  <c r="R85" i="1"/>
  <c r="AB85" i="1"/>
  <c r="AA85" i="1"/>
  <c r="AE84" i="1"/>
  <c r="Q84" i="1"/>
  <c r="R84" i="1"/>
  <c r="AB84" i="1"/>
  <c r="AA84" i="1"/>
  <c r="AE83" i="1"/>
  <c r="Q83" i="1"/>
  <c r="R83" i="1"/>
  <c r="AB83" i="1"/>
  <c r="AA83" i="1"/>
  <c r="AE82" i="1"/>
  <c r="Q82" i="1"/>
  <c r="R82" i="1"/>
  <c r="AB82" i="1"/>
  <c r="AA82" i="1"/>
  <c r="AE81" i="1"/>
  <c r="Q81" i="1"/>
  <c r="R81" i="1"/>
  <c r="AB81" i="1"/>
  <c r="AA81" i="1"/>
  <c r="AE80" i="1"/>
  <c r="Q80" i="1"/>
  <c r="R80" i="1"/>
  <c r="AB80" i="1"/>
  <c r="AA80" i="1"/>
  <c r="AE79" i="1"/>
  <c r="Q79" i="1"/>
  <c r="R79" i="1"/>
  <c r="AB79" i="1"/>
  <c r="AA79" i="1"/>
  <c r="AE78" i="1"/>
  <c r="Q78" i="1"/>
  <c r="R78" i="1"/>
  <c r="AB78" i="1"/>
  <c r="AA78" i="1"/>
  <c r="AE77" i="1"/>
  <c r="Q77" i="1"/>
  <c r="R77" i="1"/>
  <c r="AB77" i="1"/>
  <c r="AA77" i="1"/>
  <c r="AE76" i="1"/>
  <c r="Q76" i="1"/>
  <c r="R76" i="1"/>
  <c r="AB76" i="1"/>
  <c r="AA76" i="1"/>
  <c r="AE75" i="1"/>
  <c r="Q75" i="1"/>
  <c r="R75" i="1"/>
  <c r="AB75" i="1"/>
  <c r="AA75" i="1"/>
  <c r="AE74" i="1"/>
  <c r="Q74" i="1"/>
  <c r="R74" i="1"/>
  <c r="AB74" i="1"/>
  <c r="AA74" i="1"/>
  <c r="AE73" i="1"/>
  <c r="Q73" i="1"/>
  <c r="R73" i="1"/>
  <c r="AB73" i="1"/>
  <c r="AA73" i="1"/>
  <c r="AE72" i="1"/>
  <c r="Q72" i="1"/>
  <c r="R72" i="1"/>
  <c r="AB72" i="1"/>
  <c r="AA72" i="1"/>
  <c r="AE71" i="1"/>
  <c r="Q71" i="1"/>
  <c r="R71" i="1"/>
  <c r="AB71" i="1"/>
  <c r="AA71" i="1"/>
  <c r="AE70" i="1"/>
  <c r="Q70" i="1"/>
  <c r="R70" i="1"/>
  <c r="AB70" i="1"/>
  <c r="AA70" i="1"/>
  <c r="AE69" i="1"/>
  <c r="Q69" i="1"/>
  <c r="R69" i="1"/>
  <c r="AB69" i="1"/>
  <c r="AA69" i="1"/>
  <c r="AE68" i="1"/>
  <c r="Q68" i="1"/>
  <c r="R68" i="1"/>
  <c r="AB68" i="1"/>
  <c r="AA68" i="1"/>
  <c r="AE67" i="1"/>
  <c r="Q67" i="1"/>
  <c r="R67" i="1"/>
  <c r="AB67" i="1"/>
  <c r="AA67" i="1"/>
  <c r="AE66" i="1"/>
  <c r="Q66" i="1"/>
  <c r="R66" i="1"/>
  <c r="AB66" i="1"/>
  <c r="AA66" i="1"/>
  <c r="AE65" i="1"/>
  <c r="Q65" i="1"/>
  <c r="R65" i="1"/>
  <c r="AB65" i="1"/>
  <c r="AA65" i="1"/>
  <c r="AE64" i="1"/>
  <c r="Q64" i="1"/>
  <c r="R64" i="1"/>
  <c r="AB64" i="1"/>
  <c r="AA64" i="1"/>
  <c r="AE63" i="1"/>
  <c r="Q63" i="1"/>
  <c r="R63" i="1"/>
  <c r="AB63" i="1"/>
  <c r="AA63" i="1"/>
  <c r="AE62" i="1"/>
  <c r="Q62" i="1"/>
  <c r="R62" i="1"/>
  <c r="AB62" i="1"/>
  <c r="AA62" i="1"/>
  <c r="AE61" i="1"/>
  <c r="Q61" i="1"/>
  <c r="R61" i="1"/>
  <c r="AB61" i="1"/>
  <c r="AA61" i="1"/>
  <c r="AE60" i="1"/>
  <c r="Q60" i="1"/>
  <c r="R60" i="1"/>
  <c r="AB60" i="1"/>
  <c r="AA60" i="1"/>
  <c r="AE59" i="1"/>
  <c r="Q59" i="1"/>
  <c r="R59" i="1"/>
  <c r="AB59" i="1"/>
  <c r="AA59" i="1"/>
  <c r="AE58" i="1"/>
  <c r="Q58" i="1"/>
  <c r="R58" i="1"/>
  <c r="AB58" i="1"/>
  <c r="AA58" i="1"/>
  <c r="AE57" i="1"/>
  <c r="Q57" i="1"/>
  <c r="R57" i="1"/>
  <c r="AB57" i="1"/>
  <c r="AA57" i="1"/>
  <c r="AE56" i="1"/>
  <c r="Q56" i="1"/>
  <c r="R56" i="1"/>
  <c r="AB56" i="1"/>
  <c r="AA56" i="1"/>
  <c r="AE55" i="1"/>
  <c r="Q55" i="1"/>
  <c r="R55" i="1"/>
  <c r="AB55" i="1"/>
  <c r="AA55" i="1"/>
  <c r="AE54" i="1"/>
  <c r="Q54" i="1"/>
  <c r="R54" i="1"/>
  <c r="AB54" i="1"/>
  <c r="AA54" i="1"/>
  <c r="AE53" i="1"/>
  <c r="Q53" i="1"/>
  <c r="R53" i="1"/>
  <c r="AB53" i="1"/>
  <c r="AA53" i="1"/>
  <c r="AE52" i="1"/>
  <c r="Q52" i="1"/>
  <c r="R52" i="1"/>
  <c r="AB52" i="1"/>
  <c r="AA52" i="1"/>
  <c r="AE51" i="1"/>
  <c r="Q51" i="1"/>
  <c r="R51" i="1"/>
  <c r="AB51" i="1"/>
  <c r="AA51" i="1"/>
  <c r="AE50" i="1"/>
  <c r="Q50" i="1"/>
  <c r="R50" i="1"/>
  <c r="AB50" i="1"/>
  <c r="AA50" i="1"/>
  <c r="AE49" i="1"/>
  <c r="Q49" i="1"/>
  <c r="R49" i="1"/>
  <c r="AB49" i="1"/>
  <c r="AA49" i="1"/>
  <c r="AE48" i="1"/>
  <c r="Q48" i="1"/>
  <c r="R48" i="1"/>
  <c r="AB48" i="1"/>
  <c r="AA48" i="1"/>
  <c r="AE47" i="1"/>
  <c r="Q47" i="1"/>
  <c r="R47" i="1"/>
  <c r="AB47" i="1"/>
  <c r="AA47" i="1"/>
  <c r="AE46" i="1"/>
  <c r="Q46" i="1"/>
  <c r="R46" i="1"/>
  <c r="AB46" i="1"/>
  <c r="AA46" i="1"/>
  <c r="AE45" i="1"/>
  <c r="Q45" i="1"/>
  <c r="R45" i="1"/>
  <c r="AB45" i="1"/>
  <c r="AA45" i="1"/>
  <c r="AE44" i="1"/>
  <c r="Q44" i="1"/>
  <c r="R44" i="1"/>
  <c r="AB44" i="1"/>
  <c r="AA44" i="1"/>
  <c r="AE43" i="1"/>
  <c r="Q43" i="1"/>
  <c r="R43" i="1"/>
  <c r="AB43" i="1"/>
  <c r="AA43" i="1"/>
  <c r="AE42" i="1"/>
  <c r="Q42" i="1"/>
  <c r="R42" i="1"/>
  <c r="AB42" i="1"/>
  <c r="AA42" i="1"/>
  <c r="AE41" i="1"/>
  <c r="Q41" i="1"/>
  <c r="R41" i="1"/>
  <c r="AB41" i="1"/>
  <c r="AA41" i="1"/>
  <c r="AE40" i="1"/>
  <c r="Q40" i="1"/>
  <c r="R40" i="1"/>
  <c r="AB40" i="1"/>
  <c r="AA40" i="1"/>
  <c r="AE39" i="1"/>
  <c r="Q39" i="1"/>
  <c r="R39" i="1"/>
  <c r="AB39" i="1"/>
  <c r="AA39" i="1"/>
  <c r="AE38" i="1"/>
  <c r="Q38" i="1"/>
  <c r="R38" i="1"/>
  <c r="AB38" i="1"/>
  <c r="AA38" i="1"/>
  <c r="AE37" i="1"/>
  <c r="Q37" i="1"/>
  <c r="R37" i="1"/>
  <c r="AB37" i="1"/>
  <c r="AA37" i="1"/>
  <c r="AE36" i="1"/>
  <c r="Q36" i="1"/>
  <c r="R36" i="1"/>
  <c r="AB36" i="1"/>
  <c r="AA36" i="1"/>
  <c r="AE35" i="1"/>
  <c r="Q35" i="1"/>
  <c r="R35" i="1"/>
  <c r="AB35" i="1"/>
  <c r="AA35" i="1"/>
  <c r="AE34" i="1"/>
  <c r="Q34" i="1"/>
  <c r="R34" i="1"/>
  <c r="AB34" i="1"/>
  <c r="AA34" i="1"/>
  <c r="AE33" i="1"/>
  <c r="Q33" i="1"/>
  <c r="R33" i="1"/>
  <c r="AB33" i="1"/>
  <c r="AA33" i="1"/>
  <c r="AE32" i="1"/>
  <c r="Q32" i="1"/>
  <c r="R32" i="1"/>
  <c r="AB32" i="1"/>
  <c r="AA32" i="1"/>
  <c r="AE31" i="1"/>
  <c r="Q31" i="1"/>
  <c r="R31" i="1"/>
  <c r="AB31" i="1"/>
  <c r="AA31" i="1"/>
  <c r="AE30" i="1"/>
  <c r="Q30" i="1"/>
  <c r="R30" i="1"/>
  <c r="AB30" i="1"/>
  <c r="AA30" i="1"/>
  <c r="AE29" i="1"/>
  <c r="Q29" i="1"/>
  <c r="R29" i="1"/>
  <c r="AB29" i="1"/>
  <c r="AA29" i="1"/>
  <c r="AE28" i="1"/>
  <c r="Q28" i="1"/>
  <c r="R28" i="1"/>
  <c r="AB28" i="1"/>
  <c r="AA28" i="1"/>
  <c r="AE27" i="1"/>
  <c r="Q27" i="1"/>
  <c r="R27" i="1"/>
  <c r="AB27" i="1"/>
  <c r="AA27" i="1"/>
  <c r="AE26" i="1"/>
  <c r="Q26" i="1"/>
  <c r="R26" i="1"/>
  <c r="AB26" i="1"/>
  <c r="AA26" i="1"/>
  <c r="AE25" i="1"/>
  <c r="Q25" i="1"/>
  <c r="R25" i="1"/>
  <c r="AB25" i="1"/>
  <c r="AA25" i="1"/>
  <c r="AE24" i="1"/>
  <c r="Q24" i="1"/>
  <c r="R24" i="1"/>
  <c r="AB24" i="1"/>
  <c r="AA24" i="1"/>
  <c r="AE23" i="1"/>
  <c r="Q23" i="1"/>
  <c r="R23" i="1"/>
  <c r="AB23" i="1"/>
  <c r="AA23" i="1"/>
  <c r="AE22" i="1"/>
  <c r="Q22" i="1"/>
  <c r="R22" i="1"/>
  <c r="AB22" i="1"/>
  <c r="AA22" i="1"/>
  <c r="AE21" i="1"/>
  <c r="Q21" i="1"/>
  <c r="R21" i="1"/>
  <c r="AB21" i="1"/>
  <c r="AA21" i="1"/>
  <c r="AE20" i="1"/>
  <c r="Q20" i="1"/>
  <c r="R20" i="1"/>
  <c r="AB20" i="1"/>
  <c r="AA20" i="1"/>
  <c r="AE19" i="1"/>
  <c r="Q19" i="1"/>
  <c r="R19" i="1"/>
  <c r="AB19" i="1"/>
  <c r="AA19" i="1"/>
  <c r="AE18" i="1"/>
  <c r="Q18" i="1"/>
  <c r="R18" i="1"/>
  <c r="AB18" i="1"/>
  <c r="AA18" i="1"/>
  <c r="AE17" i="1"/>
  <c r="Q17" i="1"/>
  <c r="R17" i="1"/>
  <c r="AB17" i="1"/>
  <c r="AA17" i="1"/>
  <c r="AE16" i="1"/>
  <c r="Q16" i="1"/>
  <c r="R16" i="1"/>
  <c r="AB16" i="1"/>
  <c r="AA16" i="1"/>
  <c r="AE15" i="1"/>
  <c r="Q15" i="1"/>
  <c r="R15" i="1"/>
  <c r="AB15" i="1"/>
  <c r="AA15" i="1"/>
  <c r="AE14" i="1"/>
  <c r="Q14" i="1"/>
  <c r="R14" i="1"/>
  <c r="AB14" i="1"/>
  <c r="AA14" i="1"/>
  <c r="AE13" i="1"/>
  <c r="Q13" i="1"/>
  <c r="R13" i="1"/>
  <c r="AB13" i="1"/>
  <c r="AA13" i="1"/>
  <c r="AE12" i="1"/>
  <c r="Q12" i="1"/>
  <c r="R12" i="1"/>
  <c r="AB12" i="1"/>
  <c r="AA12" i="1"/>
  <c r="AE11" i="1"/>
  <c r="Q11" i="1"/>
  <c r="R11" i="1"/>
  <c r="AB11" i="1"/>
  <c r="AA11" i="1"/>
  <c r="AE10" i="1"/>
  <c r="Q10" i="1"/>
  <c r="R10" i="1"/>
  <c r="AB10" i="1"/>
  <c r="AA10" i="1"/>
  <c r="AE9" i="1"/>
  <c r="Q9" i="1"/>
  <c r="R9" i="1"/>
  <c r="AB9" i="1"/>
  <c r="AA9" i="1"/>
  <c r="AE8" i="1"/>
  <c r="Q8" i="1"/>
  <c r="R8" i="1"/>
  <c r="AB8" i="1"/>
  <c r="AA8" i="1"/>
  <c r="AE7" i="1"/>
  <c r="Q7" i="1"/>
  <c r="R7" i="1"/>
  <c r="AB7" i="1"/>
  <c r="AA7" i="1"/>
  <c r="AE6" i="1"/>
  <c r="Q6" i="1"/>
  <c r="R6" i="1"/>
  <c r="AB6" i="1"/>
  <c r="AA6" i="1"/>
  <c r="AE5" i="1"/>
  <c r="Q5" i="1"/>
  <c r="R5" i="1"/>
  <c r="AB5" i="1"/>
  <c r="AA5" i="1"/>
  <c r="AE4" i="1"/>
  <c r="Q4" i="1"/>
  <c r="R4" i="1"/>
  <c r="AB4" i="1"/>
  <c r="AA4" i="1"/>
  <c r="AE3" i="1"/>
  <c r="Q3" i="1"/>
  <c r="R3" i="1"/>
  <c r="AB3" i="1"/>
  <c r="AA3" i="1"/>
  <c r="AE2" i="1"/>
  <c r="AA2" i="1"/>
</calcChain>
</file>

<file path=xl/sharedStrings.xml><?xml version="1.0" encoding="utf-8"?>
<sst xmlns="http://schemas.openxmlformats.org/spreadsheetml/2006/main" count="810" uniqueCount="266">
  <si>
    <t>sample id (day-species abbreviation-pot)</t>
  </si>
  <si>
    <t>date</t>
  </si>
  <si>
    <t>day</t>
  </si>
  <si>
    <t>species abbreviation</t>
  </si>
  <si>
    <t>pot</t>
  </si>
  <si>
    <t>note</t>
  </si>
  <si>
    <t>Temperature treatment</t>
  </si>
  <si>
    <t>species</t>
  </si>
  <si>
    <t>plant id</t>
  </si>
  <si>
    <t>proteomics analysis</t>
  </si>
  <si>
    <t>Extraction ID</t>
  </si>
  <si>
    <t>Fresh Weight of Extraction Sample (g)</t>
  </si>
  <si>
    <t>Fresh Weight of Dry Weight Sample (g)</t>
  </si>
  <si>
    <t>Dry Weight of Dry Weight Sample (g)</t>
  </si>
  <si>
    <t>Extraction Sample Leaf Area (cm^2)</t>
  </si>
  <si>
    <t>Dry Weight Sample Leaf Area (cm^2)</t>
  </si>
  <si>
    <t>Ovalbumin to Add to Extraction Samples (ul of 0.5 ug/uL)</t>
  </si>
  <si>
    <t>amount ovalbumin added (ug)</t>
  </si>
  <si>
    <t>Notes</t>
  </si>
  <si>
    <t>Protein Extract Concentration (protein assay, ug/uL)</t>
  </si>
  <si>
    <t>Protein Assay %CV</t>
  </si>
  <si>
    <t>Protein Extract Volume (uL)</t>
  </si>
  <si>
    <t>Extract Protein Amount (ug, protein assay)</t>
  </si>
  <si>
    <t>Protein per FW (mg/g, protein assay)</t>
  </si>
  <si>
    <t>Protein per DW (mg/g, protein assay)</t>
  </si>
  <si>
    <t>Protein per Leaf Area (mg/cm2, protein assay)</t>
  </si>
  <si>
    <t>%Ovalbumin of Total Protein</t>
  </si>
  <si>
    <t xml:space="preserve">Digest Protein Amount (ug)
</t>
  </si>
  <si>
    <t>Amount Protease in Digest (ug)</t>
  </si>
  <si>
    <t>uL Protein Extract per Digest</t>
  </si>
  <si>
    <t>1-bot-7</t>
  </si>
  <si>
    <t>bot</t>
  </si>
  <si>
    <t>pre-heatwave</t>
  </si>
  <si>
    <t>home</t>
  </si>
  <si>
    <t>E. botryoides</t>
  </si>
  <si>
    <t>bot-7</t>
  </si>
  <si>
    <t>yes</t>
  </si>
  <si>
    <t>14-bter-6</t>
  </si>
  <si>
    <t>bter</t>
  </si>
  <si>
    <t>6-days post-heatwave (recovery)</t>
  </si>
  <si>
    <t>E. tereticornis</t>
  </si>
  <si>
    <t>bter-6</t>
  </si>
  <si>
    <t>1-bot-6</t>
  </si>
  <si>
    <t>bot-6</t>
  </si>
  <si>
    <t>1-bter-29</t>
  </si>
  <si>
    <t>warm</t>
  </si>
  <si>
    <t>bter-29</t>
  </si>
  <si>
    <t>7-bot-30</t>
  </si>
  <si>
    <t>heatwave</t>
  </si>
  <si>
    <t>bot-30</t>
  </si>
  <si>
    <t>9-acam-25</t>
  </si>
  <si>
    <t>acam</t>
  </si>
  <si>
    <t>1 day post-heatwave (recovery)</t>
  </si>
  <si>
    <t>E. camaldulensis</t>
  </si>
  <si>
    <t>acam-25</t>
  </si>
  <si>
    <t>14-bter-2</t>
  </si>
  <si>
    <t>bter-2</t>
  </si>
  <si>
    <t>14-bot-6</t>
  </si>
  <si>
    <t>7-bot-6</t>
  </si>
  <si>
    <t>H009</t>
  </si>
  <si>
    <t>14-smit-22</t>
  </si>
  <si>
    <t>smit</t>
  </si>
  <si>
    <t>E. smithii</t>
  </si>
  <si>
    <t>smit-22</t>
  </si>
  <si>
    <t>H010</t>
  </si>
  <si>
    <t>9-acam-7</t>
  </si>
  <si>
    <t>acam-7</t>
  </si>
  <si>
    <t>H011</t>
  </si>
  <si>
    <t>9-bot-27</t>
  </si>
  <si>
    <t>bot-27</t>
  </si>
  <si>
    <t>H012</t>
  </si>
  <si>
    <t>7-bter-29</t>
  </si>
  <si>
    <t>H013</t>
  </si>
  <si>
    <t>9-bter-30</t>
  </si>
  <si>
    <t>bter-30</t>
  </si>
  <si>
    <t>H014</t>
  </si>
  <si>
    <t>14-acam-8</t>
  </si>
  <si>
    <t>acam-8</t>
  </si>
  <si>
    <t>H015</t>
  </si>
  <si>
    <t>9-bter-7</t>
  </si>
  <si>
    <t>bter-7</t>
  </si>
  <si>
    <t>H016</t>
  </si>
  <si>
    <t>1-bter-6</t>
  </si>
  <si>
    <t>H017</t>
  </si>
  <si>
    <t>1-acam-25</t>
  </si>
  <si>
    <t>H018</t>
  </si>
  <si>
    <t>9-bter-2</t>
  </si>
  <si>
    <t>H019</t>
  </si>
  <si>
    <t>9-bot-30</t>
  </si>
  <si>
    <t>H020</t>
  </si>
  <si>
    <t>7-acam-27</t>
  </si>
  <si>
    <t>acam-27</t>
  </si>
  <si>
    <t>H021</t>
  </si>
  <si>
    <t>7-acam-25</t>
  </si>
  <si>
    <t>H022</t>
  </si>
  <si>
    <t>1-acam-27</t>
  </si>
  <si>
    <t>H023</t>
  </si>
  <si>
    <t>7-bter-7</t>
  </si>
  <si>
    <t>H024</t>
  </si>
  <si>
    <t>9-smit-11</t>
  </si>
  <si>
    <t>smit-11</t>
  </si>
  <si>
    <t>H025</t>
  </si>
  <si>
    <t>smit-27</t>
  </si>
  <si>
    <t>H026</t>
  </si>
  <si>
    <t>9-smit-9</t>
  </si>
  <si>
    <t>smit-9</t>
  </si>
  <si>
    <t>H027</t>
  </si>
  <si>
    <t>1-bter-2</t>
  </si>
  <si>
    <t>H028</t>
  </si>
  <si>
    <t>14-acam-25</t>
  </si>
  <si>
    <t>H029</t>
  </si>
  <si>
    <t>1-bter-21</t>
  </si>
  <si>
    <t>bter-21</t>
  </si>
  <si>
    <t>H030</t>
  </si>
  <si>
    <t>9-bot-6</t>
  </si>
  <si>
    <t>H031</t>
  </si>
  <si>
    <t>14-smit-2</t>
  </si>
  <si>
    <t>smit-2</t>
  </si>
  <si>
    <t>H032</t>
  </si>
  <si>
    <t>1-smit-2</t>
  </si>
  <si>
    <t>H033</t>
  </si>
  <si>
    <t>7-bot-24</t>
  </si>
  <si>
    <t>bot-24</t>
  </si>
  <si>
    <t>H034</t>
  </si>
  <si>
    <t>14-bot-27</t>
  </si>
  <si>
    <t>H035</t>
  </si>
  <si>
    <t>14-acam-27</t>
  </si>
  <si>
    <t>H036</t>
  </si>
  <si>
    <t>9-bot-7</t>
  </si>
  <si>
    <t>H037</t>
  </si>
  <si>
    <t>14-bot-7</t>
  </si>
  <si>
    <t>H038</t>
  </si>
  <si>
    <t>7-acam-8</t>
  </si>
  <si>
    <t>H039</t>
  </si>
  <si>
    <t>7-smit-11</t>
  </si>
  <si>
    <t>H040</t>
  </si>
  <si>
    <t>14-bter-29</t>
  </si>
  <si>
    <t>H041</t>
  </si>
  <si>
    <t>14-bter-21</t>
  </si>
  <si>
    <t>H042</t>
  </si>
  <si>
    <t>1-acam-11</t>
  </si>
  <si>
    <t>acam-11</t>
  </si>
  <si>
    <t>H043</t>
  </si>
  <si>
    <t>1-acam-7</t>
  </si>
  <si>
    <t>H044</t>
  </si>
  <si>
    <t>9-bot-24</t>
  </si>
  <si>
    <t>H045</t>
  </si>
  <si>
    <t>7-acam-28</t>
  </si>
  <si>
    <t>acam-28</t>
  </si>
  <si>
    <t>H046</t>
  </si>
  <si>
    <t>1-bot-27</t>
  </si>
  <si>
    <t>H047</t>
  </si>
  <si>
    <t>1-smit-9</t>
  </si>
  <si>
    <t>H048</t>
  </si>
  <si>
    <t>H049</t>
  </si>
  <si>
    <t>1-bot-2</t>
  </si>
  <si>
    <t>bot-2</t>
  </si>
  <si>
    <t>H050</t>
  </si>
  <si>
    <t>1-acam-8</t>
  </si>
  <si>
    <t>H051</t>
  </si>
  <si>
    <t>7-bter-6</t>
  </si>
  <si>
    <t>H052</t>
  </si>
  <si>
    <t>7-bter-21</t>
  </si>
  <si>
    <t>9-acam-27</t>
  </si>
  <si>
    <t>H054</t>
  </si>
  <si>
    <t>1-bter-30</t>
  </si>
  <si>
    <t>H055</t>
  </si>
  <si>
    <t>9-smit-2</t>
  </si>
  <si>
    <t>H056</t>
  </si>
  <si>
    <t>9-acam-11</t>
  </si>
  <si>
    <t>H057</t>
  </si>
  <si>
    <t>1-smit-22</t>
  </si>
  <si>
    <t>H058</t>
  </si>
  <si>
    <t>1-acam-28</t>
  </si>
  <si>
    <t>H059</t>
  </si>
  <si>
    <t>7-bter-2</t>
  </si>
  <si>
    <t>H060</t>
  </si>
  <si>
    <t>14-bter-30</t>
  </si>
  <si>
    <t>H061</t>
  </si>
  <si>
    <t>14-bter-7</t>
  </si>
  <si>
    <t>7-bot-7</t>
  </si>
  <si>
    <t>H063</t>
  </si>
  <si>
    <t>14-acam-7</t>
  </si>
  <si>
    <t>H064</t>
  </si>
  <si>
    <t>7-smit-22</t>
  </si>
  <si>
    <t>H065</t>
  </si>
  <si>
    <t>7-smit-28</t>
  </si>
  <si>
    <t>smit-28</t>
  </si>
  <si>
    <t>H066</t>
  </si>
  <si>
    <t>H067</t>
  </si>
  <si>
    <t>9-bter-29</t>
  </si>
  <si>
    <t>H068</t>
  </si>
  <si>
    <t>14-bot-24</t>
  </si>
  <si>
    <t>H069</t>
  </si>
  <si>
    <t>9-smit-22</t>
  </si>
  <si>
    <t>H070</t>
  </si>
  <si>
    <t>7-smit-2</t>
  </si>
  <si>
    <t>H071</t>
  </si>
  <si>
    <t>9-bter-6</t>
  </si>
  <si>
    <t>H072</t>
  </si>
  <si>
    <t>14-smit-11</t>
  </si>
  <si>
    <t>H073</t>
  </si>
  <si>
    <t>7-smit-9</t>
  </si>
  <si>
    <t>H074</t>
  </si>
  <si>
    <t>14-acam-28</t>
  </si>
  <si>
    <t>H075</t>
  </si>
  <si>
    <t>14-acam-11</t>
  </si>
  <si>
    <t>H076</t>
  </si>
  <si>
    <t>7-acam-7</t>
  </si>
  <si>
    <t>H077</t>
  </si>
  <si>
    <t>1-smit-28</t>
  </si>
  <si>
    <t>H078</t>
  </si>
  <si>
    <t>9-acam-28</t>
  </si>
  <si>
    <t>H079</t>
  </si>
  <si>
    <t>1-smit-11</t>
  </si>
  <si>
    <t>H080</t>
  </si>
  <si>
    <t>1-bot-24</t>
  </si>
  <si>
    <t>H081</t>
  </si>
  <si>
    <t>9-bter-21</t>
  </si>
  <si>
    <t>H082</t>
  </si>
  <si>
    <t>7-bot-27</t>
  </si>
  <si>
    <t>H083</t>
  </si>
  <si>
    <t>1-bot-30</t>
  </si>
  <si>
    <t>H084</t>
  </si>
  <si>
    <t>1-bter-7</t>
  </si>
  <si>
    <t>H085</t>
  </si>
  <si>
    <t>H086</t>
  </si>
  <si>
    <t>9-acam-8</t>
  </si>
  <si>
    <t>14-bot-2</t>
  </si>
  <si>
    <t>H088</t>
  </si>
  <si>
    <t>14-bot-30</t>
  </si>
  <si>
    <t>H089</t>
  </si>
  <si>
    <t>7-bot-2</t>
  </si>
  <si>
    <t>H090</t>
  </si>
  <si>
    <t>9-smit-28</t>
  </si>
  <si>
    <t>H091</t>
  </si>
  <si>
    <t>14-smit-9</t>
  </si>
  <si>
    <t>H092</t>
  </si>
  <si>
    <t>14-smit-28</t>
  </si>
  <si>
    <t>H093</t>
  </si>
  <si>
    <t>7-bter-30</t>
  </si>
  <si>
    <t>H094</t>
  </si>
  <si>
    <t>7-acam-11</t>
  </si>
  <si>
    <t>H095</t>
  </si>
  <si>
    <t>9-bot-2</t>
  </si>
  <si>
    <t>H096</t>
  </si>
  <si>
    <t>H097</t>
  </si>
  <si>
    <t>Repeated - no leaf present in envelope</t>
  </si>
  <si>
    <t>H098</t>
  </si>
  <si>
    <t>Repeated - photo's didn't save so no leaf area was available</t>
  </si>
  <si>
    <t>H099</t>
  </si>
  <si>
    <t>Repeated - Ethanol:ether was poured in to alkylated samples, protein couldn't be recovered</t>
  </si>
  <si>
    <t>H100</t>
  </si>
  <si>
    <t>H101</t>
  </si>
  <si>
    <t>H102</t>
  </si>
  <si>
    <t>H103</t>
  </si>
  <si>
    <t>H104</t>
  </si>
  <si>
    <t>H105</t>
  </si>
  <si>
    <t>H106</t>
  </si>
  <si>
    <t>H107</t>
  </si>
  <si>
    <t>Repeated - Chlorophyll sample was lost</t>
  </si>
  <si>
    <t>14-smit-27</t>
  </si>
  <si>
    <t>9-smit-27</t>
  </si>
  <si>
    <t>1-smit-27</t>
  </si>
  <si>
    <t>7-smit-27</t>
  </si>
  <si>
    <t>DW per leaf area (g/cm^2)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</si>
</sst>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 applyAlignment="1" applyProtection="1">
      <alignment wrapText="1"/>
      <protection locked="0"/>
    </xf>
    <xf numFmtId="0" fontId="0" fillId="0" borderId="0" xfId="0" applyBorder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1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 applyBorder="1"/>
    <xf numFmtId="2" fontId="0" fillId="0" borderId="0" xfId="0" applyNumberFormat="1"/>
    <xf numFmtId="1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0" fillId="0" borderId="0" xfId="0" applyFill="1"/>
    <xf numFmtId="0" fontId="2" fillId="0" borderId="0" xfId="0" applyFont="1"/>
    <xf numFmtId="164" fontId="2" fillId="0" borderId="0" xfId="0" applyNumberFormat="1" applyFo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9" sqref="K9"/>
    </sheetView>
  </sheetViews>
  <sheetFormatPr baseColWidth="10" defaultColWidth="8.83203125" defaultRowHeight="15" x14ac:dyDescent="0.2"/>
  <cols>
    <col min="1" max="1" width="16.6640625" style="21" customWidth="1"/>
    <col min="2" max="2" width="10.6640625" bestFit="1" customWidth="1"/>
    <col min="3" max="3" width="4.1640625" bestFit="1" customWidth="1"/>
    <col min="4" max="4" width="8.83203125" customWidth="1"/>
    <col min="5" max="5" width="4" bestFit="1" customWidth="1"/>
    <col min="6" max="6" width="14.6640625" customWidth="1"/>
    <col min="7" max="7" width="13.1640625" style="21" customWidth="1"/>
    <col min="8" max="8" width="15.6640625" bestFit="1" customWidth="1"/>
    <col min="9" max="9" width="8.33203125" bestFit="1" customWidth="1"/>
    <col min="10" max="10" width="10" customWidth="1"/>
    <col min="11" max="12" width="12.1640625" style="14" customWidth="1"/>
    <col min="13" max="13" width="16.83203125" customWidth="1"/>
    <col min="14" max="14" width="13.5" customWidth="1"/>
    <col min="15" max="16" width="11.5" style="18" customWidth="1"/>
    <col min="17" max="18" width="14.83203125" style="19" customWidth="1"/>
    <col min="19" max="19" width="9.1640625" customWidth="1"/>
    <col min="20" max="20" width="13.5" customWidth="1"/>
    <col min="21" max="21" width="9.1640625" style="21" customWidth="1"/>
    <col min="22" max="27" width="9.1640625" customWidth="1"/>
    <col min="28" max="28" width="13.5" customWidth="1"/>
    <col min="31" max="31" width="8.83203125" style="12"/>
    <col min="255" max="255" width="10.6640625" bestFit="1" customWidth="1"/>
    <col min="256" max="256" width="4.1640625" bestFit="1" customWidth="1"/>
    <col min="257" max="257" width="30.6640625" bestFit="1" customWidth="1"/>
    <col min="258" max="258" width="22.5" bestFit="1" customWidth="1"/>
    <col min="259" max="259" width="15.6640625" bestFit="1" customWidth="1"/>
    <col min="260" max="260" width="7.5" customWidth="1"/>
    <col min="261" max="261" width="12.5" customWidth="1"/>
    <col min="262" max="262" width="18.6640625" bestFit="1" customWidth="1"/>
    <col min="511" max="511" width="10.6640625" bestFit="1" customWidth="1"/>
    <col min="512" max="512" width="4.1640625" bestFit="1" customWidth="1"/>
    <col min="513" max="513" width="30.6640625" bestFit="1" customWidth="1"/>
    <col min="514" max="514" width="22.5" bestFit="1" customWidth="1"/>
    <col min="515" max="515" width="15.6640625" bestFit="1" customWidth="1"/>
    <col min="516" max="516" width="7.5" customWidth="1"/>
    <col min="517" max="517" width="12.5" customWidth="1"/>
    <col min="518" max="518" width="18.6640625" bestFit="1" customWidth="1"/>
    <col min="767" max="767" width="10.6640625" bestFit="1" customWidth="1"/>
    <col min="768" max="768" width="4.1640625" bestFit="1" customWidth="1"/>
    <col min="769" max="769" width="30.6640625" bestFit="1" customWidth="1"/>
    <col min="770" max="770" width="22.5" bestFit="1" customWidth="1"/>
    <col min="771" max="771" width="15.6640625" bestFit="1" customWidth="1"/>
    <col min="772" max="772" width="7.5" customWidth="1"/>
    <col min="773" max="773" width="12.5" customWidth="1"/>
    <col min="774" max="774" width="18.6640625" bestFit="1" customWidth="1"/>
    <col min="1023" max="1023" width="10.6640625" bestFit="1" customWidth="1"/>
    <col min="1024" max="1024" width="4.1640625" bestFit="1" customWidth="1"/>
    <col min="1025" max="1025" width="30.6640625" bestFit="1" customWidth="1"/>
    <col min="1026" max="1026" width="22.5" bestFit="1" customWidth="1"/>
    <col min="1027" max="1027" width="15.6640625" bestFit="1" customWidth="1"/>
    <col min="1028" max="1028" width="7.5" customWidth="1"/>
    <col min="1029" max="1029" width="12.5" customWidth="1"/>
    <col min="1030" max="1030" width="18.6640625" bestFit="1" customWidth="1"/>
    <col min="1279" max="1279" width="10.6640625" bestFit="1" customWidth="1"/>
    <col min="1280" max="1280" width="4.1640625" bestFit="1" customWidth="1"/>
    <col min="1281" max="1281" width="30.6640625" bestFit="1" customWidth="1"/>
    <col min="1282" max="1282" width="22.5" bestFit="1" customWidth="1"/>
    <col min="1283" max="1283" width="15.6640625" bestFit="1" customWidth="1"/>
    <col min="1284" max="1284" width="7.5" customWidth="1"/>
    <col min="1285" max="1285" width="12.5" customWidth="1"/>
    <col min="1286" max="1286" width="18.6640625" bestFit="1" customWidth="1"/>
    <col min="1535" max="1535" width="10.6640625" bestFit="1" customWidth="1"/>
    <col min="1536" max="1536" width="4.1640625" bestFit="1" customWidth="1"/>
    <col min="1537" max="1537" width="30.6640625" bestFit="1" customWidth="1"/>
    <col min="1538" max="1538" width="22.5" bestFit="1" customWidth="1"/>
    <col min="1539" max="1539" width="15.6640625" bestFit="1" customWidth="1"/>
    <col min="1540" max="1540" width="7.5" customWidth="1"/>
    <col min="1541" max="1541" width="12.5" customWidth="1"/>
    <col min="1542" max="1542" width="18.6640625" bestFit="1" customWidth="1"/>
    <col min="1791" max="1791" width="10.6640625" bestFit="1" customWidth="1"/>
    <col min="1792" max="1792" width="4.1640625" bestFit="1" customWidth="1"/>
    <col min="1793" max="1793" width="30.6640625" bestFit="1" customWidth="1"/>
    <col min="1794" max="1794" width="22.5" bestFit="1" customWidth="1"/>
    <col min="1795" max="1795" width="15.6640625" bestFit="1" customWidth="1"/>
    <col min="1796" max="1796" width="7.5" customWidth="1"/>
    <col min="1797" max="1797" width="12.5" customWidth="1"/>
    <col min="1798" max="1798" width="18.6640625" bestFit="1" customWidth="1"/>
    <col min="2047" max="2047" width="10.6640625" bestFit="1" customWidth="1"/>
    <col min="2048" max="2048" width="4.1640625" bestFit="1" customWidth="1"/>
    <col min="2049" max="2049" width="30.6640625" bestFit="1" customWidth="1"/>
    <col min="2050" max="2050" width="22.5" bestFit="1" customWidth="1"/>
    <col min="2051" max="2051" width="15.6640625" bestFit="1" customWidth="1"/>
    <col min="2052" max="2052" width="7.5" customWidth="1"/>
    <col min="2053" max="2053" width="12.5" customWidth="1"/>
    <col min="2054" max="2054" width="18.6640625" bestFit="1" customWidth="1"/>
    <col min="2303" max="2303" width="10.6640625" bestFit="1" customWidth="1"/>
    <col min="2304" max="2304" width="4.1640625" bestFit="1" customWidth="1"/>
    <col min="2305" max="2305" width="30.6640625" bestFit="1" customWidth="1"/>
    <col min="2306" max="2306" width="22.5" bestFit="1" customWidth="1"/>
    <col min="2307" max="2307" width="15.6640625" bestFit="1" customWidth="1"/>
    <col min="2308" max="2308" width="7.5" customWidth="1"/>
    <col min="2309" max="2309" width="12.5" customWidth="1"/>
    <col min="2310" max="2310" width="18.6640625" bestFit="1" customWidth="1"/>
    <col min="2559" max="2559" width="10.6640625" bestFit="1" customWidth="1"/>
    <col min="2560" max="2560" width="4.1640625" bestFit="1" customWidth="1"/>
    <col min="2561" max="2561" width="30.6640625" bestFit="1" customWidth="1"/>
    <col min="2562" max="2562" width="22.5" bestFit="1" customWidth="1"/>
    <col min="2563" max="2563" width="15.6640625" bestFit="1" customWidth="1"/>
    <col min="2564" max="2564" width="7.5" customWidth="1"/>
    <col min="2565" max="2565" width="12.5" customWidth="1"/>
    <col min="2566" max="2566" width="18.6640625" bestFit="1" customWidth="1"/>
    <col min="2815" max="2815" width="10.6640625" bestFit="1" customWidth="1"/>
    <col min="2816" max="2816" width="4.1640625" bestFit="1" customWidth="1"/>
    <col min="2817" max="2817" width="30.6640625" bestFit="1" customWidth="1"/>
    <col min="2818" max="2818" width="22.5" bestFit="1" customWidth="1"/>
    <col min="2819" max="2819" width="15.6640625" bestFit="1" customWidth="1"/>
    <col min="2820" max="2820" width="7.5" customWidth="1"/>
    <col min="2821" max="2821" width="12.5" customWidth="1"/>
    <col min="2822" max="2822" width="18.6640625" bestFit="1" customWidth="1"/>
    <col min="3071" max="3071" width="10.6640625" bestFit="1" customWidth="1"/>
    <col min="3072" max="3072" width="4.1640625" bestFit="1" customWidth="1"/>
    <col min="3073" max="3073" width="30.6640625" bestFit="1" customWidth="1"/>
    <col min="3074" max="3074" width="22.5" bestFit="1" customWidth="1"/>
    <col min="3075" max="3075" width="15.6640625" bestFit="1" customWidth="1"/>
    <col min="3076" max="3076" width="7.5" customWidth="1"/>
    <col min="3077" max="3077" width="12.5" customWidth="1"/>
    <col min="3078" max="3078" width="18.6640625" bestFit="1" customWidth="1"/>
    <col min="3327" max="3327" width="10.6640625" bestFit="1" customWidth="1"/>
    <col min="3328" max="3328" width="4.1640625" bestFit="1" customWidth="1"/>
    <col min="3329" max="3329" width="30.6640625" bestFit="1" customWidth="1"/>
    <col min="3330" max="3330" width="22.5" bestFit="1" customWidth="1"/>
    <col min="3331" max="3331" width="15.6640625" bestFit="1" customWidth="1"/>
    <col min="3332" max="3332" width="7.5" customWidth="1"/>
    <col min="3333" max="3333" width="12.5" customWidth="1"/>
    <col min="3334" max="3334" width="18.6640625" bestFit="1" customWidth="1"/>
    <col min="3583" max="3583" width="10.6640625" bestFit="1" customWidth="1"/>
    <col min="3584" max="3584" width="4.1640625" bestFit="1" customWidth="1"/>
    <col min="3585" max="3585" width="30.6640625" bestFit="1" customWidth="1"/>
    <col min="3586" max="3586" width="22.5" bestFit="1" customWidth="1"/>
    <col min="3587" max="3587" width="15.6640625" bestFit="1" customWidth="1"/>
    <col min="3588" max="3588" width="7.5" customWidth="1"/>
    <col min="3589" max="3589" width="12.5" customWidth="1"/>
    <col min="3590" max="3590" width="18.6640625" bestFit="1" customWidth="1"/>
    <col min="3839" max="3839" width="10.6640625" bestFit="1" customWidth="1"/>
    <col min="3840" max="3840" width="4.1640625" bestFit="1" customWidth="1"/>
    <col min="3841" max="3841" width="30.6640625" bestFit="1" customWidth="1"/>
    <col min="3842" max="3842" width="22.5" bestFit="1" customWidth="1"/>
    <col min="3843" max="3843" width="15.6640625" bestFit="1" customWidth="1"/>
    <col min="3844" max="3844" width="7.5" customWidth="1"/>
    <col min="3845" max="3845" width="12.5" customWidth="1"/>
    <col min="3846" max="3846" width="18.6640625" bestFit="1" customWidth="1"/>
    <col min="4095" max="4095" width="10.6640625" bestFit="1" customWidth="1"/>
    <col min="4096" max="4096" width="4.1640625" bestFit="1" customWidth="1"/>
    <col min="4097" max="4097" width="30.6640625" bestFit="1" customWidth="1"/>
    <col min="4098" max="4098" width="22.5" bestFit="1" customWidth="1"/>
    <col min="4099" max="4099" width="15.6640625" bestFit="1" customWidth="1"/>
    <col min="4100" max="4100" width="7.5" customWidth="1"/>
    <col min="4101" max="4101" width="12.5" customWidth="1"/>
    <col min="4102" max="4102" width="18.6640625" bestFit="1" customWidth="1"/>
    <col min="4351" max="4351" width="10.6640625" bestFit="1" customWidth="1"/>
    <col min="4352" max="4352" width="4.1640625" bestFit="1" customWidth="1"/>
    <col min="4353" max="4353" width="30.6640625" bestFit="1" customWidth="1"/>
    <col min="4354" max="4354" width="22.5" bestFit="1" customWidth="1"/>
    <col min="4355" max="4355" width="15.6640625" bestFit="1" customWidth="1"/>
    <col min="4356" max="4356" width="7.5" customWidth="1"/>
    <col min="4357" max="4357" width="12.5" customWidth="1"/>
    <col min="4358" max="4358" width="18.6640625" bestFit="1" customWidth="1"/>
    <col min="4607" max="4607" width="10.6640625" bestFit="1" customWidth="1"/>
    <col min="4608" max="4608" width="4.1640625" bestFit="1" customWidth="1"/>
    <col min="4609" max="4609" width="30.6640625" bestFit="1" customWidth="1"/>
    <col min="4610" max="4610" width="22.5" bestFit="1" customWidth="1"/>
    <col min="4611" max="4611" width="15.6640625" bestFit="1" customWidth="1"/>
    <col min="4612" max="4612" width="7.5" customWidth="1"/>
    <col min="4613" max="4613" width="12.5" customWidth="1"/>
    <col min="4614" max="4614" width="18.6640625" bestFit="1" customWidth="1"/>
    <col min="4863" max="4863" width="10.6640625" bestFit="1" customWidth="1"/>
    <col min="4864" max="4864" width="4.1640625" bestFit="1" customWidth="1"/>
    <col min="4865" max="4865" width="30.6640625" bestFit="1" customWidth="1"/>
    <col min="4866" max="4866" width="22.5" bestFit="1" customWidth="1"/>
    <col min="4867" max="4867" width="15.6640625" bestFit="1" customWidth="1"/>
    <col min="4868" max="4868" width="7.5" customWidth="1"/>
    <col min="4869" max="4869" width="12.5" customWidth="1"/>
    <col min="4870" max="4870" width="18.6640625" bestFit="1" customWidth="1"/>
    <col min="5119" max="5119" width="10.6640625" bestFit="1" customWidth="1"/>
    <col min="5120" max="5120" width="4.1640625" bestFit="1" customWidth="1"/>
    <col min="5121" max="5121" width="30.6640625" bestFit="1" customWidth="1"/>
    <col min="5122" max="5122" width="22.5" bestFit="1" customWidth="1"/>
    <col min="5123" max="5123" width="15.6640625" bestFit="1" customWidth="1"/>
    <col min="5124" max="5124" width="7.5" customWidth="1"/>
    <col min="5125" max="5125" width="12.5" customWidth="1"/>
    <col min="5126" max="5126" width="18.6640625" bestFit="1" customWidth="1"/>
    <col min="5375" max="5375" width="10.6640625" bestFit="1" customWidth="1"/>
    <col min="5376" max="5376" width="4.1640625" bestFit="1" customWidth="1"/>
    <col min="5377" max="5377" width="30.6640625" bestFit="1" customWidth="1"/>
    <col min="5378" max="5378" width="22.5" bestFit="1" customWidth="1"/>
    <col min="5379" max="5379" width="15.6640625" bestFit="1" customWidth="1"/>
    <col min="5380" max="5380" width="7.5" customWidth="1"/>
    <col min="5381" max="5381" width="12.5" customWidth="1"/>
    <col min="5382" max="5382" width="18.6640625" bestFit="1" customWidth="1"/>
    <col min="5631" max="5631" width="10.6640625" bestFit="1" customWidth="1"/>
    <col min="5632" max="5632" width="4.1640625" bestFit="1" customWidth="1"/>
    <col min="5633" max="5633" width="30.6640625" bestFit="1" customWidth="1"/>
    <col min="5634" max="5634" width="22.5" bestFit="1" customWidth="1"/>
    <col min="5635" max="5635" width="15.6640625" bestFit="1" customWidth="1"/>
    <col min="5636" max="5636" width="7.5" customWidth="1"/>
    <col min="5637" max="5637" width="12.5" customWidth="1"/>
    <col min="5638" max="5638" width="18.6640625" bestFit="1" customWidth="1"/>
    <col min="5887" max="5887" width="10.6640625" bestFit="1" customWidth="1"/>
    <col min="5888" max="5888" width="4.1640625" bestFit="1" customWidth="1"/>
    <col min="5889" max="5889" width="30.6640625" bestFit="1" customWidth="1"/>
    <col min="5890" max="5890" width="22.5" bestFit="1" customWidth="1"/>
    <col min="5891" max="5891" width="15.6640625" bestFit="1" customWidth="1"/>
    <col min="5892" max="5892" width="7.5" customWidth="1"/>
    <col min="5893" max="5893" width="12.5" customWidth="1"/>
    <col min="5894" max="5894" width="18.6640625" bestFit="1" customWidth="1"/>
    <col min="6143" max="6143" width="10.6640625" bestFit="1" customWidth="1"/>
    <col min="6144" max="6144" width="4.1640625" bestFit="1" customWidth="1"/>
    <col min="6145" max="6145" width="30.6640625" bestFit="1" customWidth="1"/>
    <col min="6146" max="6146" width="22.5" bestFit="1" customWidth="1"/>
    <col min="6147" max="6147" width="15.6640625" bestFit="1" customWidth="1"/>
    <col min="6148" max="6148" width="7.5" customWidth="1"/>
    <col min="6149" max="6149" width="12.5" customWidth="1"/>
    <col min="6150" max="6150" width="18.6640625" bestFit="1" customWidth="1"/>
    <col min="6399" max="6399" width="10.6640625" bestFit="1" customWidth="1"/>
    <col min="6400" max="6400" width="4.1640625" bestFit="1" customWidth="1"/>
    <col min="6401" max="6401" width="30.6640625" bestFit="1" customWidth="1"/>
    <col min="6402" max="6402" width="22.5" bestFit="1" customWidth="1"/>
    <col min="6403" max="6403" width="15.6640625" bestFit="1" customWidth="1"/>
    <col min="6404" max="6404" width="7.5" customWidth="1"/>
    <col min="6405" max="6405" width="12.5" customWidth="1"/>
    <col min="6406" max="6406" width="18.6640625" bestFit="1" customWidth="1"/>
    <col min="6655" max="6655" width="10.6640625" bestFit="1" customWidth="1"/>
    <col min="6656" max="6656" width="4.1640625" bestFit="1" customWidth="1"/>
    <col min="6657" max="6657" width="30.6640625" bestFit="1" customWidth="1"/>
    <col min="6658" max="6658" width="22.5" bestFit="1" customWidth="1"/>
    <col min="6659" max="6659" width="15.6640625" bestFit="1" customWidth="1"/>
    <col min="6660" max="6660" width="7.5" customWidth="1"/>
    <col min="6661" max="6661" width="12.5" customWidth="1"/>
    <col min="6662" max="6662" width="18.6640625" bestFit="1" customWidth="1"/>
    <col min="6911" max="6911" width="10.6640625" bestFit="1" customWidth="1"/>
    <col min="6912" max="6912" width="4.1640625" bestFit="1" customWidth="1"/>
    <col min="6913" max="6913" width="30.6640625" bestFit="1" customWidth="1"/>
    <col min="6914" max="6914" width="22.5" bestFit="1" customWidth="1"/>
    <col min="6915" max="6915" width="15.6640625" bestFit="1" customWidth="1"/>
    <col min="6916" max="6916" width="7.5" customWidth="1"/>
    <col min="6917" max="6917" width="12.5" customWidth="1"/>
    <col min="6918" max="6918" width="18.6640625" bestFit="1" customWidth="1"/>
    <col min="7167" max="7167" width="10.6640625" bestFit="1" customWidth="1"/>
    <col min="7168" max="7168" width="4.1640625" bestFit="1" customWidth="1"/>
    <col min="7169" max="7169" width="30.6640625" bestFit="1" customWidth="1"/>
    <col min="7170" max="7170" width="22.5" bestFit="1" customWidth="1"/>
    <col min="7171" max="7171" width="15.6640625" bestFit="1" customWidth="1"/>
    <col min="7172" max="7172" width="7.5" customWidth="1"/>
    <col min="7173" max="7173" width="12.5" customWidth="1"/>
    <col min="7174" max="7174" width="18.6640625" bestFit="1" customWidth="1"/>
    <col min="7423" max="7423" width="10.6640625" bestFit="1" customWidth="1"/>
    <col min="7424" max="7424" width="4.1640625" bestFit="1" customWidth="1"/>
    <col min="7425" max="7425" width="30.6640625" bestFit="1" customWidth="1"/>
    <col min="7426" max="7426" width="22.5" bestFit="1" customWidth="1"/>
    <col min="7427" max="7427" width="15.6640625" bestFit="1" customWidth="1"/>
    <col min="7428" max="7428" width="7.5" customWidth="1"/>
    <col min="7429" max="7429" width="12.5" customWidth="1"/>
    <col min="7430" max="7430" width="18.6640625" bestFit="1" customWidth="1"/>
    <col min="7679" max="7679" width="10.6640625" bestFit="1" customWidth="1"/>
    <col min="7680" max="7680" width="4.1640625" bestFit="1" customWidth="1"/>
    <col min="7681" max="7681" width="30.6640625" bestFit="1" customWidth="1"/>
    <col min="7682" max="7682" width="22.5" bestFit="1" customWidth="1"/>
    <col min="7683" max="7683" width="15.6640625" bestFit="1" customWidth="1"/>
    <col min="7684" max="7684" width="7.5" customWidth="1"/>
    <col min="7685" max="7685" width="12.5" customWidth="1"/>
    <col min="7686" max="7686" width="18.6640625" bestFit="1" customWidth="1"/>
    <col min="7935" max="7935" width="10.6640625" bestFit="1" customWidth="1"/>
    <col min="7936" max="7936" width="4.1640625" bestFit="1" customWidth="1"/>
    <col min="7937" max="7937" width="30.6640625" bestFit="1" customWidth="1"/>
    <col min="7938" max="7938" width="22.5" bestFit="1" customWidth="1"/>
    <col min="7939" max="7939" width="15.6640625" bestFit="1" customWidth="1"/>
    <col min="7940" max="7940" width="7.5" customWidth="1"/>
    <col min="7941" max="7941" width="12.5" customWidth="1"/>
    <col min="7942" max="7942" width="18.6640625" bestFit="1" customWidth="1"/>
    <col min="8191" max="8191" width="10.6640625" bestFit="1" customWidth="1"/>
    <col min="8192" max="8192" width="4.1640625" bestFit="1" customWidth="1"/>
    <col min="8193" max="8193" width="30.6640625" bestFit="1" customWidth="1"/>
    <col min="8194" max="8194" width="22.5" bestFit="1" customWidth="1"/>
    <col min="8195" max="8195" width="15.6640625" bestFit="1" customWidth="1"/>
    <col min="8196" max="8196" width="7.5" customWidth="1"/>
    <col min="8197" max="8197" width="12.5" customWidth="1"/>
    <col min="8198" max="8198" width="18.6640625" bestFit="1" customWidth="1"/>
    <col min="8447" max="8447" width="10.6640625" bestFit="1" customWidth="1"/>
    <col min="8448" max="8448" width="4.1640625" bestFit="1" customWidth="1"/>
    <col min="8449" max="8449" width="30.6640625" bestFit="1" customWidth="1"/>
    <col min="8450" max="8450" width="22.5" bestFit="1" customWidth="1"/>
    <col min="8451" max="8451" width="15.6640625" bestFit="1" customWidth="1"/>
    <col min="8452" max="8452" width="7.5" customWidth="1"/>
    <col min="8453" max="8453" width="12.5" customWidth="1"/>
    <col min="8454" max="8454" width="18.6640625" bestFit="1" customWidth="1"/>
    <col min="8703" max="8703" width="10.6640625" bestFit="1" customWidth="1"/>
    <col min="8704" max="8704" width="4.1640625" bestFit="1" customWidth="1"/>
    <col min="8705" max="8705" width="30.6640625" bestFit="1" customWidth="1"/>
    <col min="8706" max="8706" width="22.5" bestFit="1" customWidth="1"/>
    <col min="8707" max="8707" width="15.6640625" bestFit="1" customWidth="1"/>
    <col min="8708" max="8708" width="7.5" customWidth="1"/>
    <col min="8709" max="8709" width="12.5" customWidth="1"/>
    <col min="8710" max="8710" width="18.6640625" bestFit="1" customWidth="1"/>
    <col min="8959" max="8959" width="10.6640625" bestFit="1" customWidth="1"/>
    <col min="8960" max="8960" width="4.1640625" bestFit="1" customWidth="1"/>
    <col min="8961" max="8961" width="30.6640625" bestFit="1" customWidth="1"/>
    <col min="8962" max="8962" width="22.5" bestFit="1" customWidth="1"/>
    <col min="8963" max="8963" width="15.6640625" bestFit="1" customWidth="1"/>
    <col min="8964" max="8964" width="7.5" customWidth="1"/>
    <col min="8965" max="8965" width="12.5" customWidth="1"/>
    <col min="8966" max="8966" width="18.6640625" bestFit="1" customWidth="1"/>
    <col min="9215" max="9215" width="10.6640625" bestFit="1" customWidth="1"/>
    <col min="9216" max="9216" width="4.1640625" bestFit="1" customWidth="1"/>
    <col min="9217" max="9217" width="30.6640625" bestFit="1" customWidth="1"/>
    <col min="9218" max="9218" width="22.5" bestFit="1" customWidth="1"/>
    <col min="9219" max="9219" width="15.6640625" bestFit="1" customWidth="1"/>
    <col min="9220" max="9220" width="7.5" customWidth="1"/>
    <col min="9221" max="9221" width="12.5" customWidth="1"/>
    <col min="9222" max="9222" width="18.6640625" bestFit="1" customWidth="1"/>
    <col min="9471" max="9471" width="10.6640625" bestFit="1" customWidth="1"/>
    <col min="9472" max="9472" width="4.1640625" bestFit="1" customWidth="1"/>
    <col min="9473" max="9473" width="30.6640625" bestFit="1" customWidth="1"/>
    <col min="9474" max="9474" width="22.5" bestFit="1" customWidth="1"/>
    <col min="9475" max="9475" width="15.6640625" bestFit="1" customWidth="1"/>
    <col min="9476" max="9476" width="7.5" customWidth="1"/>
    <col min="9477" max="9477" width="12.5" customWidth="1"/>
    <col min="9478" max="9478" width="18.6640625" bestFit="1" customWidth="1"/>
    <col min="9727" max="9727" width="10.6640625" bestFit="1" customWidth="1"/>
    <col min="9728" max="9728" width="4.1640625" bestFit="1" customWidth="1"/>
    <col min="9729" max="9729" width="30.6640625" bestFit="1" customWidth="1"/>
    <col min="9730" max="9730" width="22.5" bestFit="1" customWidth="1"/>
    <col min="9731" max="9731" width="15.6640625" bestFit="1" customWidth="1"/>
    <col min="9732" max="9732" width="7.5" customWidth="1"/>
    <col min="9733" max="9733" width="12.5" customWidth="1"/>
    <col min="9734" max="9734" width="18.6640625" bestFit="1" customWidth="1"/>
    <col min="9983" max="9983" width="10.6640625" bestFit="1" customWidth="1"/>
    <col min="9984" max="9984" width="4.1640625" bestFit="1" customWidth="1"/>
    <col min="9985" max="9985" width="30.6640625" bestFit="1" customWidth="1"/>
    <col min="9986" max="9986" width="22.5" bestFit="1" customWidth="1"/>
    <col min="9987" max="9987" width="15.6640625" bestFit="1" customWidth="1"/>
    <col min="9988" max="9988" width="7.5" customWidth="1"/>
    <col min="9989" max="9989" width="12.5" customWidth="1"/>
    <col min="9990" max="9990" width="18.6640625" bestFit="1" customWidth="1"/>
    <col min="10239" max="10239" width="10.6640625" bestFit="1" customWidth="1"/>
    <col min="10240" max="10240" width="4.1640625" bestFit="1" customWidth="1"/>
    <col min="10241" max="10241" width="30.6640625" bestFit="1" customWidth="1"/>
    <col min="10242" max="10242" width="22.5" bestFit="1" customWidth="1"/>
    <col min="10243" max="10243" width="15.6640625" bestFit="1" customWidth="1"/>
    <col min="10244" max="10244" width="7.5" customWidth="1"/>
    <col min="10245" max="10245" width="12.5" customWidth="1"/>
    <col min="10246" max="10246" width="18.6640625" bestFit="1" customWidth="1"/>
    <col min="10495" max="10495" width="10.6640625" bestFit="1" customWidth="1"/>
    <col min="10496" max="10496" width="4.1640625" bestFit="1" customWidth="1"/>
    <col min="10497" max="10497" width="30.6640625" bestFit="1" customWidth="1"/>
    <col min="10498" max="10498" width="22.5" bestFit="1" customWidth="1"/>
    <col min="10499" max="10499" width="15.6640625" bestFit="1" customWidth="1"/>
    <col min="10500" max="10500" width="7.5" customWidth="1"/>
    <col min="10501" max="10501" width="12.5" customWidth="1"/>
    <col min="10502" max="10502" width="18.6640625" bestFit="1" customWidth="1"/>
    <col min="10751" max="10751" width="10.6640625" bestFit="1" customWidth="1"/>
    <col min="10752" max="10752" width="4.1640625" bestFit="1" customWidth="1"/>
    <col min="10753" max="10753" width="30.6640625" bestFit="1" customWidth="1"/>
    <col min="10754" max="10754" width="22.5" bestFit="1" customWidth="1"/>
    <col min="10755" max="10755" width="15.6640625" bestFit="1" customWidth="1"/>
    <col min="10756" max="10756" width="7.5" customWidth="1"/>
    <col min="10757" max="10757" width="12.5" customWidth="1"/>
    <col min="10758" max="10758" width="18.6640625" bestFit="1" customWidth="1"/>
    <col min="11007" max="11007" width="10.6640625" bestFit="1" customWidth="1"/>
    <col min="11008" max="11008" width="4.1640625" bestFit="1" customWidth="1"/>
    <col min="11009" max="11009" width="30.6640625" bestFit="1" customWidth="1"/>
    <col min="11010" max="11010" width="22.5" bestFit="1" customWidth="1"/>
    <col min="11011" max="11011" width="15.6640625" bestFit="1" customWidth="1"/>
    <col min="11012" max="11012" width="7.5" customWidth="1"/>
    <col min="11013" max="11013" width="12.5" customWidth="1"/>
    <col min="11014" max="11014" width="18.6640625" bestFit="1" customWidth="1"/>
    <col min="11263" max="11263" width="10.6640625" bestFit="1" customWidth="1"/>
    <col min="11264" max="11264" width="4.1640625" bestFit="1" customWidth="1"/>
    <col min="11265" max="11265" width="30.6640625" bestFit="1" customWidth="1"/>
    <col min="11266" max="11266" width="22.5" bestFit="1" customWidth="1"/>
    <col min="11267" max="11267" width="15.6640625" bestFit="1" customWidth="1"/>
    <col min="11268" max="11268" width="7.5" customWidth="1"/>
    <col min="11269" max="11269" width="12.5" customWidth="1"/>
    <col min="11270" max="11270" width="18.6640625" bestFit="1" customWidth="1"/>
    <col min="11519" max="11519" width="10.6640625" bestFit="1" customWidth="1"/>
    <col min="11520" max="11520" width="4.1640625" bestFit="1" customWidth="1"/>
    <col min="11521" max="11521" width="30.6640625" bestFit="1" customWidth="1"/>
    <col min="11522" max="11522" width="22.5" bestFit="1" customWidth="1"/>
    <col min="11523" max="11523" width="15.6640625" bestFit="1" customWidth="1"/>
    <col min="11524" max="11524" width="7.5" customWidth="1"/>
    <col min="11525" max="11525" width="12.5" customWidth="1"/>
    <col min="11526" max="11526" width="18.6640625" bestFit="1" customWidth="1"/>
    <col min="11775" max="11775" width="10.6640625" bestFit="1" customWidth="1"/>
    <col min="11776" max="11776" width="4.1640625" bestFit="1" customWidth="1"/>
    <col min="11777" max="11777" width="30.6640625" bestFit="1" customWidth="1"/>
    <col min="11778" max="11778" width="22.5" bestFit="1" customWidth="1"/>
    <col min="11779" max="11779" width="15.6640625" bestFit="1" customWidth="1"/>
    <col min="11780" max="11780" width="7.5" customWidth="1"/>
    <col min="11781" max="11781" width="12.5" customWidth="1"/>
    <col min="11782" max="11782" width="18.6640625" bestFit="1" customWidth="1"/>
    <col min="12031" max="12031" width="10.6640625" bestFit="1" customWidth="1"/>
    <col min="12032" max="12032" width="4.1640625" bestFit="1" customWidth="1"/>
    <col min="12033" max="12033" width="30.6640625" bestFit="1" customWidth="1"/>
    <col min="12034" max="12034" width="22.5" bestFit="1" customWidth="1"/>
    <col min="12035" max="12035" width="15.6640625" bestFit="1" customWidth="1"/>
    <col min="12036" max="12036" width="7.5" customWidth="1"/>
    <col min="12037" max="12037" width="12.5" customWidth="1"/>
    <col min="12038" max="12038" width="18.6640625" bestFit="1" customWidth="1"/>
    <col min="12287" max="12287" width="10.6640625" bestFit="1" customWidth="1"/>
    <col min="12288" max="12288" width="4.1640625" bestFit="1" customWidth="1"/>
    <col min="12289" max="12289" width="30.6640625" bestFit="1" customWidth="1"/>
    <col min="12290" max="12290" width="22.5" bestFit="1" customWidth="1"/>
    <col min="12291" max="12291" width="15.6640625" bestFit="1" customWidth="1"/>
    <col min="12292" max="12292" width="7.5" customWidth="1"/>
    <col min="12293" max="12293" width="12.5" customWidth="1"/>
    <col min="12294" max="12294" width="18.6640625" bestFit="1" customWidth="1"/>
    <col min="12543" max="12543" width="10.6640625" bestFit="1" customWidth="1"/>
    <col min="12544" max="12544" width="4.1640625" bestFit="1" customWidth="1"/>
    <col min="12545" max="12545" width="30.6640625" bestFit="1" customWidth="1"/>
    <col min="12546" max="12546" width="22.5" bestFit="1" customWidth="1"/>
    <col min="12547" max="12547" width="15.6640625" bestFit="1" customWidth="1"/>
    <col min="12548" max="12548" width="7.5" customWidth="1"/>
    <col min="12549" max="12549" width="12.5" customWidth="1"/>
    <col min="12550" max="12550" width="18.6640625" bestFit="1" customWidth="1"/>
    <col min="12799" max="12799" width="10.6640625" bestFit="1" customWidth="1"/>
    <col min="12800" max="12800" width="4.1640625" bestFit="1" customWidth="1"/>
    <col min="12801" max="12801" width="30.6640625" bestFit="1" customWidth="1"/>
    <col min="12802" max="12802" width="22.5" bestFit="1" customWidth="1"/>
    <col min="12803" max="12803" width="15.6640625" bestFit="1" customWidth="1"/>
    <col min="12804" max="12804" width="7.5" customWidth="1"/>
    <col min="12805" max="12805" width="12.5" customWidth="1"/>
    <col min="12806" max="12806" width="18.6640625" bestFit="1" customWidth="1"/>
    <col min="13055" max="13055" width="10.6640625" bestFit="1" customWidth="1"/>
    <col min="13056" max="13056" width="4.1640625" bestFit="1" customWidth="1"/>
    <col min="13057" max="13057" width="30.6640625" bestFit="1" customWidth="1"/>
    <col min="13058" max="13058" width="22.5" bestFit="1" customWidth="1"/>
    <col min="13059" max="13059" width="15.6640625" bestFit="1" customWidth="1"/>
    <col min="13060" max="13060" width="7.5" customWidth="1"/>
    <col min="13061" max="13061" width="12.5" customWidth="1"/>
    <col min="13062" max="13062" width="18.6640625" bestFit="1" customWidth="1"/>
    <col min="13311" max="13311" width="10.6640625" bestFit="1" customWidth="1"/>
    <col min="13312" max="13312" width="4.1640625" bestFit="1" customWidth="1"/>
    <col min="13313" max="13313" width="30.6640625" bestFit="1" customWidth="1"/>
    <col min="13314" max="13314" width="22.5" bestFit="1" customWidth="1"/>
    <col min="13315" max="13315" width="15.6640625" bestFit="1" customWidth="1"/>
    <col min="13316" max="13316" width="7.5" customWidth="1"/>
    <col min="13317" max="13317" width="12.5" customWidth="1"/>
    <col min="13318" max="13318" width="18.6640625" bestFit="1" customWidth="1"/>
    <col min="13567" max="13567" width="10.6640625" bestFit="1" customWidth="1"/>
    <col min="13568" max="13568" width="4.1640625" bestFit="1" customWidth="1"/>
    <col min="13569" max="13569" width="30.6640625" bestFit="1" customWidth="1"/>
    <col min="13570" max="13570" width="22.5" bestFit="1" customWidth="1"/>
    <col min="13571" max="13571" width="15.6640625" bestFit="1" customWidth="1"/>
    <col min="13572" max="13572" width="7.5" customWidth="1"/>
    <col min="13573" max="13573" width="12.5" customWidth="1"/>
    <col min="13574" max="13574" width="18.6640625" bestFit="1" customWidth="1"/>
    <col min="13823" max="13823" width="10.6640625" bestFit="1" customWidth="1"/>
    <col min="13824" max="13824" width="4.1640625" bestFit="1" customWidth="1"/>
    <col min="13825" max="13825" width="30.6640625" bestFit="1" customWidth="1"/>
    <col min="13826" max="13826" width="22.5" bestFit="1" customWidth="1"/>
    <col min="13827" max="13827" width="15.6640625" bestFit="1" customWidth="1"/>
    <col min="13828" max="13828" width="7.5" customWidth="1"/>
    <col min="13829" max="13829" width="12.5" customWidth="1"/>
    <col min="13830" max="13830" width="18.6640625" bestFit="1" customWidth="1"/>
    <col min="14079" max="14079" width="10.6640625" bestFit="1" customWidth="1"/>
    <col min="14080" max="14080" width="4.1640625" bestFit="1" customWidth="1"/>
    <col min="14081" max="14081" width="30.6640625" bestFit="1" customWidth="1"/>
    <col min="14082" max="14082" width="22.5" bestFit="1" customWidth="1"/>
    <col min="14083" max="14083" width="15.6640625" bestFit="1" customWidth="1"/>
    <col min="14084" max="14084" width="7.5" customWidth="1"/>
    <col min="14085" max="14085" width="12.5" customWidth="1"/>
    <col min="14086" max="14086" width="18.6640625" bestFit="1" customWidth="1"/>
    <col min="14335" max="14335" width="10.6640625" bestFit="1" customWidth="1"/>
    <col min="14336" max="14336" width="4.1640625" bestFit="1" customWidth="1"/>
    <col min="14337" max="14337" width="30.6640625" bestFit="1" customWidth="1"/>
    <col min="14338" max="14338" width="22.5" bestFit="1" customWidth="1"/>
    <col min="14339" max="14339" width="15.6640625" bestFit="1" customWidth="1"/>
    <col min="14340" max="14340" width="7.5" customWidth="1"/>
    <col min="14341" max="14341" width="12.5" customWidth="1"/>
    <col min="14342" max="14342" width="18.6640625" bestFit="1" customWidth="1"/>
    <col min="14591" max="14591" width="10.6640625" bestFit="1" customWidth="1"/>
    <col min="14592" max="14592" width="4.1640625" bestFit="1" customWidth="1"/>
    <col min="14593" max="14593" width="30.6640625" bestFit="1" customWidth="1"/>
    <col min="14594" max="14594" width="22.5" bestFit="1" customWidth="1"/>
    <col min="14595" max="14595" width="15.6640625" bestFit="1" customWidth="1"/>
    <col min="14596" max="14596" width="7.5" customWidth="1"/>
    <col min="14597" max="14597" width="12.5" customWidth="1"/>
    <col min="14598" max="14598" width="18.6640625" bestFit="1" customWidth="1"/>
    <col min="14847" max="14847" width="10.6640625" bestFit="1" customWidth="1"/>
    <col min="14848" max="14848" width="4.1640625" bestFit="1" customWidth="1"/>
    <col min="14849" max="14849" width="30.6640625" bestFit="1" customWidth="1"/>
    <col min="14850" max="14850" width="22.5" bestFit="1" customWidth="1"/>
    <col min="14851" max="14851" width="15.6640625" bestFit="1" customWidth="1"/>
    <col min="14852" max="14852" width="7.5" customWidth="1"/>
    <col min="14853" max="14853" width="12.5" customWidth="1"/>
    <col min="14854" max="14854" width="18.6640625" bestFit="1" customWidth="1"/>
    <col min="15103" max="15103" width="10.6640625" bestFit="1" customWidth="1"/>
    <col min="15104" max="15104" width="4.1640625" bestFit="1" customWidth="1"/>
    <col min="15105" max="15105" width="30.6640625" bestFit="1" customWidth="1"/>
    <col min="15106" max="15106" width="22.5" bestFit="1" customWidth="1"/>
    <col min="15107" max="15107" width="15.6640625" bestFit="1" customWidth="1"/>
    <col min="15108" max="15108" width="7.5" customWidth="1"/>
    <col min="15109" max="15109" width="12.5" customWidth="1"/>
    <col min="15110" max="15110" width="18.6640625" bestFit="1" customWidth="1"/>
    <col min="15359" max="15359" width="10.6640625" bestFit="1" customWidth="1"/>
    <col min="15360" max="15360" width="4.1640625" bestFit="1" customWidth="1"/>
    <col min="15361" max="15361" width="30.6640625" bestFit="1" customWidth="1"/>
    <col min="15362" max="15362" width="22.5" bestFit="1" customWidth="1"/>
    <col min="15363" max="15363" width="15.6640625" bestFit="1" customWidth="1"/>
    <col min="15364" max="15364" width="7.5" customWidth="1"/>
    <col min="15365" max="15365" width="12.5" customWidth="1"/>
    <col min="15366" max="15366" width="18.6640625" bestFit="1" customWidth="1"/>
    <col min="15615" max="15615" width="10.6640625" bestFit="1" customWidth="1"/>
    <col min="15616" max="15616" width="4.1640625" bestFit="1" customWidth="1"/>
    <col min="15617" max="15617" width="30.6640625" bestFit="1" customWidth="1"/>
    <col min="15618" max="15618" width="22.5" bestFit="1" customWidth="1"/>
    <col min="15619" max="15619" width="15.6640625" bestFit="1" customWidth="1"/>
    <col min="15620" max="15620" width="7.5" customWidth="1"/>
    <col min="15621" max="15621" width="12.5" customWidth="1"/>
    <col min="15622" max="15622" width="18.6640625" bestFit="1" customWidth="1"/>
    <col min="15871" max="15871" width="10.6640625" bestFit="1" customWidth="1"/>
    <col min="15872" max="15872" width="4.1640625" bestFit="1" customWidth="1"/>
    <col min="15873" max="15873" width="30.6640625" bestFit="1" customWidth="1"/>
    <col min="15874" max="15874" width="22.5" bestFit="1" customWidth="1"/>
    <col min="15875" max="15875" width="15.6640625" bestFit="1" customWidth="1"/>
    <col min="15876" max="15876" width="7.5" customWidth="1"/>
    <col min="15877" max="15877" width="12.5" customWidth="1"/>
    <col min="15878" max="15878" width="18.6640625" bestFit="1" customWidth="1"/>
    <col min="16127" max="16127" width="10.6640625" bestFit="1" customWidth="1"/>
    <col min="16128" max="16128" width="4.1640625" bestFit="1" customWidth="1"/>
    <col min="16129" max="16129" width="30.6640625" bestFit="1" customWidth="1"/>
    <col min="16130" max="16130" width="22.5" bestFit="1" customWidth="1"/>
    <col min="16131" max="16131" width="15.6640625" bestFit="1" customWidth="1"/>
    <col min="16132" max="16132" width="7.5" customWidth="1"/>
    <col min="16133" max="16133" width="12.5" customWidth="1"/>
    <col min="16134" max="16134" width="18.6640625" bestFit="1" customWidth="1"/>
  </cols>
  <sheetData>
    <row r="1" spans="1:31" s="7" customFormat="1" ht="90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4" t="s">
        <v>14</v>
      </c>
      <c r="P1" s="5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9" t="s">
        <v>20</v>
      </c>
      <c r="V1" s="7" t="s">
        <v>21</v>
      </c>
      <c r="W1" s="8" t="s">
        <v>22</v>
      </c>
      <c r="X1" s="8" t="s">
        <v>23</v>
      </c>
      <c r="Y1" s="8" t="s">
        <v>265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10" t="s">
        <v>29</v>
      </c>
    </row>
    <row r="2" spans="1:31" x14ac:dyDescent="0.2">
      <c r="A2" s="15" t="s">
        <v>58</v>
      </c>
      <c r="B2" s="13">
        <v>42038</v>
      </c>
      <c r="C2" s="14">
        <v>7</v>
      </c>
      <c r="D2" s="15" t="s">
        <v>31</v>
      </c>
      <c r="E2" s="16">
        <v>6</v>
      </c>
      <c r="F2" s="14" t="s">
        <v>48</v>
      </c>
      <c r="G2" s="17" t="s">
        <v>33</v>
      </c>
      <c r="H2" s="16" t="s">
        <v>34</v>
      </c>
      <c r="I2" s="16" t="s">
        <v>43</v>
      </c>
      <c r="J2" s="14" t="s">
        <v>36</v>
      </c>
      <c r="K2" s="14" t="s">
        <v>59</v>
      </c>
      <c r="L2" s="14">
        <v>5.11E-2</v>
      </c>
      <c r="M2">
        <v>6.5100000000000005E-2</v>
      </c>
      <c r="N2">
        <v>2.0400000000000001E-2</v>
      </c>
      <c r="O2" s="18">
        <v>3.0193333333333334</v>
      </c>
      <c r="P2" s="18">
        <v>3.9113333333333329</v>
      </c>
      <c r="Q2" s="19">
        <f>O2*5</f>
        <v>15.096666666666668</v>
      </c>
      <c r="R2" s="20">
        <f>Q2*0.5</f>
        <v>7.5483333333333338</v>
      </c>
      <c r="T2">
        <v>2.6888569341091597</v>
      </c>
      <c r="U2" s="21">
        <v>4.5218688738937711</v>
      </c>
      <c r="V2">
        <v>750</v>
      </c>
      <c r="W2">
        <f>T2*V2</f>
        <v>2016.6427005818698</v>
      </c>
      <c r="X2">
        <f>(W2/1000)/(L2)</f>
        <v>39.464632105320348</v>
      </c>
      <c r="Y2">
        <f>N2/P2</f>
        <v>5.21561274927561E-3</v>
      </c>
      <c r="Z2">
        <f>AA2/Y2</f>
        <v>128.05972322498829</v>
      </c>
      <c r="AA2">
        <f>(W2/1000)/(O2)</f>
        <v>0.66790992512095493</v>
      </c>
      <c r="AB2" s="22">
        <f>100*R2/W2</f>
        <v>0.37430196886912015</v>
      </c>
      <c r="AC2">
        <v>50</v>
      </c>
      <c r="AD2">
        <v>1</v>
      </c>
      <c r="AE2" s="12">
        <f>AC2/T2</f>
        <v>18.595262308578501</v>
      </c>
    </row>
    <row r="3" spans="1:31" x14ac:dyDescent="0.2">
      <c r="A3" s="15" t="s">
        <v>60</v>
      </c>
      <c r="B3" s="13">
        <v>42045</v>
      </c>
      <c r="C3" s="14">
        <v>14</v>
      </c>
      <c r="D3" s="15" t="s">
        <v>61</v>
      </c>
      <c r="E3" s="16">
        <v>22</v>
      </c>
      <c r="F3" s="14" t="s">
        <v>39</v>
      </c>
      <c r="G3" s="17" t="s">
        <v>45</v>
      </c>
      <c r="H3" s="16" t="s">
        <v>62</v>
      </c>
      <c r="I3" s="16" t="s">
        <v>63</v>
      </c>
      <c r="J3" s="14" t="s">
        <v>36</v>
      </c>
      <c r="K3" s="14" t="s">
        <v>64</v>
      </c>
      <c r="L3" s="14">
        <v>6.2300000000000001E-2</v>
      </c>
      <c r="M3">
        <v>6.9199999999999998E-2</v>
      </c>
      <c r="N3">
        <v>2.1999999999999999E-2</v>
      </c>
      <c r="O3" s="18">
        <v>3.4126666666666665</v>
      </c>
      <c r="P3" s="18">
        <v>4.0163333333333329</v>
      </c>
      <c r="Q3" s="19">
        <f>O3*5</f>
        <v>17.063333333333333</v>
      </c>
      <c r="R3" s="20">
        <f>Q3*0.5</f>
        <v>8.5316666666666663</v>
      </c>
      <c r="T3">
        <v>2.5961514015821612</v>
      </c>
      <c r="U3" s="21">
        <v>2.4356719719861637</v>
      </c>
      <c r="V3">
        <v>750</v>
      </c>
      <c r="W3">
        <f>T3*V3</f>
        <v>1947.113551186621</v>
      </c>
      <c r="X3">
        <f>(W3/1000)/(L3)</f>
        <v>31.253829072016387</v>
      </c>
      <c r="Y3">
        <f t="shared" ref="Y3:Y66" si="0">N3/P3</f>
        <v>5.4776329985890947E-3</v>
      </c>
      <c r="Z3">
        <f t="shared" ref="Z3:Z66" si="1">AA3/Y3</f>
        <v>104.16084097678699</v>
      </c>
      <c r="AA3">
        <f>(W3/1000)/(O3)</f>
        <v>0.57055485969523956</v>
      </c>
      <c r="AB3" s="22">
        <f>100*R3/W3</f>
        <v>0.43816995991154445</v>
      </c>
      <c r="AC3">
        <v>50</v>
      </c>
      <c r="AD3">
        <v>1</v>
      </c>
      <c r="AE3" s="12">
        <f>AC3/T3</f>
        <v>19.25927739404132</v>
      </c>
    </row>
    <row r="4" spans="1:31" x14ac:dyDescent="0.2">
      <c r="A4" s="15" t="s">
        <v>65</v>
      </c>
      <c r="B4" s="13">
        <v>42040</v>
      </c>
      <c r="C4" s="14">
        <v>9</v>
      </c>
      <c r="D4" s="14" t="s">
        <v>51</v>
      </c>
      <c r="E4" s="16">
        <v>7</v>
      </c>
      <c r="F4" s="14" t="s">
        <v>52</v>
      </c>
      <c r="G4" s="17" t="s">
        <v>33</v>
      </c>
      <c r="H4" s="16" t="s">
        <v>53</v>
      </c>
      <c r="I4" s="16" t="s">
        <v>66</v>
      </c>
      <c r="J4" s="14" t="s">
        <v>36</v>
      </c>
      <c r="K4" s="14" t="s">
        <v>67</v>
      </c>
      <c r="L4" s="14">
        <v>6.7400000000000002E-2</v>
      </c>
      <c r="M4">
        <v>6.6600000000000006E-2</v>
      </c>
      <c r="N4">
        <v>2.1600000000000001E-2</v>
      </c>
      <c r="O4" s="18">
        <v>3.4756666666666667</v>
      </c>
      <c r="P4" s="18">
        <v>3.3926666666666669</v>
      </c>
      <c r="Q4" s="19">
        <f>O4*5</f>
        <v>17.378333333333334</v>
      </c>
      <c r="R4" s="20">
        <f>Q4*0.5</f>
        <v>8.6891666666666669</v>
      </c>
      <c r="T4">
        <v>3.9666027738166023</v>
      </c>
      <c r="U4" s="21">
        <v>2.0224492096500613</v>
      </c>
      <c r="V4">
        <v>750</v>
      </c>
      <c r="W4">
        <f>T4*V4</f>
        <v>2974.9520803624519</v>
      </c>
      <c r="X4">
        <f>(W4/1000)/(L4)</f>
        <v>44.138754901520059</v>
      </c>
      <c r="Y4">
        <f t="shared" si="0"/>
        <v>6.3666732167419922E-3</v>
      </c>
      <c r="Z4">
        <f t="shared" si="1"/>
        <v>134.44024538293141</v>
      </c>
      <c r="AA4">
        <f>(W4/1000)/(O4)</f>
        <v>0.85593710953173063</v>
      </c>
      <c r="AB4" s="22">
        <f>100*R4/W4</f>
        <v>0.29207753375335133</v>
      </c>
      <c r="AC4">
        <v>50</v>
      </c>
      <c r="AD4">
        <v>1</v>
      </c>
      <c r="AE4" s="12">
        <f>AC4/T4</f>
        <v>12.605245055050167</v>
      </c>
    </row>
    <row r="5" spans="1:31" x14ac:dyDescent="0.2">
      <c r="A5" s="15" t="s">
        <v>68</v>
      </c>
      <c r="B5" s="13">
        <v>42040</v>
      </c>
      <c r="C5" s="14">
        <v>9</v>
      </c>
      <c r="D5" s="15" t="s">
        <v>31</v>
      </c>
      <c r="E5" s="16">
        <v>27</v>
      </c>
      <c r="F5" s="14" t="s">
        <v>52</v>
      </c>
      <c r="G5" s="17" t="s">
        <v>45</v>
      </c>
      <c r="H5" s="16" t="s">
        <v>34</v>
      </c>
      <c r="I5" s="16" t="s">
        <v>69</v>
      </c>
      <c r="J5" s="14" t="s">
        <v>36</v>
      </c>
      <c r="K5" s="14" t="s">
        <v>70</v>
      </c>
      <c r="L5" s="14">
        <v>7.3999999999999996E-2</v>
      </c>
      <c r="M5">
        <v>5.7200000000000001E-2</v>
      </c>
      <c r="N5">
        <v>2.0799999999999999E-2</v>
      </c>
      <c r="O5" s="18">
        <v>4.0633333333333335</v>
      </c>
      <c r="P5" s="18">
        <v>3.032</v>
      </c>
      <c r="Q5" s="19">
        <f>O5*5</f>
        <v>20.316666666666666</v>
      </c>
      <c r="R5" s="20">
        <f>Q5*0.5</f>
        <v>10.158333333333333</v>
      </c>
      <c r="T5">
        <v>1.9628967350692712</v>
      </c>
      <c r="U5" s="21">
        <v>5.9303686811203118</v>
      </c>
      <c r="V5">
        <v>750</v>
      </c>
      <c r="W5">
        <f>T5*V5</f>
        <v>1472.1725513019535</v>
      </c>
      <c r="X5">
        <f>(W5/1000)/(L5)</f>
        <v>19.894223666242617</v>
      </c>
      <c r="Y5">
        <f t="shared" si="0"/>
        <v>6.8601583113456462E-3</v>
      </c>
      <c r="Z5">
        <f t="shared" si="1"/>
        <v>52.813156775109519</v>
      </c>
      <c r="AA5">
        <f>(W5/1000)/(O5)</f>
        <v>0.36230661639916817</v>
      </c>
      <c r="AB5" s="22">
        <f>100*R5/W5</f>
        <v>0.69002328051487927</v>
      </c>
      <c r="AC5">
        <v>50</v>
      </c>
      <c r="AD5">
        <v>1</v>
      </c>
      <c r="AE5" s="12">
        <f>AC5/T5</f>
        <v>25.472557525159612</v>
      </c>
    </row>
    <row r="6" spans="1:31" x14ac:dyDescent="0.2">
      <c r="A6" s="15" t="s">
        <v>71</v>
      </c>
      <c r="B6" s="13">
        <v>42038</v>
      </c>
      <c r="C6" s="14">
        <v>7</v>
      </c>
      <c r="D6" s="15" t="s">
        <v>38</v>
      </c>
      <c r="E6" s="16">
        <v>23</v>
      </c>
      <c r="F6" s="14" t="s">
        <v>48</v>
      </c>
      <c r="G6" s="17" t="s">
        <v>45</v>
      </c>
      <c r="H6" s="16" t="s">
        <v>40</v>
      </c>
      <c r="I6" s="16" t="s">
        <v>46</v>
      </c>
      <c r="J6" s="14" t="s">
        <v>36</v>
      </c>
      <c r="K6" s="14" t="s">
        <v>72</v>
      </c>
      <c r="L6" s="14">
        <v>5.7200000000000001E-2</v>
      </c>
      <c r="M6">
        <v>8.0299999999999996E-2</v>
      </c>
      <c r="N6">
        <v>2.8299999999999999E-2</v>
      </c>
      <c r="O6" s="18">
        <v>3.4413333333333331</v>
      </c>
      <c r="P6" s="18">
        <v>4.623333333333334</v>
      </c>
      <c r="Q6" s="19">
        <f>O6*5</f>
        <v>17.206666666666667</v>
      </c>
      <c r="R6" s="20">
        <f>Q6*0.5</f>
        <v>8.6033333333333335</v>
      </c>
      <c r="T6">
        <v>2.0837284522805932</v>
      </c>
      <c r="U6" s="21">
        <v>5.950492356201603</v>
      </c>
      <c r="V6">
        <v>750</v>
      </c>
      <c r="W6">
        <f>T6*V6</f>
        <v>1562.796339210445</v>
      </c>
      <c r="X6">
        <f>(W6/1000)/(L6)</f>
        <v>27.321614321860924</v>
      </c>
      <c r="Y6">
        <f t="shared" si="0"/>
        <v>6.1211247296322985E-3</v>
      </c>
      <c r="Z6">
        <f t="shared" si="1"/>
        <v>74.189836659199102</v>
      </c>
      <c r="AA6">
        <f>(W6/1000)/(O6)</f>
        <v>0.45412524386200454</v>
      </c>
      <c r="AB6" s="22">
        <f>100*R6/W6</f>
        <v>0.55050892540994201</v>
      </c>
      <c r="AC6">
        <v>50</v>
      </c>
      <c r="AD6">
        <v>1</v>
      </c>
      <c r="AE6" s="12">
        <f>AC6/T6</f>
        <v>23.995449092839397</v>
      </c>
    </row>
    <row r="7" spans="1:31" x14ac:dyDescent="0.2">
      <c r="A7" s="15" t="s">
        <v>73</v>
      </c>
      <c r="B7" s="13">
        <v>42040</v>
      </c>
      <c r="C7" s="14">
        <v>9</v>
      </c>
      <c r="D7" s="15" t="s">
        <v>38</v>
      </c>
      <c r="E7" s="16">
        <v>30</v>
      </c>
      <c r="F7" s="14" t="s">
        <v>52</v>
      </c>
      <c r="G7" s="17" t="s">
        <v>45</v>
      </c>
      <c r="H7" s="16" t="s">
        <v>40</v>
      </c>
      <c r="I7" s="16" t="s">
        <v>74</v>
      </c>
      <c r="J7" s="14" t="s">
        <v>36</v>
      </c>
      <c r="K7" s="14" t="s">
        <v>75</v>
      </c>
      <c r="L7" s="14">
        <v>7.2300000000000003E-2</v>
      </c>
      <c r="M7">
        <v>6.7900000000000002E-2</v>
      </c>
      <c r="N7">
        <v>2.07E-2</v>
      </c>
      <c r="O7" s="18">
        <v>3.2929999999999997</v>
      </c>
      <c r="P7" s="18">
        <v>3.052</v>
      </c>
      <c r="Q7" s="19">
        <f>O7*5</f>
        <v>16.465</v>
      </c>
      <c r="R7" s="20">
        <f>Q7*0.5</f>
        <v>8.2324999999999999</v>
      </c>
      <c r="T7">
        <v>1.942820678153744</v>
      </c>
      <c r="U7" s="21">
        <v>4.0079501829762982</v>
      </c>
      <c r="V7">
        <v>750</v>
      </c>
      <c r="W7">
        <f>T7*V7</f>
        <v>1457.115508615308</v>
      </c>
      <c r="X7">
        <f>(W7/1000)/(L7)</f>
        <v>20.153741474623899</v>
      </c>
      <c r="Y7">
        <f t="shared" si="0"/>
        <v>6.7824377457404977E-3</v>
      </c>
      <c r="Z7">
        <f t="shared" si="1"/>
        <v>65.240372746374916</v>
      </c>
      <c r="AA7">
        <f>(W7/1000)/(O7)</f>
        <v>0.44248876666119286</v>
      </c>
      <c r="AB7" s="22">
        <f>100*R7/W7</f>
        <v>0.56498609419258172</v>
      </c>
      <c r="AC7">
        <v>50</v>
      </c>
      <c r="AD7">
        <v>1</v>
      </c>
      <c r="AE7" s="12">
        <f>AC7/T7</f>
        <v>25.735777142085411</v>
      </c>
    </row>
    <row r="8" spans="1:31" x14ac:dyDescent="0.2">
      <c r="A8" s="15" t="s">
        <v>76</v>
      </c>
      <c r="B8" s="13">
        <v>42045</v>
      </c>
      <c r="C8" s="14">
        <v>14</v>
      </c>
      <c r="D8" s="14" t="s">
        <v>51</v>
      </c>
      <c r="E8" s="16">
        <v>8</v>
      </c>
      <c r="F8" s="14" t="s">
        <v>39</v>
      </c>
      <c r="G8" s="17" t="s">
        <v>33</v>
      </c>
      <c r="H8" s="16" t="s">
        <v>53</v>
      </c>
      <c r="I8" s="16" t="s">
        <v>77</v>
      </c>
      <c r="J8" s="14" t="s">
        <v>36</v>
      </c>
      <c r="K8" s="14" t="s">
        <v>78</v>
      </c>
      <c r="L8" s="14">
        <v>6.2300000000000001E-2</v>
      </c>
      <c r="M8">
        <v>6.0499999999999998E-2</v>
      </c>
      <c r="N8">
        <v>2.0400000000000001E-2</v>
      </c>
      <c r="O8" s="18">
        <v>2.8820000000000001</v>
      </c>
      <c r="P8" s="18">
        <v>2.793333333333333</v>
      </c>
      <c r="Q8" s="19">
        <f>O8*5</f>
        <v>14.41</v>
      </c>
      <c r="R8" s="20">
        <f>Q8*0.5</f>
        <v>7.2050000000000001</v>
      </c>
      <c r="T8">
        <v>3.3528267157834328</v>
      </c>
      <c r="U8" s="21">
        <v>2.2333181876805681</v>
      </c>
      <c r="V8">
        <v>750</v>
      </c>
      <c r="W8">
        <f>T8*V8</f>
        <v>2514.6200368375748</v>
      </c>
      <c r="X8">
        <f>(W8/1000)/(L8)</f>
        <v>40.3630824532516</v>
      </c>
      <c r="Y8">
        <f t="shared" si="0"/>
        <v>7.303102625298331E-3</v>
      </c>
      <c r="Z8">
        <f t="shared" si="1"/>
        <v>119.47333635353802</v>
      </c>
      <c r="AA8">
        <f>(W8/1000)/(O8)</f>
        <v>0.87252603637667403</v>
      </c>
      <c r="AB8" s="22">
        <f>100*R8/W8</f>
        <v>0.2865244010805354</v>
      </c>
      <c r="AC8">
        <v>50</v>
      </c>
      <c r="AD8">
        <v>1</v>
      </c>
      <c r="AE8" s="12">
        <f>AC8/T8</f>
        <v>14.912789785593446</v>
      </c>
    </row>
    <row r="9" spans="1:31" x14ac:dyDescent="0.2">
      <c r="A9" s="15" t="s">
        <v>79</v>
      </c>
      <c r="B9" s="13">
        <v>42040</v>
      </c>
      <c r="C9" s="14">
        <v>9</v>
      </c>
      <c r="D9" s="15" t="s">
        <v>38</v>
      </c>
      <c r="E9" s="16">
        <v>7</v>
      </c>
      <c r="F9" s="14" t="s">
        <v>52</v>
      </c>
      <c r="G9" s="17" t="s">
        <v>33</v>
      </c>
      <c r="H9" s="16" t="s">
        <v>40</v>
      </c>
      <c r="I9" s="16" t="s">
        <v>80</v>
      </c>
      <c r="J9" s="14" t="s">
        <v>36</v>
      </c>
      <c r="K9" s="14" t="s">
        <v>81</v>
      </c>
      <c r="L9" s="14">
        <v>8.3000000000000004E-2</v>
      </c>
      <c r="M9">
        <v>7.2900000000000006E-2</v>
      </c>
      <c r="N9">
        <v>2.1100000000000001E-2</v>
      </c>
      <c r="O9" s="18">
        <v>4.4206666666666665</v>
      </c>
      <c r="P9" s="18">
        <v>4.0509999999999993</v>
      </c>
      <c r="Q9" s="19">
        <f>O9*5</f>
        <v>22.103333333333332</v>
      </c>
      <c r="R9" s="20">
        <f>Q9*0.5</f>
        <v>11.051666666666666</v>
      </c>
      <c r="T9">
        <v>3.4275279154612828</v>
      </c>
      <c r="U9" s="21">
        <v>1.1644596285691082</v>
      </c>
      <c r="V9">
        <v>750</v>
      </c>
      <c r="W9">
        <f>T9*V9</f>
        <v>2570.6459365959622</v>
      </c>
      <c r="X9">
        <f>(W9/1000)/(L9)</f>
        <v>30.971637790312798</v>
      </c>
      <c r="Y9">
        <f t="shared" si="0"/>
        <v>5.2085904714885226E-3</v>
      </c>
      <c r="Z9">
        <f t="shared" si="1"/>
        <v>111.64371592087834</v>
      </c>
      <c r="AA9">
        <f>(W9/1000)/(O9)</f>
        <v>0.58150639494705836</v>
      </c>
      <c r="AB9" s="22">
        <f>100*R9/W9</f>
        <v>0.42991788598087655</v>
      </c>
      <c r="AC9">
        <v>50</v>
      </c>
      <c r="AD9">
        <v>1</v>
      </c>
      <c r="AE9" s="12">
        <f>AC9/T9</f>
        <v>14.587773238681534</v>
      </c>
    </row>
    <row r="10" spans="1:31" x14ac:dyDescent="0.2">
      <c r="A10" s="15" t="s">
        <v>82</v>
      </c>
      <c r="B10" s="13">
        <v>42032</v>
      </c>
      <c r="C10" s="14">
        <v>1</v>
      </c>
      <c r="D10" s="15" t="s">
        <v>38</v>
      </c>
      <c r="E10" s="16">
        <v>6</v>
      </c>
      <c r="F10" s="14" t="s">
        <v>32</v>
      </c>
      <c r="G10" s="17" t="s">
        <v>33</v>
      </c>
      <c r="H10" s="16" t="s">
        <v>40</v>
      </c>
      <c r="I10" s="16" t="s">
        <v>41</v>
      </c>
      <c r="J10" s="14" t="s">
        <v>36</v>
      </c>
      <c r="K10" s="14" t="s">
        <v>83</v>
      </c>
      <c r="L10" s="14">
        <v>7.2400000000000006E-2</v>
      </c>
      <c r="M10">
        <v>0.11</v>
      </c>
      <c r="N10">
        <v>2.8299999999999999E-2</v>
      </c>
      <c r="O10" s="18">
        <v>3.9600000000000004</v>
      </c>
      <c r="P10" s="18">
        <v>5.7673333333333332</v>
      </c>
      <c r="Q10" s="19">
        <f>O10*5</f>
        <v>19.8</v>
      </c>
      <c r="R10" s="20">
        <f>Q10*0.5</f>
        <v>9.9</v>
      </c>
      <c r="T10">
        <v>3.632480077006953</v>
      </c>
      <c r="U10" s="21">
        <v>2.0168772542635343</v>
      </c>
      <c r="V10">
        <v>750</v>
      </c>
      <c r="W10">
        <f>T10*V10</f>
        <v>2724.3600577552147</v>
      </c>
      <c r="X10">
        <f>(W10/1000)/(L10)</f>
        <v>37.629282565679759</v>
      </c>
      <c r="Y10">
        <f t="shared" si="0"/>
        <v>4.9069471737371402E-3</v>
      </c>
      <c r="Z10">
        <f t="shared" si="1"/>
        <v>140.20320317212384</v>
      </c>
      <c r="AA10">
        <f>(W10/1000)/(O10)</f>
        <v>0.68796971155434705</v>
      </c>
      <c r="AB10" s="22">
        <f>100*R10/W10</f>
        <v>0.36338809078552131</v>
      </c>
      <c r="AC10">
        <v>50</v>
      </c>
      <c r="AD10">
        <v>1</v>
      </c>
      <c r="AE10" s="12">
        <f>AC10/T10</f>
        <v>13.764700408542474</v>
      </c>
    </row>
    <row r="11" spans="1:31" x14ac:dyDescent="0.2">
      <c r="A11" s="15" t="s">
        <v>84</v>
      </c>
      <c r="B11" s="13">
        <v>42032</v>
      </c>
      <c r="C11" s="14">
        <v>1</v>
      </c>
      <c r="D11" s="14" t="s">
        <v>51</v>
      </c>
      <c r="E11" s="16">
        <v>25</v>
      </c>
      <c r="F11" s="14" t="s">
        <v>32</v>
      </c>
      <c r="G11" s="17" t="s">
        <v>45</v>
      </c>
      <c r="H11" s="16" t="s">
        <v>53</v>
      </c>
      <c r="I11" s="16" t="s">
        <v>54</v>
      </c>
      <c r="J11" s="14" t="s">
        <v>36</v>
      </c>
      <c r="K11" s="14" t="s">
        <v>85</v>
      </c>
      <c r="L11" s="14">
        <v>5.33E-2</v>
      </c>
      <c r="M11">
        <v>5.4199999999999998E-2</v>
      </c>
      <c r="N11">
        <v>1.7600000000000001E-2</v>
      </c>
      <c r="O11" s="18">
        <v>3.0329999999999999</v>
      </c>
      <c r="P11" s="18">
        <v>3.1103333333333332</v>
      </c>
      <c r="Q11" s="19">
        <f>O11*5</f>
        <v>15.164999999999999</v>
      </c>
      <c r="R11" s="20">
        <f>Q11*0.5</f>
        <v>7.5824999999999996</v>
      </c>
      <c r="T11">
        <v>3.213576485294722</v>
      </c>
      <c r="U11" s="21">
        <v>2.3498809886458107</v>
      </c>
      <c r="V11">
        <v>750</v>
      </c>
      <c r="W11">
        <f>T11*V11</f>
        <v>2410.1823639710415</v>
      </c>
      <c r="X11">
        <f>(W11/1000)/(L11)</f>
        <v>45.219181312777515</v>
      </c>
      <c r="Y11">
        <f t="shared" si="0"/>
        <v>5.6585574965169871E-3</v>
      </c>
      <c r="Z11">
        <f t="shared" si="1"/>
        <v>140.4338366242406</v>
      </c>
      <c r="AA11">
        <f>(W11/1000)/(O11)</f>
        <v>0.79465293899473843</v>
      </c>
      <c r="AB11" s="22">
        <f>100*R11/W11</f>
        <v>0.31460275012165445</v>
      </c>
      <c r="AC11">
        <v>50</v>
      </c>
      <c r="AD11">
        <v>1</v>
      </c>
      <c r="AE11" s="12">
        <f>AC11/T11</f>
        <v>15.558988631140181</v>
      </c>
    </row>
    <row r="12" spans="1:31" x14ac:dyDescent="0.2">
      <c r="A12" s="15" t="s">
        <v>86</v>
      </c>
      <c r="B12" s="13">
        <v>42040</v>
      </c>
      <c r="C12" s="14">
        <v>9</v>
      </c>
      <c r="D12" s="15" t="s">
        <v>38</v>
      </c>
      <c r="E12" s="16">
        <v>2</v>
      </c>
      <c r="F12" s="14" t="s">
        <v>52</v>
      </c>
      <c r="G12" s="17" t="s">
        <v>33</v>
      </c>
      <c r="H12" s="16" t="s">
        <v>40</v>
      </c>
      <c r="I12" s="16" t="s">
        <v>56</v>
      </c>
      <c r="J12" s="14" t="s">
        <v>36</v>
      </c>
      <c r="K12" s="14" t="s">
        <v>87</v>
      </c>
      <c r="L12" s="14">
        <v>5.1700000000000003E-2</v>
      </c>
      <c r="M12">
        <v>8.0100000000000005E-2</v>
      </c>
      <c r="N12">
        <v>2.46E-2</v>
      </c>
      <c r="O12" s="18">
        <v>3.3376666666666668</v>
      </c>
      <c r="P12" s="18">
        <v>5.1983333333333333</v>
      </c>
      <c r="Q12" s="19">
        <f>O12*5</f>
        <v>16.688333333333333</v>
      </c>
      <c r="R12" s="20">
        <f>Q12*0.5</f>
        <v>8.3441666666666663</v>
      </c>
      <c r="T12">
        <v>2.3153557923013586</v>
      </c>
      <c r="U12" s="21">
        <v>4.544787279028883</v>
      </c>
      <c r="V12">
        <v>750</v>
      </c>
      <c r="W12">
        <f>T12*V12</f>
        <v>1736.516844226019</v>
      </c>
      <c r="X12">
        <f>(W12/1000)/(L12)</f>
        <v>33.588333544023577</v>
      </c>
      <c r="Y12">
        <f t="shared" si="0"/>
        <v>4.7322859890990701E-3</v>
      </c>
      <c r="Z12">
        <f t="shared" si="1"/>
        <v>109.94236023943169</v>
      </c>
      <c r="AA12">
        <f>(W12/1000)/(O12)</f>
        <v>0.52027869096954527</v>
      </c>
      <c r="AB12" s="22">
        <f>100*R12/W12</f>
        <v>0.48051170332216014</v>
      </c>
      <c r="AC12">
        <v>50</v>
      </c>
      <c r="AD12">
        <v>1</v>
      </c>
      <c r="AE12" s="12">
        <f>AC12/T12</f>
        <v>21.594953210323787</v>
      </c>
    </row>
    <row r="13" spans="1:31" x14ac:dyDescent="0.2">
      <c r="A13" s="15" t="s">
        <v>88</v>
      </c>
      <c r="B13" s="13">
        <v>42040</v>
      </c>
      <c r="C13" s="14">
        <v>9</v>
      </c>
      <c r="D13" s="15" t="s">
        <v>31</v>
      </c>
      <c r="E13" s="16">
        <v>30</v>
      </c>
      <c r="F13" s="14" t="s">
        <v>52</v>
      </c>
      <c r="G13" s="17" t="s">
        <v>45</v>
      </c>
      <c r="H13" s="16" t="s">
        <v>34</v>
      </c>
      <c r="I13" s="16" t="s">
        <v>49</v>
      </c>
      <c r="J13" s="14" t="s">
        <v>36</v>
      </c>
      <c r="K13" s="14" t="s">
        <v>89</v>
      </c>
      <c r="L13" s="14">
        <v>5.7099999999999998E-2</v>
      </c>
      <c r="M13">
        <v>8.2799999999999999E-2</v>
      </c>
      <c r="N13">
        <v>3.1099999999999999E-2</v>
      </c>
      <c r="O13" s="18">
        <v>3.3213333333333335</v>
      </c>
      <c r="P13" s="18">
        <v>4.6273333333333335</v>
      </c>
      <c r="Q13" s="19">
        <f>O13*5</f>
        <v>16.606666666666669</v>
      </c>
      <c r="R13" s="20">
        <f>Q13*0.5</f>
        <v>8.3033333333333346</v>
      </c>
      <c r="T13">
        <v>1.9729551923988218</v>
      </c>
      <c r="U13" s="21">
        <v>5.1106132359701366</v>
      </c>
      <c r="V13">
        <v>750</v>
      </c>
      <c r="W13">
        <f>T13*V13</f>
        <v>1479.7163942991162</v>
      </c>
      <c r="X13">
        <f>(W13/1000)/(L13)</f>
        <v>25.914472754800638</v>
      </c>
      <c r="Y13">
        <f t="shared" si="0"/>
        <v>6.7209335830571955E-3</v>
      </c>
      <c r="Z13">
        <f t="shared" si="1"/>
        <v>66.288229218951358</v>
      </c>
      <c r="AA13">
        <f>(W13/1000)/(O13)</f>
        <v>0.44551878591904343</v>
      </c>
      <c r="AB13" s="22">
        <f>100*R13/W13</f>
        <v>0.56114356543750388</v>
      </c>
      <c r="AC13">
        <v>50</v>
      </c>
      <c r="AD13">
        <v>1</v>
      </c>
      <c r="AE13" s="12">
        <f>AC13/T13</f>
        <v>25.342694143604646</v>
      </c>
    </row>
    <row r="14" spans="1:31" x14ac:dyDescent="0.2">
      <c r="A14" s="15" t="s">
        <v>90</v>
      </c>
      <c r="B14" s="13">
        <v>42038</v>
      </c>
      <c r="C14" s="14">
        <v>7</v>
      </c>
      <c r="D14" s="14" t="s">
        <v>51</v>
      </c>
      <c r="E14" s="16">
        <v>27</v>
      </c>
      <c r="F14" s="14" t="s">
        <v>48</v>
      </c>
      <c r="G14" s="17" t="s">
        <v>45</v>
      </c>
      <c r="H14" s="16" t="s">
        <v>53</v>
      </c>
      <c r="I14" s="16" t="s">
        <v>91</v>
      </c>
      <c r="J14" s="14" t="s">
        <v>36</v>
      </c>
      <c r="K14" s="14" t="s">
        <v>92</v>
      </c>
      <c r="L14" s="14">
        <v>7.0099999999999996E-2</v>
      </c>
      <c r="M14">
        <v>6.1100000000000002E-2</v>
      </c>
      <c r="N14">
        <v>2.1999999999999999E-2</v>
      </c>
      <c r="O14" s="18">
        <v>3.8623333333333334</v>
      </c>
      <c r="P14" s="18">
        <v>3.8483333333333332</v>
      </c>
      <c r="Q14" s="19">
        <f>O14*5</f>
        <v>19.311666666666667</v>
      </c>
      <c r="R14" s="20">
        <f>Q14*0.5</f>
        <v>9.6558333333333337</v>
      </c>
      <c r="T14">
        <v>4.1148960328329665</v>
      </c>
      <c r="U14" s="21">
        <v>1.9743003370261529</v>
      </c>
      <c r="V14">
        <v>750</v>
      </c>
      <c r="W14">
        <f>T14*V14</f>
        <v>3086.1720246247251</v>
      </c>
      <c r="X14">
        <f>(W14/1000)/(L14)</f>
        <v>44.025278525317049</v>
      </c>
      <c r="Y14">
        <f t="shared" si="0"/>
        <v>5.7167605023819837E-3</v>
      </c>
      <c r="Z14">
        <f t="shared" si="1"/>
        <v>139.77206439933644</v>
      </c>
      <c r="AA14">
        <f>(W14/1000)/(O14)</f>
        <v>0.79904341709451754</v>
      </c>
      <c r="AB14" s="22">
        <f>100*R14/W14</f>
        <v>0.31287411253452313</v>
      </c>
      <c r="AC14">
        <v>50</v>
      </c>
      <c r="AD14">
        <v>1</v>
      </c>
      <c r="AE14" s="12">
        <f>AC14/T14</f>
        <v>12.150975286142696</v>
      </c>
    </row>
    <row r="15" spans="1:31" x14ac:dyDescent="0.2">
      <c r="A15" s="15" t="s">
        <v>93</v>
      </c>
      <c r="B15" s="13">
        <v>42038</v>
      </c>
      <c r="C15" s="14">
        <v>7</v>
      </c>
      <c r="D15" s="14" t="s">
        <v>51</v>
      </c>
      <c r="E15" s="16">
        <v>25</v>
      </c>
      <c r="F15" s="14" t="s">
        <v>48</v>
      </c>
      <c r="G15" s="17" t="s">
        <v>45</v>
      </c>
      <c r="H15" s="16" t="s">
        <v>53</v>
      </c>
      <c r="I15" s="16" t="s">
        <v>54</v>
      </c>
      <c r="J15" s="14" t="s">
        <v>36</v>
      </c>
      <c r="K15" s="14" t="s">
        <v>94</v>
      </c>
      <c r="L15" s="14">
        <v>5.5500000000000001E-2</v>
      </c>
      <c r="M15">
        <v>0.06</v>
      </c>
      <c r="N15">
        <v>1.9599999999999999E-2</v>
      </c>
      <c r="O15" s="18">
        <v>2.8603333333333332</v>
      </c>
      <c r="P15" s="18">
        <v>3.0459999999999998</v>
      </c>
      <c r="Q15" s="19">
        <f>O15*5</f>
        <v>14.301666666666666</v>
      </c>
      <c r="R15" s="20">
        <f>Q15*0.5</f>
        <v>7.1508333333333329</v>
      </c>
      <c r="T15">
        <v>3.1469594213819967</v>
      </c>
      <c r="U15" s="21">
        <v>5.0185880580133215</v>
      </c>
      <c r="V15">
        <v>750</v>
      </c>
      <c r="W15">
        <f>T15*V15</f>
        <v>2360.2195660364973</v>
      </c>
      <c r="X15">
        <f>(W15/1000)/(L15)</f>
        <v>42.526478667324277</v>
      </c>
      <c r="Y15">
        <f t="shared" si="0"/>
        <v>6.4346684175968488E-3</v>
      </c>
      <c r="Z15">
        <f t="shared" si="1"/>
        <v>128.23588893855145</v>
      </c>
      <c r="AA15">
        <f>(W15/1000)/(O15)</f>
        <v>0.82515542455535407</v>
      </c>
      <c r="AB15" s="22">
        <f>100*R15/W15</f>
        <v>0.30297322487423001</v>
      </c>
      <c r="AC15">
        <v>50</v>
      </c>
      <c r="AD15">
        <v>1</v>
      </c>
      <c r="AE15" s="12">
        <f>AC15/T15</f>
        <v>15.888352312481471</v>
      </c>
    </row>
    <row r="16" spans="1:31" x14ac:dyDescent="0.2">
      <c r="A16" s="15" t="s">
        <v>95</v>
      </c>
      <c r="B16" s="13">
        <v>42032</v>
      </c>
      <c r="C16" s="14">
        <v>1</v>
      </c>
      <c r="D16" s="14" t="s">
        <v>51</v>
      </c>
      <c r="E16" s="16">
        <v>27</v>
      </c>
      <c r="F16" s="14" t="s">
        <v>32</v>
      </c>
      <c r="G16" s="17" t="s">
        <v>45</v>
      </c>
      <c r="H16" s="16" t="s">
        <v>53</v>
      </c>
      <c r="I16" s="16" t="s">
        <v>91</v>
      </c>
      <c r="J16" s="14" t="s">
        <v>36</v>
      </c>
      <c r="K16" s="14" t="s">
        <v>96</v>
      </c>
      <c r="L16" s="14">
        <v>7.3899999999999993E-2</v>
      </c>
      <c r="M16">
        <v>6.1400000000000003E-2</v>
      </c>
      <c r="N16">
        <v>2.0400000000000001E-2</v>
      </c>
      <c r="O16" s="18">
        <v>4.0343333333333335</v>
      </c>
      <c r="P16" s="18">
        <v>3.1719999999999993</v>
      </c>
      <c r="Q16" s="19">
        <f>O16*5</f>
        <v>20.171666666666667</v>
      </c>
      <c r="R16" s="20">
        <f>Q16*0.5</f>
        <v>10.085833333333333</v>
      </c>
      <c r="T16">
        <v>4.3409763503883649</v>
      </c>
      <c r="U16" s="21">
        <v>2.1537105847305118</v>
      </c>
      <c r="V16">
        <v>750</v>
      </c>
      <c r="W16">
        <f>T16*V16</f>
        <v>3255.7322627912736</v>
      </c>
      <c r="X16">
        <f>(W16/1000)/(L16)</f>
        <v>44.055916952520626</v>
      </c>
      <c r="Y16">
        <f t="shared" si="0"/>
        <v>6.4312736443884006E-3</v>
      </c>
      <c r="Z16">
        <f t="shared" si="1"/>
        <v>125.48156190703709</v>
      </c>
      <c r="AA16">
        <f>(W16/1000)/(O16)</f>
        <v>0.80700626194941916</v>
      </c>
      <c r="AB16" s="22">
        <f>100*R16/W16</f>
        <v>0.30978693944219887</v>
      </c>
      <c r="AC16">
        <v>50</v>
      </c>
      <c r="AD16">
        <v>1</v>
      </c>
      <c r="AE16" s="12">
        <f>AC16/T16</f>
        <v>11.518146141369039</v>
      </c>
    </row>
    <row r="17" spans="1:31" x14ac:dyDescent="0.2">
      <c r="A17" s="15" t="s">
        <v>97</v>
      </c>
      <c r="B17" s="13">
        <v>42038</v>
      </c>
      <c r="C17" s="14">
        <v>7</v>
      </c>
      <c r="D17" s="15" t="s">
        <v>38</v>
      </c>
      <c r="E17" s="16">
        <v>7</v>
      </c>
      <c r="F17" s="14" t="s">
        <v>48</v>
      </c>
      <c r="G17" s="17" t="s">
        <v>33</v>
      </c>
      <c r="H17" s="16" t="s">
        <v>40</v>
      </c>
      <c r="I17" s="16" t="s">
        <v>80</v>
      </c>
      <c r="J17" s="14" t="s">
        <v>36</v>
      </c>
      <c r="K17" s="14" t="s">
        <v>98</v>
      </c>
      <c r="L17" s="14">
        <v>6.93E-2</v>
      </c>
      <c r="M17">
        <v>6.7699999999999996E-2</v>
      </c>
      <c r="N17">
        <v>2.1999999999999999E-2</v>
      </c>
      <c r="O17" s="18">
        <v>3.746</v>
      </c>
      <c r="P17" s="18">
        <v>3.9609999999999999</v>
      </c>
      <c r="Q17" s="19">
        <f>O17*5</f>
        <v>18.73</v>
      </c>
      <c r="R17" s="20">
        <f>Q17*0.5</f>
        <v>9.3650000000000002</v>
      </c>
      <c r="T17">
        <v>2.8529687286456604</v>
      </c>
      <c r="U17" s="21">
        <v>3.0369329360215538</v>
      </c>
      <c r="V17">
        <v>750</v>
      </c>
      <c r="W17">
        <f>T17*V17</f>
        <v>2139.7265464842453</v>
      </c>
      <c r="X17">
        <f>(W17/1000)/(L17)</f>
        <v>30.876284942052603</v>
      </c>
      <c r="Y17">
        <f t="shared" si="0"/>
        <v>5.5541529916687702E-3</v>
      </c>
      <c r="Z17">
        <f t="shared" si="1"/>
        <v>102.84250898684775</v>
      </c>
      <c r="AA17">
        <f>(W17/1000)/(O17)</f>
        <v>0.57120302896002284</v>
      </c>
      <c r="AB17" s="22">
        <f>100*R17/W17</f>
        <v>0.43767274913644927</v>
      </c>
      <c r="AC17">
        <v>50</v>
      </c>
      <c r="AD17">
        <v>1</v>
      </c>
      <c r="AE17" s="12">
        <f>AC17/T17</f>
        <v>17.525603942997165</v>
      </c>
    </row>
    <row r="18" spans="1:31" x14ac:dyDescent="0.2">
      <c r="A18" s="15" t="s">
        <v>99</v>
      </c>
      <c r="B18" s="13">
        <v>42040</v>
      </c>
      <c r="C18" s="14">
        <v>9</v>
      </c>
      <c r="D18" s="15" t="s">
        <v>61</v>
      </c>
      <c r="E18" s="16">
        <v>11</v>
      </c>
      <c r="F18" s="14" t="s">
        <v>52</v>
      </c>
      <c r="G18" s="17" t="s">
        <v>33</v>
      </c>
      <c r="H18" s="16" t="s">
        <v>62</v>
      </c>
      <c r="I18" s="16" t="s">
        <v>100</v>
      </c>
      <c r="J18" s="14" t="s">
        <v>36</v>
      </c>
      <c r="K18" s="14" t="s">
        <v>101</v>
      </c>
      <c r="L18" s="14">
        <v>5.8999999999999997E-2</v>
      </c>
      <c r="M18">
        <v>6.7299999999999999E-2</v>
      </c>
      <c r="N18">
        <v>1.9E-2</v>
      </c>
      <c r="O18" s="18">
        <v>3.637</v>
      </c>
      <c r="P18" s="18">
        <v>4.0696666666666665</v>
      </c>
      <c r="Q18" s="19">
        <f>O18*5</f>
        <v>18.184999999999999</v>
      </c>
      <c r="R18" s="20">
        <f>Q18*0.5</f>
        <v>9.0924999999999994</v>
      </c>
      <c r="T18">
        <v>2.9646517487973263</v>
      </c>
      <c r="U18" s="21">
        <v>7.4820809767928376</v>
      </c>
      <c r="V18">
        <v>750</v>
      </c>
      <c r="W18">
        <f>T18*V18</f>
        <v>2223.4888115979948</v>
      </c>
      <c r="X18">
        <f>(W18/1000)/(L18)</f>
        <v>37.68625104403381</v>
      </c>
      <c r="Y18">
        <f t="shared" si="0"/>
        <v>4.6686870341551313E-3</v>
      </c>
      <c r="Z18">
        <f t="shared" si="1"/>
        <v>130.94740170856025</v>
      </c>
      <c r="AA18">
        <f>(W18/1000)/(O18)</f>
        <v>0.61135243651305871</v>
      </c>
      <c r="AB18" s="22">
        <f>100*R18/W18</f>
        <v>0.40892942445099728</v>
      </c>
      <c r="AC18">
        <v>50</v>
      </c>
      <c r="AD18">
        <v>1</v>
      </c>
      <c r="AE18" s="12">
        <f>AC18/T18</f>
        <v>16.865387315823369</v>
      </c>
    </row>
    <row r="19" spans="1:31" x14ac:dyDescent="0.2">
      <c r="A19" s="15" t="s">
        <v>261</v>
      </c>
      <c r="B19" s="13">
        <v>42045</v>
      </c>
      <c r="C19" s="14">
        <v>14</v>
      </c>
      <c r="D19" s="15" t="s">
        <v>61</v>
      </c>
      <c r="E19" s="16">
        <v>23</v>
      </c>
      <c r="F19" s="14" t="s">
        <v>39</v>
      </c>
      <c r="G19" s="17" t="s">
        <v>45</v>
      </c>
      <c r="H19" s="16" t="s">
        <v>62</v>
      </c>
      <c r="I19" s="16" t="s">
        <v>102</v>
      </c>
      <c r="J19" s="14" t="s">
        <v>36</v>
      </c>
      <c r="K19" s="14" t="s">
        <v>103</v>
      </c>
      <c r="L19" s="14">
        <v>5.4399999999999997E-2</v>
      </c>
      <c r="M19">
        <v>5.8200000000000002E-2</v>
      </c>
      <c r="N19">
        <v>3.15E-2</v>
      </c>
      <c r="O19" s="18">
        <v>2.8089999999999997</v>
      </c>
      <c r="P19" s="18">
        <v>2.9130000000000003</v>
      </c>
      <c r="Q19" s="19">
        <f>O19*5</f>
        <v>14.044999999999998</v>
      </c>
      <c r="R19" s="20">
        <f>Q19*0.5</f>
        <v>7.0224999999999991</v>
      </c>
      <c r="T19">
        <v>2.1994057446840252</v>
      </c>
      <c r="U19" s="21">
        <v>4.3972686634273481</v>
      </c>
      <c r="V19">
        <v>750</v>
      </c>
      <c r="W19">
        <f>T19*V19</f>
        <v>1649.5543085130189</v>
      </c>
      <c r="X19">
        <f>(W19/1000)/(L19)</f>
        <v>30.322689494724614</v>
      </c>
      <c r="Y19">
        <f t="shared" si="0"/>
        <v>1.0813594232749742E-2</v>
      </c>
      <c r="Z19">
        <f t="shared" si="1"/>
        <v>54.305624220317057</v>
      </c>
      <c r="AA19">
        <f>(W19/1000)/(O19)</f>
        <v>0.58723898487469528</v>
      </c>
      <c r="AB19" s="22">
        <f>100*R19/W19</f>
        <v>0.42572105469691329</v>
      </c>
      <c r="AC19">
        <v>50</v>
      </c>
      <c r="AD19">
        <v>1</v>
      </c>
      <c r="AE19" s="12">
        <f>AC19/T19</f>
        <v>22.733413387161626</v>
      </c>
    </row>
    <row r="20" spans="1:31" x14ac:dyDescent="0.2">
      <c r="A20" s="15" t="s">
        <v>104</v>
      </c>
      <c r="B20" s="13">
        <v>42040</v>
      </c>
      <c r="C20" s="14">
        <v>9</v>
      </c>
      <c r="D20" s="15" t="s">
        <v>61</v>
      </c>
      <c r="E20" s="16">
        <v>9</v>
      </c>
      <c r="F20" s="14" t="s">
        <v>52</v>
      </c>
      <c r="G20" s="17" t="s">
        <v>33</v>
      </c>
      <c r="H20" s="16" t="s">
        <v>62</v>
      </c>
      <c r="I20" s="16" t="s">
        <v>105</v>
      </c>
      <c r="J20" s="14" t="s">
        <v>36</v>
      </c>
      <c r="K20" s="14" t="s">
        <v>106</v>
      </c>
      <c r="L20" s="14">
        <v>5.04E-2</v>
      </c>
      <c r="M20">
        <v>5.3400000000000003E-2</v>
      </c>
      <c r="N20">
        <v>1.6299999999999999E-2</v>
      </c>
      <c r="O20" s="18">
        <v>3.1666666666666665</v>
      </c>
      <c r="P20" s="18">
        <v>3.0720000000000001</v>
      </c>
      <c r="Q20" s="19">
        <f>O20*5</f>
        <v>15.833333333333332</v>
      </c>
      <c r="R20" s="20">
        <f>Q20*0.5</f>
        <v>7.9166666666666661</v>
      </c>
      <c r="T20">
        <v>2.914776350748487</v>
      </c>
      <c r="U20" s="21">
        <v>3.0435418899288242</v>
      </c>
      <c r="V20">
        <v>750</v>
      </c>
      <c r="W20">
        <f>T20*V20</f>
        <v>2186.0822630613652</v>
      </c>
      <c r="X20">
        <f>(W20/1000)/(L20)</f>
        <v>43.374648076614385</v>
      </c>
      <c r="Y20">
        <f t="shared" si="0"/>
        <v>5.3059895833333327E-3</v>
      </c>
      <c r="Z20">
        <f t="shared" si="1"/>
        <v>130.10612939214428</v>
      </c>
      <c r="AA20">
        <f>(W20/1000)/(O20)</f>
        <v>0.69034176728253638</v>
      </c>
      <c r="AB20" s="22">
        <f>100*R20/W20</f>
        <v>0.36213946750477061</v>
      </c>
      <c r="AC20">
        <v>50</v>
      </c>
      <c r="AD20">
        <v>1</v>
      </c>
      <c r="AE20" s="12">
        <f>AC20/T20</f>
        <v>17.153974776541766</v>
      </c>
    </row>
    <row r="21" spans="1:31" x14ac:dyDescent="0.2">
      <c r="A21" s="15" t="s">
        <v>107</v>
      </c>
      <c r="B21" s="13">
        <v>42032</v>
      </c>
      <c r="C21" s="14">
        <v>1</v>
      </c>
      <c r="D21" s="15" t="s">
        <v>38</v>
      </c>
      <c r="E21" s="16">
        <v>2</v>
      </c>
      <c r="F21" s="14" t="s">
        <v>32</v>
      </c>
      <c r="G21" s="17" t="s">
        <v>33</v>
      </c>
      <c r="H21" s="16" t="s">
        <v>40</v>
      </c>
      <c r="I21" s="16" t="s">
        <v>56</v>
      </c>
      <c r="J21" s="14" t="s">
        <v>36</v>
      </c>
      <c r="K21" s="14" t="s">
        <v>108</v>
      </c>
      <c r="L21" s="14">
        <v>6.3500000000000001E-2</v>
      </c>
      <c r="M21">
        <v>5.4899999999999997E-2</v>
      </c>
      <c r="N21">
        <v>1.7399999999999999E-2</v>
      </c>
      <c r="O21" s="18">
        <v>4.1563333333333334</v>
      </c>
      <c r="P21" s="18">
        <v>3.3140000000000001</v>
      </c>
      <c r="Q21" s="19">
        <f>O21*5</f>
        <v>20.781666666666666</v>
      </c>
      <c r="R21" s="20">
        <f>Q21*0.5</f>
        <v>10.390833333333333</v>
      </c>
      <c r="T21">
        <v>3.2734025707968306</v>
      </c>
      <c r="U21" s="21">
        <v>2.7134903981364196</v>
      </c>
      <c r="V21">
        <v>750</v>
      </c>
      <c r="W21">
        <f>T21*V21</f>
        <v>2455.0519280976227</v>
      </c>
      <c r="X21">
        <f>(W21/1000)/(L21)</f>
        <v>38.66223508815154</v>
      </c>
      <c r="Y21">
        <f t="shared" si="0"/>
        <v>5.2504526252263118E-3</v>
      </c>
      <c r="Z21">
        <f t="shared" si="1"/>
        <v>112.50027087474209</v>
      </c>
      <c r="AA21">
        <f>(W21/1000)/(O21)</f>
        <v>0.59067734255296078</v>
      </c>
      <c r="AB21" s="22">
        <f>100*R21/W21</f>
        <v>0.42324291451484736</v>
      </c>
      <c r="AC21">
        <v>50</v>
      </c>
      <c r="AD21">
        <v>1</v>
      </c>
      <c r="AE21" s="12">
        <f>AC21/T21</f>
        <v>15.274625995002109</v>
      </c>
    </row>
    <row r="22" spans="1:31" x14ac:dyDescent="0.2">
      <c r="A22" s="15" t="s">
        <v>109</v>
      </c>
      <c r="B22" s="13">
        <v>42045</v>
      </c>
      <c r="C22" s="14">
        <v>14</v>
      </c>
      <c r="D22" s="14" t="s">
        <v>51</v>
      </c>
      <c r="E22" s="16">
        <v>25</v>
      </c>
      <c r="F22" s="14" t="s">
        <v>39</v>
      </c>
      <c r="G22" s="17" t="s">
        <v>45</v>
      </c>
      <c r="H22" s="16" t="s">
        <v>53</v>
      </c>
      <c r="I22" s="16" t="s">
        <v>54</v>
      </c>
      <c r="J22" s="14" t="s">
        <v>36</v>
      </c>
      <c r="K22" s="14" t="s">
        <v>110</v>
      </c>
      <c r="L22" s="14">
        <v>8.1199999999999994E-2</v>
      </c>
      <c r="M22">
        <v>7.0400000000000004E-2</v>
      </c>
      <c r="N22">
        <v>2.53E-2</v>
      </c>
      <c r="O22" s="18">
        <v>3.8800000000000003</v>
      </c>
      <c r="P22" s="18">
        <v>3.3086666666666669</v>
      </c>
      <c r="Q22" s="19">
        <f>O22*5</f>
        <v>19.400000000000002</v>
      </c>
      <c r="R22" s="20">
        <f>Q22*0.5</f>
        <v>9.7000000000000011</v>
      </c>
      <c r="T22">
        <v>4.3959352304245209</v>
      </c>
      <c r="U22" s="21">
        <v>4.6210317599784441</v>
      </c>
      <c r="V22">
        <v>750</v>
      </c>
      <c r="W22">
        <f>T22*V22</f>
        <v>3296.9514228183907</v>
      </c>
      <c r="X22">
        <f>(W22/1000)/(L22)</f>
        <v>40.602850034709249</v>
      </c>
      <c r="Y22">
        <f t="shared" si="0"/>
        <v>7.6465847269796489E-3</v>
      </c>
      <c r="Z22">
        <f t="shared" si="1"/>
        <v>111.12539499509442</v>
      </c>
      <c r="AA22">
        <f>(W22/1000)/(O22)</f>
        <v>0.84972974814906976</v>
      </c>
      <c r="AB22" s="22">
        <f>100*R22/W22</f>
        <v>0.29421118955122427</v>
      </c>
      <c r="AC22">
        <v>50</v>
      </c>
      <c r="AD22">
        <v>1</v>
      </c>
      <c r="AE22" s="12">
        <f>AC22/T22</f>
        <v>11.37414392594939</v>
      </c>
    </row>
    <row r="23" spans="1:31" x14ac:dyDescent="0.2">
      <c r="A23" s="15" t="s">
        <v>111</v>
      </c>
      <c r="B23" s="13">
        <v>42032</v>
      </c>
      <c r="C23" s="14">
        <v>1</v>
      </c>
      <c r="D23" s="15" t="s">
        <v>38</v>
      </c>
      <c r="E23" s="16">
        <v>21</v>
      </c>
      <c r="F23" s="14" t="s">
        <v>32</v>
      </c>
      <c r="G23" s="17" t="s">
        <v>45</v>
      </c>
      <c r="H23" s="16" t="s">
        <v>40</v>
      </c>
      <c r="I23" s="16" t="s">
        <v>112</v>
      </c>
      <c r="J23" s="14" t="s">
        <v>36</v>
      </c>
      <c r="K23" s="14" t="s">
        <v>113</v>
      </c>
      <c r="L23" s="14">
        <v>5.5599999999999997E-2</v>
      </c>
      <c r="M23">
        <v>7.6899999999999996E-2</v>
      </c>
      <c r="N23">
        <v>2.8199999999999999E-2</v>
      </c>
      <c r="O23" s="18">
        <v>3.0723333333333334</v>
      </c>
      <c r="P23" s="18">
        <v>4.0069999999999997</v>
      </c>
      <c r="Q23" s="19">
        <f>O23*5</f>
        <v>15.361666666666666</v>
      </c>
      <c r="R23" s="20">
        <f>Q23*0.5</f>
        <v>7.6808333333333332</v>
      </c>
      <c r="T23">
        <v>2.0063233375964944</v>
      </c>
      <c r="U23" s="21">
        <v>3.8232416242790128</v>
      </c>
      <c r="V23">
        <v>750</v>
      </c>
      <c r="W23">
        <f>T23*V23</f>
        <v>1504.7425031973708</v>
      </c>
      <c r="X23">
        <f>(W23/1000)/(L23)</f>
        <v>27.063714086283646</v>
      </c>
      <c r="Y23">
        <f t="shared" si="0"/>
        <v>7.0376840529074126E-3</v>
      </c>
      <c r="Z23">
        <f t="shared" si="1"/>
        <v>69.592764645253837</v>
      </c>
      <c r="AA23">
        <f>(W23/1000)/(O23)</f>
        <v>0.48977188994164172</v>
      </c>
      <c r="AB23" s="22">
        <f>100*R23/W23</f>
        <v>0.51044170793425581</v>
      </c>
      <c r="AC23">
        <v>50</v>
      </c>
      <c r="AD23">
        <v>1</v>
      </c>
      <c r="AE23" s="12">
        <f>AC23/T23</f>
        <v>24.921207396160909</v>
      </c>
    </row>
    <row r="24" spans="1:31" x14ac:dyDescent="0.2">
      <c r="A24" s="15" t="s">
        <v>114</v>
      </c>
      <c r="B24" s="13">
        <v>42040</v>
      </c>
      <c r="C24" s="14">
        <v>9</v>
      </c>
      <c r="D24" s="15" t="s">
        <v>31</v>
      </c>
      <c r="E24" s="16">
        <v>6</v>
      </c>
      <c r="F24" s="14" t="s">
        <v>52</v>
      </c>
      <c r="G24" s="17" t="s">
        <v>33</v>
      </c>
      <c r="H24" s="16" t="s">
        <v>34</v>
      </c>
      <c r="I24" s="16" t="s">
        <v>43</v>
      </c>
      <c r="J24" s="14" t="s">
        <v>36</v>
      </c>
      <c r="K24" s="14" t="s">
        <v>115</v>
      </c>
      <c r="L24" s="14">
        <v>6.2300000000000001E-2</v>
      </c>
      <c r="M24">
        <v>5.2600000000000001E-2</v>
      </c>
      <c r="N24">
        <v>1.77E-2</v>
      </c>
      <c r="O24" s="18">
        <v>3.0693333333333332</v>
      </c>
      <c r="P24" s="18">
        <v>2.4849999999999999</v>
      </c>
      <c r="Q24" s="19">
        <f>O24*5</f>
        <v>15.346666666666666</v>
      </c>
      <c r="R24" s="20">
        <f>Q24*0.5</f>
        <v>7.6733333333333329</v>
      </c>
      <c r="T24">
        <v>3.031160269599606</v>
      </c>
      <c r="U24" s="21">
        <v>3.3141893211396329</v>
      </c>
      <c r="V24">
        <v>750</v>
      </c>
      <c r="W24">
        <f>T24*V24</f>
        <v>2273.3702021997046</v>
      </c>
      <c r="X24">
        <f>(W24/1000)/(L24)</f>
        <v>36.49069345424887</v>
      </c>
      <c r="Y24">
        <f t="shared" si="0"/>
        <v>7.1227364185110671E-3</v>
      </c>
      <c r="Z24">
        <f t="shared" si="1"/>
        <v>103.98704428842763</v>
      </c>
      <c r="AA24">
        <f>(W24/1000)/(O24)</f>
        <v>0.74067230740650669</v>
      </c>
      <c r="AB24" s="22">
        <f>100*R24/W24</f>
        <v>0.33753118281873506</v>
      </c>
      <c r="AC24">
        <v>50</v>
      </c>
      <c r="AD24">
        <v>1</v>
      </c>
      <c r="AE24" s="12">
        <f>AC24/T24</f>
        <v>16.49533365208849</v>
      </c>
    </row>
    <row r="25" spans="1:31" x14ac:dyDescent="0.2">
      <c r="A25" s="15" t="s">
        <v>116</v>
      </c>
      <c r="B25" s="13">
        <v>42045</v>
      </c>
      <c r="C25" s="14">
        <v>14</v>
      </c>
      <c r="D25" s="15" t="s">
        <v>61</v>
      </c>
      <c r="E25" s="16">
        <v>2</v>
      </c>
      <c r="F25" s="14" t="s">
        <v>39</v>
      </c>
      <c r="G25" s="17" t="s">
        <v>33</v>
      </c>
      <c r="H25" s="16" t="s">
        <v>62</v>
      </c>
      <c r="I25" s="16" t="s">
        <v>117</v>
      </c>
      <c r="J25" s="14" t="s">
        <v>36</v>
      </c>
      <c r="K25" s="14" t="s">
        <v>118</v>
      </c>
      <c r="L25" s="14">
        <v>5.5899999999999998E-2</v>
      </c>
      <c r="M25">
        <v>6.6500000000000004E-2</v>
      </c>
      <c r="N25">
        <v>2.53E-2</v>
      </c>
      <c r="O25" s="18">
        <v>2.6963333333333335</v>
      </c>
      <c r="P25" s="18">
        <v>3.434333333333333</v>
      </c>
      <c r="Q25" s="19">
        <f>O25*5</f>
        <v>13.481666666666667</v>
      </c>
      <c r="R25" s="20">
        <f>Q25*0.5</f>
        <v>6.7408333333333337</v>
      </c>
      <c r="T25">
        <v>2.0743022832940796</v>
      </c>
      <c r="U25" s="21">
        <v>2.3847362132294738</v>
      </c>
      <c r="V25">
        <v>750</v>
      </c>
      <c r="W25">
        <f>T25*V25</f>
        <v>1555.7267124705597</v>
      </c>
      <c r="X25">
        <f>(W25/1000)/(L25)</f>
        <v>27.830531528990338</v>
      </c>
      <c r="Y25">
        <f t="shared" si="0"/>
        <v>7.3667863729010973E-3</v>
      </c>
      <c r="Z25">
        <f t="shared" si="1"/>
        <v>78.321618235197533</v>
      </c>
      <c r="AA25">
        <f>(W25/1000)/(O25)</f>
        <v>0.57697862991861526</v>
      </c>
      <c r="AB25" s="22">
        <f>100*R25/W25</f>
        <v>0.43329161087866169</v>
      </c>
      <c r="AC25">
        <v>50</v>
      </c>
      <c r="AD25">
        <v>1</v>
      </c>
      <c r="AE25" s="12">
        <f>AC25/T25</f>
        <v>24.104490653405581</v>
      </c>
    </row>
    <row r="26" spans="1:31" x14ac:dyDescent="0.2">
      <c r="A26" s="15" t="s">
        <v>119</v>
      </c>
      <c r="B26" s="13">
        <v>42032</v>
      </c>
      <c r="C26" s="14">
        <v>1</v>
      </c>
      <c r="D26" s="15" t="s">
        <v>61</v>
      </c>
      <c r="E26" s="16">
        <v>2</v>
      </c>
      <c r="F26" s="14" t="s">
        <v>32</v>
      </c>
      <c r="G26" s="17" t="s">
        <v>33</v>
      </c>
      <c r="H26" s="16" t="s">
        <v>62</v>
      </c>
      <c r="I26" s="16" t="s">
        <v>117</v>
      </c>
      <c r="J26" s="14" t="s">
        <v>36</v>
      </c>
      <c r="K26" s="14" t="s">
        <v>120</v>
      </c>
      <c r="L26" s="14">
        <v>6.4000000000000001E-2</v>
      </c>
      <c r="M26">
        <v>5.0999999999999997E-2</v>
      </c>
      <c r="N26">
        <v>1.7100000000000001E-2</v>
      </c>
      <c r="O26" s="18">
        <v>3.6966666666666668</v>
      </c>
      <c r="P26" s="18">
        <v>2.8216666666666668</v>
      </c>
      <c r="Q26" s="19">
        <f>O26*5</f>
        <v>18.483333333333334</v>
      </c>
      <c r="R26" s="20">
        <f>Q26*0.5</f>
        <v>9.2416666666666671</v>
      </c>
      <c r="T26">
        <v>3.489984696018452</v>
      </c>
      <c r="U26" s="21">
        <v>1.2295760620122644</v>
      </c>
      <c r="V26">
        <v>750</v>
      </c>
      <c r="W26">
        <f>T26*V26</f>
        <v>2617.488522013839</v>
      </c>
      <c r="X26">
        <f>(W26/1000)/(L26)</f>
        <v>40.898258156466234</v>
      </c>
      <c r="Y26">
        <f t="shared" si="0"/>
        <v>6.060248080330774E-3</v>
      </c>
      <c r="Z26">
        <f t="shared" si="1"/>
        <v>116.83799397195274</v>
      </c>
      <c r="AA26">
        <f>(W26/1000)/(O26)</f>
        <v>0.70806722867822514</v>
      </c>
      <c r="AB26" s="22">
        <f>100*R26/W26</f>
        <v>0.35307381823994893</v>
      </c>
      <c r="AC26">
        <v>50</v>
      </c>
      <c r="AD26">
        <v>1</v>
      </c>
      <c r="AE26" s="12">
        <f>AC26/T26</f>
        <v>14.326710388455997</v>
      </c>
    </row>
    <row r="27" spans="1:31" x14ac:dyDescent="0.2">
      <c r="A27" s="15" t="s">
        <v>121</v>
      </c>
      <c r="B27" s="13">
        <v>42038</v>
      </c>
      <c r="C27" s="14">
        <v>7</v>
      </c>
      <c r="D27" s="15" t="s">
        <v>31</v>
      </c>
      <c r="E27" s="16">
        <v>24</v>
      </c>
      <c r="F27" s="14" t="s">
        <v>48</v>
      </c>
      <c r="G27" s="17" t="s">
        <v>45</v>
      </c>
      <c r="H27" s="16" t="s">
        <v>34</v>
      </c>
      <c r="I27" s="16" t="s">
        <v>122</v>
      </c>
      <c r="J27" s="14" t="s">
        <v>36</v>
      </c>
      <c r="K27" s="14" t="s">
        <v>123</v>
      </c>
      <c r="L27" s="14">
        <v>5.4800000000000001E-2</v>
      </c>
      <c r="M27">
        <v>6.7299999999999999E-2</v>
      </c>
      <c r="N27">
        <v>2.4899999999999999E-2</v>
      </c>
      <c r="O27" s="18">
        <v>3.2949999999999999</v>
      </c>
      <c r="P27" s="18">
        <v>3.9513333333333329</v>
      </c>
      <c r="Q27" s="19">
        <f>O27*5</f>
        <v>16.475000000000001</v>
      </c>
      <c r="R27" s="20">
        <f>Q27*0.5</f>
        <v>8.2375000000000007</v>
      </c>
      <c r="T27">
        <v>2.1690799473788487</v>
      </c>
      <c r="U27" s="21">
        <v>0.97923513025339537</v>
      </c>
      <c r="V27">
        <v>750</v>
      </c>
      <c r="W27">
        <f>T27*V27</f>
        <v>1626.8099605341365</v>
      </c>
      <c r="X27">
        <f>(W27/1000)/(L27)</f>
        <v>29.686313148433147</v>
      </c>
      <c r="Y27">
        <f t="shared" si="0"/>
        <v>6.301670322254092E-3</v>
      </c>
      <c r="Z27">
        <f t="shared" si="1"/>
        <v>78.34760497598549</v>
      </c>
      <c r="AA27">
        <f>(W27/1000)/(O27)</f>
        <v>0.49372077709685475</v>
      </c>
      <c r="AB27" s="22">
        <f>100*R27/W27</f>
        <v>0.50635908310368061</v>
      </c>
      <c r="AC27">
        <v>50</v>
      </c>
      <c r="AD27">
        <v>1</v>
      </c>
      <c r="AE27" s="12">
        <f>AC27/T27</f>
        <v>23.051248092732042</v>
      </c>
    </row>
    <row r="28" spans="1:31" x14ac:dyDescent="0.2">
      <c r="A28" s="15" t="s">
        <v>124</v>
      </c>
      <c r="B28" s="13">
        <v>42045</v>
      </c>
      <c r="C28" s="14">
        <v>14</v>
      </c>
      <c r="D28" s="15" t="s">
        <v>31</v>
      </c>
      <c r="E28" s="16">
        <v>27</v>
      </c>
      <c r="F28" s="14" t="s">
        <v>39</v>
      </c>
      <c r="G28" s="17" t="s">
        <v>45</v>
      </c>
      <c r="H28" s="16" t="s">
        <v>34</v>
      </c>
      <c r="I28" s="16" t="s">
        <v>69</v>
      </c>
      <c r="J28" s="14" t="s">
        <v>36</v>
      </c>
      <c r="K28" s="14" t="s">
        <v>125</v>
      </c>
      <c r="L28" s="14">
        <v>6.9900000000000004E-2</v>
      </c>
      <c r="M28">
        <v>7.5300000000000006E-2</v>
      </c>
      <c r="N28">
        <v>3.1399999999999997E-2</v>
      </c>
      <c r="O28" s="18">
        <v>3.2900000000000005</v>
      </c>
      <c r="P28" s="18">
        <v>3.2639999999999998</v>
      </c>
      <c r="Q28" s="19">
        <f>O28*5</f>
        <v>16.450000000000003</v>
      </c>
      <c r="R28" s="20">
        <f>Q28*0.5</f>
        <v>8.2250000000000014</v>
      </c>
      <c r="T28">
        <v>1.9209969302355077</v>
      </c>
      <c r="U28" s="21">
        <v>0.66056825812743558</v>
      </c>
      <c r="V28">
        <v>750</v>
      </c>
      <c r="W28">
        <f>T28*V28</f>
        <v>1440.7476976766307</v>
      </c>
      <c r="X28">
        <f>(W28/1000)/(L28)</f>
        <v>20.61155504544536</v>
      </c>
      <c r="Y28">
        <f t="shared" si="0"/>
        <v>9.6200980392156868E-3</v>
      </c>
      <c r="Z28">
        <f t="shared" si="1"/>
        <v>45.521078013053661</v>
      </c>
      <c r="AA28">
        <f>(W28/1000)/(O28)</f>
        <v>0.43791723333636184</v>
      </c>
      <c r="AB28" s="22">
        <f>100*R28/W28</f>
        <v>0.57088413281962891</v>
      </c>
      <c r="AC28">
        <v>50</v>
      </c>
      <c r="AD28">
        <v>1</v>
      </c>
      <c r="AE28" s="12">
        <f>AC28/T28</f>
        <v>26.028151952262711</v>
      </c>
    </row>
    <row r="29" spans="1:31" x14ac:dyDescent="0.2">
      <c r="A29" s="15" t="s">
        <v>126</v>
      </c>
      <c r="B29" s="13">
        <v>42045</v>
      </c>
      <c r="C29" s="14">
        <v>14</v>
      </c>
      <c r="D29" s="14" t="s">
        <v>51</v>
      </c>
      <c r="E29" s="16">
        <v>27</v>
      </c>
      <c r="F29" s="14" t="s">
        <v>39</v>
      </c>
      <c r="G29" s="17" t="s">
        <v>45</v>
      </c>
      <c r="H29" s="16" t="s">
        <v>53</v>
      </c>
      <c r="I29" s="16" t="s">
        <v>91</v>
      </c>
      <c r="J29" s="14" t="s">
        <v>36</v>
      </c>
      <c r="K29" s="14" t="s">
        <v>127</v>
      </c>
      <c r="L29" s="14">
        <v>6.6500000000000004E-2</v>
      </c>
      <c r="M29">
        <v>6.4500000000000002E-2</v>
      </c>
      <c r="N29">
        <v>2.5499999999999998E-2</v>
      </c>
      <c r="O29" s="18">
        <v>3.8126666666666669</v>
      </c>
      <c r="P29" s="18">
        <v>3.6553333333333331</v>
      </c>
      <c r="Q29" s="19">
        <f>O29*5</f>
        <v>19.063333333333333</v>
      </c>
      <c r="R29" s="20">
        <f>Q29*0.5</f>
        <v>9.5316666666666663</v>
      </c>
      <c r="T29">
        <v>3.7395502581330611</v>
      </c>
      <c r="U29" s="21">
        <v>1.1177294631833095</v>
      </c>
      <c r="V29">
        <v>750</v>
      </c>
      <c r="W29">
        <f>T29*V29</f>
        <v>2804.6626935997956</v>
      </c>
      <c r="X29">
        <f>(W29/1000)/(L29)</f>
        <v>42.175378851124748</v>
      </c>
      <c r="Y29">
        <f t="shared" si="0"/>
        <v>6.976107970089367E-3</v>
      </c>
      <c r="Z29">
        <f t="shared" si="1"/>
        <v>105.44806303726266</v>
      </c>
      <c r="AA29">
        <f>(W29/1000)/(O29)</f>
        <v>0.735617072984734</v>
      </c>
      <c r="AB29" s="22">
        <f>100*R29/W29</f>
        <v>0.33985073101367264</v>
      </c>
      <c r="AC29">
        <v>50</v>
      </c>
      <c r="AD29">
        <v>1</v>
      </c>
      <c r="AE29" s="12">
        <f>AC29/T29</f>
        <v>13.370591795432127</v>
      </c>
    </row>
    <row r="30" spans="1:31" x14ac:dyDescent="0.2">
      <c r="A30" s="15" t="s">
        <v>128</v>
      </c>
      <c r="B30" s="13">
        <v>42040</v>
      </c>
      <c r="C30" s="14">
        <v>9</v>
      </c>
      <c r="D30" s="15" t="s">
        <v>31</v>
      </c>
      <c r="E30" s="16">
        <v>7</v>
      </c>
      <c r="F30" s="14" t="s">
        <v>52</v>
      </c>
      <c r="G30" s="17" t="s">
        <v>33</v>
      </c>
      <c r="H30" s="16" t="s">
        <v>34</v>
      </c>
      <c r="I30" s="16" t="s">
        <v>35</v>
      </c>
      <c r="J30" s="14" t="s">
        <v>36</v>
      </c>
      <c r="K30" s="14" t="s">
        <v>129</v>
      </c>
      <c r="L30" s="14">
        <v>6.83E-2</v>
      </c>
      <c r="M30">
        <v>6.1499999999999999E-2</v>
      </c>
      <c r="N30">
        <v>1.7999999999999999E-2</v>
      </c>
      <c r="O30" s="18">
        <v>3.5326666666666671</v>
      </c>
      <c r="P30" s="18">
        <v>3.0550000000000002</v>
      </c>
      <c r="Q30" s="19">
        <f>O30*5</f>
        <v>17.663333333333334</v>
      </c>
      <c r="R30" s="20">
        <f>Q30*0.5</f>
        <v>8.831666666666667</v>
      </c>
      <c r="T30">
        <v>2.1780305997557199</v>
      </c>
      <c r="U30" s="21">
        <v>0.37926711494135057</v>
      </c>
      <c r="V30">
        <v>750</v>
      </c>
      <c r="W30">
        <f>T30*V30</f>
        <v>1633.5229498167898</v>
      </c>
      <c r="X30">
        <f>(W30/1000)/(L30)</f>
        <v>23.916880670816834</v>
      </c>
      <c r="Y30">
        <f t="shared" si="0"/>
        <v>5.8919803600654659E-3</v>
      </c>
      <c r="Z30">
        <f t="shared" si="1"/>
        <v>78.480414727468897</v>
      </c>
      <c r="AA30">
        <f>(W30/1000)/(O30)</f>
        <v>0.46240506222403932</v>
      </c>
      <c r="AB30" s="22">
        <f>100*R30/W30</f>
        <v>0.54065152054687671</v>
      </c>
      <c r="AC30">
        <v>50</v>
      </c>
      <c r="AD30">
        <v>1</v>
      </c>
      <c r="AE30" s="12">
        <f>AC30/T30</f>
        <v>22.956518611633747</v>
      </c>
    </row>
    <row r="31" spans="1:31" x14ac:dyDescent="0.2">
      <c r="A31" s="15" t="s">
        <v>130</v>
      </c>
      <c r="B31" s="13">
        <v>42045</v>
      </c>
      <c r="C31" s="14">
        <v>14</v>
      </c>
      <c r="D31" s="15" t="s">
        <v>31</v>
      </c>
      <c r="E31" s="16">
        <v>7</v>
      </c>
      <c r="F31" s="14" t="s">
        <v>39</v>
      </c>
      <c r="G31" s="17" t="s">
        <v>33</v>
      </c>
      <c r="H31" s="16" t="s">
        <v>34</v>
      </c>
      <c r="I31" s="16" t="s">
        <v>35</v>
      </c>
      <c r="J31" s="14" t="s">
        <v>36</v>
      </c>
      <c r="K31" s="14" t="s">
        <v>131</v>
      </c>
      <c r="L31" s="14">
        <v>5.0700000000000002E-2</v>
      </c>
      <c r="M31">
        <v>6.4199999999999993E-2</v>
      </c>
      <c r="N31">
        <v>2.35E-2</v>
      </c>
      <c r="O31" s="18">
        <v>2.2829999999999999</v>
      </c>
      <c r="P31" s="18">
        <v>2.8510000000000004</v>
      </c>
      <c r="Q31" s="19">
        <f>O31*5</f>
        <v>11.414999999999999</v>
      </c>
      <c r="R31" s="20">
        <f>Q31*0.5</f>
        <v>5.7074999999999996</v>
      </c>
      <c r="T31">
        <v>1.4276612100802835</v>
      </c>
      <c r="U31" s="21">
        <v>3.7028589010998556</v>
      </c>
      <c r="V31">
        <v>750</v>
      </c>
      <c r="W31">
        <f>T31*V31</f>
        <v>1070.7459075602126</v>
      </c>
      <c r="X31">
        <f>(W31/1000)/(L31)</f>
        <v>21.119248669826678</v>
      </c>
      <c r="Y31">
        <f t="shared" si="0"/>
        <v>8.2427218519817592E-3</v>
      </c>
      <c r="Z31">
        <f t="shared" si="1"/>
        <v>56.899685603194129</v>
      </c>
      <c r="AA31">
        <f>(W31/1000)/(O31)</f>
        <v>0.46900828189234017</v>
      </c>
      <c r="AB31" s="22">
        <f>100*R31/W31</f>
        <v>0.53303962776799529</v>
      </c>
      <c r="AC31">
        <v>50</v>
      </c>
      <c r="AD31">
        <v>1</v>
      </c>
      <c r="AE31" s="12">
        <f>AC31/T31</f>
        <v>35.022314570827547</v>
      </c>
    </row>
    <row r="32" spans="1:31" x14ac:dyDescent="0.2">
      <c r="A32" s="15" t="s">
        <v>132</v>
      </c>
      <c r="B32" s="13">
        <v>42038</v>
      </c>
      <c r="C32" s="14">
        <v>7</v>
      </c>
      <c r="D32" s="14" t="s">
        <v>51</v>
      </c>
      <c r="E32" s="16">
        <v>8</v>
      </c>
      <c r="F32" s="14" t="s">
        <v>48</v>
      </c>
      <c r="G32" s="17" t="s">
        <v>33</v>
      </c>
      <c r="H32" s="16" t="s">
        <v>53</v>
      </c>
      <c r="I32" s="16" t="s">
        <v>77</v>
      </c>
      <c r="J32" s="14" t="s">
        <v>36</v>
      </c>
      <c r="K32" s="14" t="s">
        <v>133</v>
      </c>
      <c r="L32" s="14">
        <v>6.0499999999999998E-2</v>
      </c>
      <c r="M32">
        <v>5.67E-2</v>
      </c>
      <c r="N32">
        <v>1.7000000000000001E-2</v>
      </c>
      <c r="O32" s="18">
        <v>3.4983333333333335</v>
      </c>
      <c r="P32" s="18">
        <v>2.9006666666666665</v>
      </c>
      <c r="Q32" s="19">
        <f>O32*5</f>
        <v>17.491666666666667</v>
      </c>
      <c r="R32" s="20">
        <f>Q32*0.5</f>
        <v>8.7458333333333336</v>
      </c>
      <c r="T32">
        <v>3.6329457736126223</v>
      </c>
      <c r="U32" s="21">
        <v>5.1237336171953789</v>
      </c>
      <c r="V32">
        <v>750</v>
      </c>
      <c r="W32">
        <f>T32*V32</f>
        <v>2724.7093302094668</v>
      </c>
      <c r="X32">
        <f>(W32/1000)/(L32)</f>
        <v>45.036517854701927</v>
      </c>
      <c r="Y32">
        <f t="shared" si="0"/>
        <v>5.8607216731785807E-3</v>
      </c>
      <c r="Z32">
        <f t="shared" si="1"/>
        <v>132.89477113181499</v>
      </c>
      <c r="AA32">
        <f>(W32/1000)/(O32)</f>
        <v>0.77885926542433537</v>
      </c>
      <c r="AB32" s="22">
        <f>100*R32/W32</f>
        <v>0.32098225070712338</v>
      </c>
      <c r="AC32">
        <v>50</v>
      </c>
      <c r="AD32">
        <v>1</v>
      </c>
      <c r="AE32" s="12">
        <f>AC32/T32</f>
        <v>13.762935952187282</v>
      </c>
    </row>
    <row r="33" spans="1:31" x14ac:dyDescent="0.2">
      <c r="A33" s="15" t="s">
        <v>134</v>
      </c>
      <c r="B33" s="13">
        <v>42038</v>
      </c>
      <c r="C33" s="14">
        <v>7</v>
      </c>
      <c r="D33" s="15" t="s">
        <v>61</v>
      </c>
      <c r="E33" s="16">
        <v>11</v>
      </c>
      <c r="F33" s="14" t="s">
        <v>48</v>
      </c>
      <c r="G33" s="17" t="s">
        <v>33</v>
      </c>
      <c r="H33" s="16" t="s">
        <v>62</v>
      </c>
      <c r="I33" s="16" t="s">
        <v>100</v>
      </c>
      <c r="J33" s="14" t="s">
        <v>36</v>
      </c>
      <c r="K33" s="14" t="s">
        <v>135</v>
      </c>
      <c r="L33" s="14">
        <v>5.7500000000000002E-2</v>
      </c>
      <c r="M33">
        <v>5.4699999999999999E-2</v>
      </c>
      <c r="N33">
        <v>1.6500000000000001E-2</v>
      </c>
      <c r="O33" s="18">
        <v>3.7699999999999996</v>
      </c>
      <c r="P33" s="18">
        <v>3.5866666666666664</v>
      </c>
      <c r="Q33" s="19">
        <f>O33*5</f>
        <v>18.849999999999998</v>
      </c>
      <c r="R33" s="20">
        <f>Q33*0.5</f>
        <v>9.4249999999999989</v>
      </c>
      <c r="T33">
        <v>3.154685028817334</v>
      </c>
      <c r="U33" s="21">
        <v>0.80301814367304758</v>
      </c>
      <c r="V33">
        <v>750</v>
      </c>
      <c r="W33">
        <f>T33*V33</f>
        <v>2366.0137716130007</v>
      </c>
      <c r="X33">
        <f>(W33/1000)/(L33)</f>
        <v>41.148065593269578</v>
      </c>
      <c r="Y33">
        <f t="shared" si="0"/>
        <v>4.6003717472118963E-3</v>
      </c>
      <c r="Z33">
        <f t="shared" si="1"/>
        <v>136.42155337221493</v>
      </c>
      <c r="AA33">
        <f>(W33/1000)/(O33)</f>
        <v>0.62758985984429738</v>
      </c>
      <c r="AB33" s="22">
        <f>100*R33/W33</f>
        <v>0.39834932970718179</v>
      </c>
      <c r="AC33">
        <v>50</v>
      </c>
      <c r="AD33">
        <v>1</v>
      </c>
      <c r="AE33" s="12">
        <f>AC33/T33</f>
        <v>15.849442826545697</v>
      </c>
    </row>
    <row r="34" spans="1:31" x14ac:dyDescent="0.2">
      <c r="A34" s="15" t="s">
        <v>136</v>
      </c>
      <c r="B34" s="13">
        <v>42045</v>
      </c>
      <c r="C34" s="14">
        <v>14</v>
      </c>
      <c r="D34" s="15" t="s">
        <v>38</v>
      </c>
      <c r="E34" s="16">
        <v>23</v>
      </c>
      <c r="F34" s="14" t="s">
        <v>39</v>
      </c>
      <c r="G34" s="17" t="s">
        <v>45</v>
      </c>
      <c r="H34" s="16" t="s">
        <v>40</v>
      </c>
      <c r="I34" s="16" t="s">
        <v>46</v>
      </c>
      <c r="J34" s="14" t="s">
        <v>36</v>
      </c>
      <c r="K34" s="14" t="s">
        <v>137</v>
      </c>
      <c r="L34" s="14">
        <v>6.59E-2</v>
      </c>
      <c r="M34">
        <v>8.3000000000000004E-2</v>
      </c>
      <c r="N34">
        <v>3.7100000000000001E-2</v>
      </c>
      <c r="O34" s="18">
        <v>3.5643333333333334</v>
      </c>
      <c r="P34" s="18">
        <v>4.4113333333333333</v>
      </c>
      <c r="Q34" s="19">
        <f>O34*5</f>
        <v>17.821666666666665</v>
      </c>
      <c r="R34" s="20">
        <f>Q34*0.5</f>
        <v>8.9108333333333327</v>
      </c>
      <c r="T34">
        <v>1.7362959572068495</v>
      </c>
      <c r="U34" s="21">
        <v>3.7749789741733215</v>
      </c>
      <c r="V34">
        <v>750</v>
      </c>
      <c r="W34">
        <f>T34*V34</f>
        <v>1302.221967905137</v>
      </c>
      <c r="X34">
        <f>(W34/1000)/(L34)</f>
        <v>19.760576144235767</v>
      </c>
      <c r="Y34">
        <f t="shared" si="0"/>
        <v>8.4101556596645009E-3</v>
      </c>
      <c r="Z34">
        <f t="shared" si="1"/>
        <v>43.441285802906009</v>
      </c>
      <c r="AA34">
        <f>(W34/1000)/(O34)</f>
        <v>0.36534797565841309</v>
      </c>
      <c r="AB34" s="22">
        <f>100*R34/W34</f>
        <v>0.68427914387499111</v>
      </c>
      <c r="AC34">
        <v>50</v>
      </c>
      <c r="AD34">
        <v>1</v>
      </c>
      <c r="AE34" s="12">
        <f>AC34/T34</f>
        <v>28.796933951533337</v>
      </c>
    </row>
    <row r="35" spans="1:31" x14ac:dyDescent="0.2">
      <c r="A35" s="15" t="s">
        <v>138</v>
      </c>
      <c r="B35" s="13">
        <v>42045</v>
      </c>
      <c r="C35" s="14">
        <v>14</v>
      </c>
      <c r="D35" s="15" t="s">
        <v>38</v>
      </c>
      <c r="E35" s="16">
        <v>21</v>
      </c>
      <c r="F35" s="14" t="s">
        <v>39</v>
      </c>
      <c r="G35" s="17" t="s">
        <v>45</v>
      </c>
      <c r="H35" s="16" t="s">
        <v>40</v>
      </c>
      <c r="I35" s="16" t="s">
        <v>112</v>
      </c>
      <c r="J35" s="14" t="s">
        <v>36</v>
      </c>
      <c r="K35" s="14" t="s">
        <v>139</v>
      </c>
      <c r="L35" s="14">
        <v>5.28E-2</v>
      </c>
      <c r="M35">
        <v>5.79E-2</v>
      </c>
      <c r="N35">
        <v>2.4299999999999999E-2</v>
      </c>
      <c r="O35" s="18">
        <v>3.0603333333333338</v>
      </c>
      <c r="P35" s="18">
        <v>2.7256666666666667</v>
      </c>
      <c r="Q35" s="19">
        <f>O35*5</f>
        <v>15.301666666666669</v>
      </c>
      <c r="R35" s="20">
        <f>Q35*0.5</f>
        <v>7.6508333333333347</v>
      </c>
      <c r="T35">
        <v>1.845595935683658</v>
      </c>
      <c r="U35" s="21">
        <v>5.2740355481810051</v>
      </c>
      <c r="V35">
        <v>750</v>
      </c>
      <c r="W35">
        <f>T35*V35</f>
        <v>1384.1969517627435</v>
      </c>
      <c r="X35">
        <f>(W35/1000)/(L35)</f>
        <v>26.215851359142871</v>
      </c>
      <c r="Y35">
        <f t="shared" si="0"/>
        <v>8.9152500917206792E-3</v>
      </c>
      <c r="Z35">
        <f t="shared" si="1"/>
        <v>50.733593552994144</v>
      </c>
      <c r="AA35">
        <f>(W35/1000)/(O35)</f>
        <v>0.45230267457665069</v>
      </c>
      <c r="AB35" s="22">
        <f>100*R35/W35</f>
        <v>0.55272722018280507</v>
      </c>
      <c r="AC35">
        <v>50</v>
      </c>
      <c r="AD35">
        <v>1</v>
      </c>
      <c r="AE35" s="12">
        <f>AC35/T35</f>
        <v>27.091520431571965</v>
      </c>
    </row>
    <row r="36" spans="1:31" x14ac:dyDescent="0.2">
      <c r="A36" s="15" t="s">
        <v>140</v>
      </c>
      <c r="B36" s="13">
        <v>42032</v>
      </c>
      <c r="C36" s="14">
        <v>1</v>
      </c>
      <c r="D36" s="14" t="s">
        <v>51</v>
      </c>
      <c r="E36" s="16">
        <v>11</v>
      </c>
      <c r="F36" s="14" t="s">
        <v>32</v>
      </c>
      <c r="G36" s="17" t="s">
        <v>33</v>
      </c>
      <c r="H36" s="16" t="s">
        <v>53</v>
      </c>
      <c r="I36" s="16" t="s">
        <v>141</v>
      </c>
      <c r="J36" s="14" t="s">
        <v>36</v>
      </c>
      <c r="K36" s="14" t="s">
        <v>142</v>
      </c>
      <c r="L36" s="14">
        <v>5.1900000000000002E-2</v>
      </c>
      <c r="M36">
        <v>5.8900000000000001E-2</v>
      </c>
      <c r="N36">
        <v>1.6299999999999999E-2</v>
      </c>
      <c r="O36" s="18">
        <v>2.9269999999999996</v>
      </c>
      <c r="P36" s="18">
        <v>3.2586666666666666</v>
      </c>
      <c r="Q36" s="19">
        <f>O36*5</f>
        <v>14.634999999999998</v>
      </c>
      <c r="R36" s="20">
        <f>Q36*0.5</f>
        <v>7.317499999999999</v>
      </c>
      <c r="T36">
        <v>2.5050968318089915</v>
      </c>
      <c r="U36" s="21">
        <v>6.7422501824843124</v>
      </c>
      <c r="V36">
        <v>750</v>
      </c>
      <c r="W36">
        <f>T36*V36</f>
        <v>1878.8226238567436</v>
      </c>
      <c r="X36">
        <f>(W36/1000)/(L36)</f>
        <v>36.200821268916059</v>
      </c>
      <c r="Y36">
        <f t="shared" si="0"/>
        <v>5.0020458265139112E-3</v>
      </c>
      <c r="Z36">
        <f t="shared" si="1"/>
        <v>128.32621723578816</v>
      </c>
      <c r="AA36">
        <f>(W36/1000)/(O36)</f>
        <v>0.64189361935659173</v>
      </c>
      <c r="AB36" s="22">
        <f>100*R36/W36</f>
        <v>0.38947263605858856</v>
      </c>
      <c r="AC36">
        <v>50</v>
      </c>
      <c r="AD36">
        <v>1</v>
      </c>
      <c r="AE36" s="12">
        <f>AC36/T36</f>
        <v>19.959308305018208</v>
      </c>
    </row>
    <row r="37" spans="1:31" x14ac:dyDescent="0.2">
      <c r="A37" s="15" t="s">
        <v>143</v>
      </c>
      <c r="B37" s="13">
        <v>42032</v>
      </c>
      <c r="C37" s="14">
        <v>1</v>
      </c>
      <c r="D37" s="14" t="s">
        <v>51</v>
      </c>
      <c r="E37" s="16">
        <v>7</v>
      </c>
      <c r="F37" s="14" t="s">
        <v>32</v>
      </c>
      <c r="G37" s="17" t="s">
        <v>33</v>
      </c>
      <c r="H37" s="16" t="s">
        <v>53</v>
      </c>
      <c r="I37" s="16" t="s">
        <v>66</v>
      </c>
      <c r="J37" s="14" t="s">
        <v>36</v>
      </c>
      <c r="K37" s="14" t="s">
        <v>144</v>
      </c>
      <c r="L37" s="14">
        <v>6.6299999999999998E-2</v>
      </c>
      <c r="M37">
        <v>6.2199999999999998E-2</v>
      </c>
      <c r="N37">
        <v>2.0799999999999999E-2</v>
      </c>
      <c r="O37" s="18">
        <v>3.8683333333333336</v>
      </c>
      <c r="P37" s="18">
        <v>3.4766666666666666</v>
      </c>
      <c r="Q37" s="19">
        <f>O37*5</f>
        <v>19.341666666666669</v>
      </c>
      <c r="R37" s="20">
        <f>Q37*0.5</f>
        <v>9.6708333333333343</v>
      </c>
      <c r="T37">
        <v>4.3813784421547703</v>
      </c>
      <c r="U37" s="21">
        <v>7.7492313216643645</v>
      </c>
      <c r="V37">
        <v>750</v>
      </c>
      <c r="W37">
        <f>T37*V37</f>
        <v>3286.0338316160778</v>
      </c>
      <c r="X37">
        <f>(W37/1000)/(L37)</f>
        <v>49.563104549262114</v>
      </c>
      <c r="Y37">
        <f t="shared" si="0"/>
        <v>5.9827420901246405E-3</v>
      </c>
      <c r="Z37">
        <f t="shared" si="1"/>
        <v>141.98676326415872</v>
      </c>
      <c r="AA37">
        <f>(W37/1000)/(O37)</f>
        <v>0.84947018482104553</v>
      </c>
      <c r="AB37" s="22">
        <f>100*R37/W37</f>
        <v>0.29430108845158176</v>
      </c>
      <c r="AC37">
        <v>50</v>
      </c>
      <c r="AD37">
        <v>1</v>
      </c>
      <c r="AE37" s="12">
        <f>AC37/T37</f>
        <v>11.411933632331907</v>
      </c>
    </row>
    <row r="38" spans="1:31" x14ac:dyDescent="0.2">
      <c r="A38" s="15" t="s">
        <v>145</v>
      </c>
      <c r="B38" s="13">
        <v>42040</v>
      </c>
      <c r="C38" s="14">
        <v>9</v>
      </c>
      <c r="D38" s="15" t="s">
        <v>31</v>
      </c>
      <c r="E38" s="16">
        <v>24</v>
      </c>
      <c r="F38" s="14" t="s">
        <v>52</v>
      </c>
      <c r="G38" s="17" t="s">
        <v>45</v>
      </c>
      <c r="H38" s="16" t="s">
        <v>34</v>
      </c>
      <c r="I38" s="16" t="s">
        <v>122</v>
      </c>
      <c r="J38" s="14" t="s">
        <v>36</v>
      </c>
      <c r="K38" s="14" t="s">
        <v>146</v>
      </c>
      <c r="L38" s="14">
        <v>5.6399999999999999E-2</v>
      </c>
      <c r="M38">
        <v>6.4399999999999999E-2</v>
      </c>
      <c r="N38">
        <v>2.2499999999999999E-2</v>
      </c>
      <c r="O38" s="18">
        <v>3.0803333333333334</v>
      </c>
      <c r="P38" s="18">
        <v>3.1523333333333334</v>
      </c>
      <c r="Q38" s="19">
        <f>O38*5</f>
        <v>15.401666666666667</v>
      </c>
      <c r="R38" s="20">
        <f>Q38*0.5</f>
        <v>7.7008333333333336</v>
      </c>
      <c r="T38">
        <v>1.3783385401480206</v>
      </c>
      <c r="U38" s="21">
        <v>1.8540430285050413</v>
      </c>
      <c r="V38">
        <v>750</v>
      </c>
      <c r="W38">
        <f>T38*V38</f>
        <v>1033.7539051110155</v>
      </c>
      <c r="X38">
        <f>(W38/1000)/(L38)</f>
        <v>18.328969948776869</v>
      </c>
      <c r="Y38">
        <f t="shared" si="0"/>
        <v>7.1375700539283065E-3</v>
      </c>
      <c r="Z38">
        <f t="shared" si="1"/>
        <v>47.018531811780228</v>
      </c>
      <c r="AA38">
        <f>(W38/1000)/(O38)</f>
        <v>0.33559806463943798</v>
      </c>
      <c r="AB38" s="22">
        <f>100*R38/W38</f>
        <v>0.74493874173141206</v>
      </c>
      <c r="AC38">
        <v>50</v>
      </c>
      <c r="AD38">
        <v>1</v>
      </c>
      <c r="AE38" s="12">
        <f>AC38/T38</f>
        <v>36.275558249013677</v>
      </c>
    </row>
    <row r="39" spans="1:31" x14ac:dyDescent="0.2">
      <c r="A39" s="15" t="s">
        <v>147</v>
      </c>
      <c r="B39" s="13">
        <v>42038</v>
      </c>
      <c r="C39" s="14">
        <v>7</v>
      </c>
      <c r="D39" s="14" t="s">
        <v>51</v>
      </c>
      <c r="E39" s="16">
        <v>28</v>
      </c>
      <c r="F39" s="14" t="s">
        <v>48</v>
      </c>
      <c r="G39" s="17" t="s">
        <v>45</v>
      </c>
      <c r="H39" s="16" t="s">
        <v>53</v>
      </c>
      <c r="I39" s="16" t="s">
        <v>148</v>
      </c>
      <c r="J39" s="14" t="s">
        <v>36</v>
      </c>
      <c r="K39" s="14" t="s">
        <v>149</v>
      </c>
      <c r="L39" s="14">
        <v>5.79E-2</v>
      </c>
      <c r="M39">
        <v>5.0299999999999997E-2</v>
      </c>
      <c r="N39">
        <v>1.7100000000000001E-2</v>
      </c>
      <c r="O39" s="18">
        <v>3.7786666666666666</v>
      </c>
      <c r="P39" s="18">
        <v>2.8936666666666668</v>
      </c>
      <c r="Q39" s="19">
        <f>O39*5</f>
        <v>18.893333333333334</v>
      </c>
      <c r="R39" s="20">
        <f>Q39*0.5</f>
        <v>9.4466666666666672</v>
      </c>
      <c r="T39">
        <v>3.9090481479498318</v>
      </c>
      <c r="U39" s="21">
        <v>0.53364263669175116</v>
      </c>
      <c r="V39">
        <v>750</v>
      </c>
      <c r="W39">
        <f>T39*V39</f>
        <v>2931.7861109623736</v>
      </c>
      <c r="X39">
        <f>(W39/1000)/(L39)</f>
        <v>50.635338704013364</v>
      </c>
      <c r="Y39">
        <f t="shared" si="0"/>
        <v>5.9094574357792876E-3</v>
      </c>
      <c r="Z39">
        <f t="shared" si="1"/>
        <v>131.29436638883919</v>
      </c>
      <c r="AA39">
        <f>(W39/1000)/(O39)</f>
        <v>0.775878469732456</v>
      </c>
      <c r="AB39" s="22">
        <f>100*R39/W39</f>
        <v>0.32221541098595868</v>
      </c>
      <c r="AC39">
        <v>50</v>
      </c>
      <c r="AD39">
        <v>1</v>
      </c>
      <c r="AE39" s="12">
        <f>AC39/T39</f>
        <v>12.790837592067872</v>
      </c>
    </row>
    <row r="40" spans="1:31" x14ac:dyDescent="0.2">
      <c r="A40" s="15" t="s">
        <v>150</v>
      </c>
      <c r="B40" s="13">
        <v>42032</v>
      </c>
      <c r="C40" s="14">
        <v>1</v>
      </c>
      <c r="D40" s="15" t="s">
        <v>31</v>
      </c>
      <c r="E40" s="16">
        <v>27</v>
      </c>
      <c r="F40" s="14" t="s">
        <v>32</v>
      </c>
      <c r="G40" s="17" t="s">
        <v>45</v>
      </c>
      <c r="H40" s="16" t="s">
        <v>34</v>
      </c>
      <c r="I40" s="16" t="s">
        <v>69</v>
      </c>
      <c r="J40" s="14" t="s">
        <v>36</v>
      </c>
      <c r="K40" s="14" t="s">
        <v>151</v>
      </c>
      <c r="L40" s="14">
        <v>5.0700000000000002E-2</v>
      </c>
      <c r="M40">
        <v>8.14E-2</v>
      </c>
      <c r="N40">
        <v>3.5000000000000003E-2</v>
      </c>
      <c r="O40" s="18">
        <v>2.9143333333333334</v>
      </c>
      <c r="P40" s="18">
        <v>4.7363333333333335</v>
      </c>
      <c r="Q40" s="19">
        <f>O40*5</f>
        <v>14.571666666666667</v>
      </c>
      <c r="R40" s="20">
        <f>Q40*0.5</f>
        <v>7.2858333333333336</v>
      </c>
      <c r="T40">
        <v>2.2236733741333699</v>
      </c>
      <c r="U40" s="21">
        <v>5.2208786742058626</v>
      </c>
      <c r="V40">
        <v>750</v>
      </c>
      <c r="W40">
        <f>T40*V40</f>
        <v>1667.7550306000273</v>
      </c>
      <c r="X40">
        <f>(W40/1000)/(L40)</f>
        <v>32.894576540434464</v>
      </c>
      <c r="Y40">
        <f t="shared" si="0"/>
        <v>7.3896825955380397E-3</v>
      </c>
      <c r="Z40">
        <f t="shared" si="1"/>
        <v>77.440339961097976</v>
      </c>
      <c r="AA40">
        <f>(W40/1000)/(O40)</f>
        <v>0.5722595324030747</v>
      </c>
      <c r="AB40" s="22">
        <f>100*R40/W40</f>
        <v>0.43686471931744231</v>
      </c>
      <c r="AC40">
        <v>50</v>
      </c>
      <c r="AD40">
        <v>1</v>
      </c>
      <c r="AE40" s="12">
        <f>AC40/T40</f>
        <v>22.485316675380194</v>
      </c>
    </row>
    <row r="41" spans="1:31" x14ac:dyDescent="0.2">
      <c r="A41" s="15" t="s">
        <v>152</v>
      </c>
      <c r="B41" s="13">
        <v>42032</v>
      </c>
      <c r="C41" s="14">
        <v>1</v>
      </c>
      <c r="D41" s="15" t="s">
        <v>61</v>
      </c>
      <c r="E41" s="16">
        <v>9</v>
      </c>
      <c r="F41" s="14" t="s">
        <v>32</v>
      </c>
      <c r="G41" s="17" t="s">
        <v>33</v>
      </c>
      <c r="H41" s="16" t="s">
        <v>62</v>
      </c>
      <c r="I41" s="16" t="s">
        <v>105</v>
      </c>
      <c r="J41" s="14" t="s">
        <v>36</v>
      </c>
      <c r="K41" s="14" t="s">
        <v>153</v>
      </c>
      <c r="L41" s="14">
        <v>5.0599999999999999E-2</v>
      </c>
      <c r="M41">
        <v>5.1799999999999999E-2</v>
      </c>
      <c r="N41">
        <v>1.6500000000000001E-2</v>
      </c>
      <c r="O41" s="18">
        <v>3.1466666666666665</v>
      </c>
      <c r="P41" s="18">
        <v>3.6743333333333332</v>
      </c>
      <c r="Q41" s="19">
        <f>O41*5</f>
        <v>15.733333333333333</v>
      </c>
      <c r="R41" s="20">
        <f>Q41*0.5</f>
        <v>7.8666666666666663</v>
      </c>
      <c r="T41">
        <v>2.6206755396025345</v>
      </c>
      <c r="U41" s="21">
        <v>1.3946933355131346</v>
      </c>
      <c r="V41">
        <v>750</v>
      </c>
      <c r="W41">
        <f>T41*V41</f>
        <v>1965.506654701901</v>
      </c>
      <c r="X41">
        <f>(W41/1000)/(L41)</f>
        <v>38.844005033634403</v>
      </c>
      <c r="Y41">
        <f t="shared" si="0"/>
        <v>4.4906105415948479E-3</v>
      </c>
      <c r="Z41">
        <f t="shared" si="1"/>
        <v>139.09719988943922</v>
      </c>
      <c r="AA41">
        <f>(W41/1000)/(O41)</f>
        <v>0.62463135212984144</v>
      </c>
      <c r="AB41" s="22">
        <f>100*R41/W41</f>
        <v>0.40023607388191551</v>
      </c>
      <c r="AC41">
        <v>50</v>
      </c>
      <c r="AD41">
        <v>1</v>
      </c>
      <c r="AE41" s="12">
        <f>AC41/T41</f>
        <v>19.079050132082838</v>
      </c>
    </row>
    <row r="42" spans="1:31" x14ac:dyDescent="0.2">
      <c r="A42" s="15" t="s">
        <v>262</v>
      </c>
      <c r="B42" s="13">
        <v>42040</v>
      </c>
      <c r="C42" s="14">
        <v>9</v>
      </c>
      <c r="D42" s="15" t="s">
        <v>61</v>
      </c>
      <c r="E42" s="16">
        <v>23</v>
      </c>
      <c r="F42" s="14" t="s">
        <v>52</v>
      </c>
      <c r="G42" s="17" t="s">
        <v>45</v>
      </c>
      <c r="H42" s="16" t="s">
        <v>62</v>
      </c>
      <c r="I42" s="16" t="s">
        <v>102</v>
      </c>
      <c r="J42" s="14" t="s">
        <v>36</v>
      </c>
      <c r="K42" s="14" t="s">
        <v>154</v>
      </c>
      <c r="L42" s="14">
        <v>7.6499999999999999E-2</v>
      </c>
      <c r="M42">
        <v>5.4100000000000002E-2</v>
      </c>
      <c r="N42">
        <v>2.0799999999999999E-2</v>
      </c>
      <c r="O42" s="18">
        <v>4.3393333333333333</v>
      </c>
      <c r="P42" s="18">
        <v>3.2086666666666663</v>
      </c>
      <c r="Q42" s="19">
        <f>O42*5</f>
        <v>21.696666666666665</v>
      </c>
      <c r="R42" s="20">
        <f>Q42*0.5</f>
        <v>10.848333333333333</v>
      </c>
      <c r="T42">
        <v>3.1445995422339896</v>
      </c>
      <c r="U42" s="21">
        <v>1.9379474950825581</v>
      </c>
      <c r="V42">
        <v>750</v>
      </c>
      <c r="W42">
        <f>T42*V42</f>
        <v>2358.4496566754924</v>
      </c>
      <c r="X42">
        <f>(W42/1000)/(L42)</f>
        <v>30.829407276803824</v>
      </c>
      <c r="Y42">
        <f t="shared" si="0"/>
        <v>6.4824433825057138E-3</v>
      </c>
      <c r="Z42">
        <f t="shared" si="1"/>
        <v>83.842624691101847</v>
      </c>
      <c r="AA42">
        <f>(W42/1000)/(O42)</f>
        <v>0.54350506760074335</v>
      </c>
      <c r="AB42" s="22">
        <f>100*R42/W42</f>
        <v>0.4599773119018073</v>
      </c>
      <c r="AC42">
        <v>50</v>
      </c>
      <c r="AD42">
        <v>1</v>
      </c>
      <c r="AE42" s="12">
        <f>AC42/T42</f>
        <v>15.900275799340399</v>
      </c>
    </row>
    <row r="43" spans="1:31" x14ac:dyDescent="0.2">
      <c r="A43" s="15" t="s">
        <v>155</v>
      </c>
      <c r="B43" s="13">
        <v>42032</v>
      </c>
      <c r="C43" s="14">
        <v>1</v>
      </c>
      <c r="D43" s="15" t="s">
        <v>31</v>
      </c>
      <c r="E43" s="16">
        <v>2</v>
      </c>
      <c r="F43" s="14" t="s">
        <v>32</v>
      </c>
      <c r="G43" s="17" t="s">
        <v>33</v>
      </c>
      <c r="H43" s="16" t="s">
        <v>34</v>
      </c>
      <c r="I43" s="16" t="s">
        <v>156</v>
      </c>
      <c r="J43" s="14" t="s">
        <v>36</v>
      </c>
      <c r="K43" s="14" t="s">
        <v>157</v>
      </c>
      <c r="L43" s="14">
        <v>6.6100000000000006E-2</v>
      </c>
      <c r="M43">
        <v>6.5799999999999997E-2</v>
      </c>
      <c r="N43">
        <v>1.84E-2</v>
      </c>
      <c r="O43" s="18">
        <v>3.2053333333333334</v>
      </c>
      <c r="P43" s="18">
        <v>3.294</v>
      </c>
      <c r="Q43" s="19">
        <f>O43*5</f>
        <v>16.026666666666667</v>
      </c>
      <c r="R43" s="20">
        <f>Q43*0.5</f>
        <v>8.0133333333333336</v>
      </c>
      <c r="T43">
        <v>3.4478971700362928</v>
      </c>
      <c r="U43" s="21">
        <v>3.787263511319741</v>
      </c>
      <c r="V43">
        <v>750</v>
      </c>
      <c r="W43">
        <f>T43*V43</f>
        <v>2585.9228775272195</v>
      </c>
      <c r="X43">
        <f>(W43/1000)/(L43)</f>
        <v>39.121374849125857</v>
      </c>
      <c r="Y43">
        <f t="shared" si="0"/>
        <v>5.5859137826350935E-3</v>
      </c>
      <c r="Z43">
        <f t="shared" si="1"/>
        <v>144.42691684445751</v>
      </c>
      <c r="AA43">
        <f>(W43/1000)/(O43)</f>
        <v>0.8067563053849478</v>
      </c>
      <c r="AB43" s="22">
        <f>100*R43/W43</f>
        <v>0.3098829204448687</v>
      </c>
      <c r="AC43">
        <v>50</v>
      </c>
      <c r="AD43">
        <v>1</v>
      </c>
      <c r="AE43" s="12">
        <f>AC43/T43</f>
        <v>14.501592574895062</v>
      </c>
    </row>
    <row r="44" spans="1:31" x14ac:dyDescent="0.2">
      <c r="A44" s="15" t="s">
        <v>158</v>
      </c>
      <c r="B44" s="13">
        <v>42032</v>
      </c>
      <c r="C44" s="14">
        <v>1</v>
      </c>
      <c r="D44" s="14" t="s">
        <v>51</v>
      </c>
      <c r="E44" s="16">
        <v>8</v>
      </c>
      <c r="F44" s="14" t="s">
        <v>32</v>
      </c>
      <c r="G44" s="17" t="s">
        <v>33</v>
      </c>
      <c r="H44" s="16" t="s">
        <v>53</v>
      </c>
      <c r="I44" s="16" t="s">
        <v>77</v>
      </c>
      <c r="J44" s="14" t="s">
        <v>36</v>
      </c>
      <c r="K44" s="14" t="s">
        <v>159</v>
      </c>
      <c r="L44" s="14">
        <v>7.4300000000000005E-2</v>
      </c>
      <c r="M44">
        <v>5.6599999999999998E-2</v>
      </c>
      <c r="N44">
        <v>1.6799999999999999E-2</v>
      </c>
      <c r="O44" s="18">
        <v>3.8023333333333333</v>
      </c>
      <c r="P44" s="18">
        <v>2.8989999999999996</v>
      </c>
      <c r="Q44" s="19">
        <f>O44*5</f>
        <v>19.011666666666667</v>
      </c>
      <c r="R44" s="20">
        <f>Q44*0.5</f>
        <v>9.5058333333333334</v>
      </c>
      <c r="T44">
        <v>5.5729319267461257</v>
      </c>
      <c r="U44" s="21">
        <v>5.469070763780139</v>
      </c>
      <c r="V44">
        <v>750</v>
      </c>
      <c r="W44">
        <f>T44*V44</f>
        <v>4179.6989450595938</v>
      </c>
      <c r="X44">
        <f>(W44/1000)/(L44)</f>
        <v>56.254359960425212</v>
      </c>
      <c r="Y44">
        <f t="shared" si="0"/>
        <v>5.7951017592273203E-3</v>
      </c>
      <c r="Z44">
        <f t="shared" si="1"/>
        <v>189.68533171560946</v>
      </c>
      <c r="AA44">
        <f>(W44/1000)/(O44)</f>
        <v>1.0992457995247462</v>
      </c>
      <c r="AB44" s="22">
        <f>100*R44/W44</f>
        <v>0.2274286607309178</v>
      </c>
      <c r="AC44">
        <v>50</v>
      </c>
      <c r="AD44">
        <v>1</v>
      </c>
      <c r="AE44" s="12">
        <f>AC44/T44</f>
        <v>8.9719380493480312</v>
      </c>
    </row>
    <row r="45" spans="1:31" x14ac:dyDescent="0.2">
      <c r="A45" s="15" t="s">
        <v>160</v>
      </c>
      <c r="B45" s="13">
        <v>42038</v>
      </c>
      <c r="C45" s="14">
        <v>7</v>
      </c>
      <c r="D45" s="15" t="s">
        <v>38</v>
      </c>
      <c r="E45" s="16">
        <v>6</v>
      </c>
      <c r="F45" s="14" t="s">
        <v>48</v>
      </c>
      <c r="G45" s="17" t="s">
        <v>33</v>
      </c>
      <c r="H45" s="16" t="s">
        <v>40</v>
      </c>
      <c r="I45" s="16" t="s">
        <v>41</v>
      </c>
      <c r="J45" s="14" t="s">
        <v>36</v>
      </c>
      <c r="K45" s="14" t="s">
        <v>161</v>
      </c>
      <c r="L45" s="14">
        <v>5.4100000000000002E-2</v>
      </c>
      <c r="M45">
        <v>7.3499999999999996E-2</v>
      </c>
      <c r="N45">
        <v>2.35E-2</v>
      </c>
      <c r="O45" s="18">
        <v>3.2259999999999995</v>
      </c>
      <c r="P45" s="18">
        <v>4.2989999999999995</v>
      </c>
      <c r="Q45" s="19">
        <f>O45*5</f>
        <v>16.13</v>
      </c>
      <c r="R45" s="20">
        <f>Q45*0.5</f>
        <v>8.0649999999999995</v>
      </c>
      <c r="T45">
        <v>2.2748402573992754</v>
      </c>
      <c r="U45" s="21">
        <v>4.2234216552594361</v>
      </c>
      <c r="V45">
        <v>750</v>
      </c>
      <c r="W45">
        <f>T45*V45</f>
        <v>1706.1301930494565</v>
      </c>
      <c r="X45">
        <f>(W45/1000)/(L45)</f>
        <v>31.53660245932452</v>
      </c>
      <c r="Y45">
        <f t="shared" si="0"/>
        <v>5.4663875319841829E-3</v>
      </c>
      <c r="Z45">
        <f t="shared" si="1"/>
        <v>96.749201302180609</v>
      </c>
      <c r="AA45">
        <f>(W45/1000)/(O45)</f>
        <v>0.52886862772766796</v>
      </c>
      <c r="AB45" s="22">
        <f>100*R45/W45</f>
        <v>0.47270718453115235</v>
      </c>
      <c r="AC45">
        <v>50</v>
      </c>
      <c r="AD45">
        <v>1</v>
      </c>
      <c r="AE45" s="12">
        <f>AC45/T45</f>
        <v>21.979565306780177</v>
      </c>
    </row>
    <row r="46" spans="1:31" x14ac:dyDescent="0.2">
      <c r="A46" s="15" t="s">
        <v>163</v>
      </c>
      <c r="B46" s="13">
        <v>42040</v>
      </c>
      <c r="C46" s="14">
        <v>9</v>
      </c>
      <c r="D46" s="14" t="s">
        <v>51</v>
      </c>
      <c r="E46" s="16">
        <v>27</v>
      </c>
      <c r="F46" s="14" t="s">
        <v>52</v>
      </c>
      <c r="G46" s="17" t="s">
        <v>45</v>
      </c>
      <c r="H46" s="16" t="s">
        <v>53</v>
      </c>
      <c r="I46" s="16" t="s">
        <v>91</v>
      </c>
      <c r="J46" s="14" t="s">
        <v>36</v>
      </c>
      <c r="K46" s="14" t="s">
        <v>164</v>
      </c>
      <c r="L46" s="14">
        <v>6.9500000000000006E-2</v>
      </c>
      <c r="M46">
        <v>7.3200000000000001E-2</v>
      </c>
      <c r="N46">
        <v>2.6100000000000002E-2</v>
      </c>
      <c r="O46" s="18">
        <v>3.9590000000000001</v>
      </c>
      <c r="P46" s="18">
        <v>4.261333333333333</v>
      </c>
      <c r="Q46" s="19">
        <f>O46*5</f>
        <v>19.795000000000002</v>
      </c>
      <c r="R46" s="20">
        <f>Q46*0.5</f>
        <v>9.8975000000000009</v>
      </c>
      <c r="T46">
        <v>3.9520735309393471</v>
      </c>
      <c r="U46" s="21">
        <v>5.574193029261953</v>
      </c>
      <c r="V46">
        <v>750</v>
      </c>
      <c r="W46">
        <f>T46*V46</f>
        <v>2964.0551482045103</v>
      </c>
      <c r="X46">
        <f>(W46/1000)/(L46)</f>
        <v>42.648275513733957</v>
      </c>
      <c r="Y46">
        <f t="shared" si="0"/>
        <v>6.1248435544430544E-3</v>
      </c>
      <c r="Z46">
        <f t="shared" si="1"/>
        <v>122.23787117651474</v>
      </c>
      <c r="AA46">
        <f>(W46/1000)/(O46)</f>
        <v>0.74868783738431677</v>
      </c>
      <c r="AB46" s="22">
        <f>100*R46/W46</f>
        <v>0.33391753881487179</v>
      </c>
      <c r="AC46">
        <v>50</v>
      </c>
      <c r="AD46">
        <v>1</v>
      </c>
      <c r="AE46" s="12">
        <f>AC46/T46</f>
        <v>12.651586466842829</v>
      </c>
    </row>
    <row r="47" spans="1:31" x14ac:dyDescent="0.2">
      <c r="A47" s="15" t="s">
        <v>165</v>
      </c>
      <c r="B47" s="13">
        <v>42032</v>
      </c>
      <c r="C47" s="14">
        <v>1</v>
      </c>
      <c r="D47" s="15" t="s">
        <v>38</v>
      </c>
      <c r="E47" s="16">
        <v>30</v>
      </c>
      <c r="F47" s="14" t="s">
        <v>32</v>
      </c>
      <c r="G47" s="17" t="s">
        <v>45</v>
      </c>
      <c r="H47" s="16" t="s">
        <v>40</v>
      </c>
      <c r="I47" s="16" t="s">
        <v>74</v>
      </c>
      <c r="J47" s="14" t="s">
        <v>36</v>
      </c>
      <c r="K47" s="14" t="s">
        <v>166</v>
      </c>
      <c r="L47" s="14">
        <v>8.6800000000000002E-2</v>
      </c>
      <c r="M47">
        <v>5.79E-2</v>
      </c>
      <c r="N47">
        <v>1.9E-2</v>
      </c>
      <c r="O47" s="18">
        <v>3.9653333333333336</v>
      </c>
      <c r="P47" s="18">
        <v>2.657</v>
      </c>
      <c r="Q47" s="19">
        <f>O47*5</f>
        <v>19.826666666666668</v>
      </c>
      <c r="R47" s="20">
        <f>Q47*0.5</f>
        <v>9.913333333333334</v>
      </c>
      <c r="T47">
        <v>1.7778871659195519</v>
      </c>
      <c r="U47" s="21">
        <v>4.6112191337353758</v>
      </c>
      <c r="V47">
        <v>750</v>
      </c>
      <c r="W47">
        <f>T47*V47</f>
        <v>1333.415374439664</v>
      </c>
      <c r="X47">
        <f>(W47/1000)/(L47)</f>
        <v>15.361928276954654</v>
      </c>
      <c r="Y47">
        <f t="shared" si="0"/>
        <v>7.1509220925856229E-3</v>
      </c>
      <c r="Z47">
        <f t="shared" si="1"/>
        <v>47.024448508382122</v>
      </c>
      <c r="AA47">
        <f>(W47/1000)/(O47)</f>
        <v>0.33626816773024476</v>
      </c>
      <c r="AB47" s="22">
        <f>100*R47/W47</f>
        <v>0.74345425464283221</v>
      </c>
      <c r="AC47">
        <v>50</v>
      </c>
      <c r="AD47">
        <v>1</v>
      </c>
      <c r="AE47" s="12">
        <f>AC47/T47</f>
        <v>28.123269551889248</v>
      </c>
    </row>
    <row r="48" spans="1:31" x14ac:dyDescent="0.2">
      <c r="A48" s="15" t="s">
        <v>167</v>
      </c>
      <c r="B48" s="13">
        <v>42040</v>
      </c>
      <c r="C48" s="14">
        <v>9</v>
      </c>
      <c r="D48" s="15" t="s">
        <v>61</v>
      </c>
      <c r="E48" s="16">
        <v>2</v>
      </c>
      <c r="F48" s="14" t="s">
        <v>52</v>
      </c>
      <c r="G48" s="17" t="s">
        <v>33</v>
      </c>
      <c r="H48" s="16" t="s">
        <v>62</v>
      </c>
      <c r="I48" s="16" t="s">
        <v>117</v>
      </c>
      <c r="J48" s="14" t="s">
        <v>36</v>
      </c>
      <c r="K48" s="14" t="s">
        <v>168</v>
      </c>
      <c r="L48" s="14">
        <v>6.0400000000000002E-2</v>
      </c>
      <c r="M48">
        <v>5.0700000000000002E-2</v>
      </c>
      <c r="N48">
        <v>1.6500000000000001E-2</v>
      </c>
      <c r="O48" s="18">
        <v>3.2176666666666667</v>
      </c>
      <c r="P48" s="18">
        <v>2.7293333333333334</v>
      </c>
      <c r="Q48" s="19">
        <f>O48*5</f>
        <v>16.088333333333335</v>
      </c>
      <c r="R48" s="20">
        <f>Q48*0.5</f>
        <v>8.0441666666666674</v>
      </c>
      <c r="T48">
        <v>2.6981093223977144</v>
      </c>
      <c r="U48" s="21">
        <v>4.8995717992428265</v>
      </c>
      <c r="V48">
        <v>750</v>
      </c>
      <c r="W48">
        <f>T48*V48</f>
        <v>2023.5819917982858</v>
      </c>
      <c r="X48">
        <f>(W48/1000)/(L48)</f>
        <v>33.503013109243142</v>
      </c>
      <c r="Y48">
        <f t="shared" si="0"/>
        <v>6.0454323400097702E-3</v>
      </c>
      <c r="Z48">
        <f t="shared" si="1"/>
        <v>104.02851271763129</v>
      </c>
      <c r="AA48">
        <f>(W48/1000)/(O48)</f>
        <v>0.62889733506628587</v>
      </c>
      <c r="AB48" s="22">
        <f>100*R48/W48</f>
        <v>0.3975211629313869</v>
      </c>
      <c r="AC48">
        <v>50</v>
      </c>
      <c r="AD48">
        <v>1</v>
      </c>
      <c r="AE48" s="12">
        <f>AC48/T48</f>
        <v>18.531495215904286</v>
      </c>
    </row>
    <row r="49" spans="1:31" x14ac:dyDescent="0.2">
      <c r="A49" s="15" t="s">
        <v>169</v>
      </c>
      <c r="B49" s="13">
        <v>42040</v>
      </c>
      <c r="C49" s="14">
        <v>9</v>
      </c>
      <c r="D49" s="14" t="s">
        <v>51</v>
      </c>
      <c r="E49" s="16">
        <v>11</v>
      </c>
      <c r="F49" s="14" t="s">
        <v>52</v>
      </c>
      <c r="G49" s="17" t="s">
        <v>33</v>
      </c>
      <c r="H49" s="16" t="s">
        <v>53</v>
      </c>
      <c r="I49" s="16" t="s">
        <v>141</v>
      </c>
      <c r="J49" s="14" t="s">
        <v>36</v>
      </c>
      <c r="K49" s="14" t="s">
        <v>170</v>
      </c>
      <c r="L49" s="14">
        <v>5.6399999999999999E-2</v>
      </c>
      <c r="M49">
        <v>5.1900000000000002E-2</v>
      </c>
      <c r="N49">
        <v>1.5599999999999999E-2</v>
      </c>
      <c r="O49" s="18">
        <v>2.9013333333333335</v>
      </c>
      <c r="P49" s="18">
        <v>2.6943333333333332</v>
      </c>
      <c r="Q49" s="19">
        <f>O49*5</f>
        <v>14.506666666666668</v>
      </c>
      <c r="R49" s="20">
        <f>Q49*0.5</f>
        <v>7.2533333333333339</v>
      </c>
      <c r="T49">
        <v>3.7479587669238508</v>
      </c>
      <c r="U49" s="21">
        <v>1.7438644838501414</v>
      </c>
      <c r="V49">
        <v>750</v>
      </c>
      <c r="W49">
        <f>T49*V49</f>
        <v>2810.9690751928879</v>
      </c>
      <c r="X49">
        <f>(W49/1000)/(L49)</f>
        <v>49.83987721973206</v>
      </c>
      <c r="Y49">
        <f t="shared" si="0"/>
        <v>5.7899294816281081E-3</v>
      </c>
      <c r="Z49">
        <f t="shared" si="1"/>
        <v>167.33437496158641</v>
      </c>
      <c r="AA49">
        <f>(W49/1000)/(O49)</f>
        <v>0.96885423087990152</v>
      </c>
      <c r="AB49" s="22">
        <f>100*R49/W49</f>
        <v>0.2580367531377275</v>
      </c>
      <c r="AC49">
        <v>50</v>
      </c>
      <c r="AD49">
        <v>1</v>
      </c>
      <c r="AE49" s="12">
        <f>AC49/T49</f>
        <v>13.340595003673869</v>
      </c>
    </row>
    <row r="50" spans="1:31" x14ac:dyDescent="0.2">
      <c r="A50" s="15" t="s">
        <v>171</v>
      </c>
      <c r="B50" s="13">
        <v>42032</v>
      </c>
      <c r="C50" s="14">
        <v>1</v>
      </c>
      <c r="D50" s="15" t="s">
        <v>61</v>
      </c>
      <c r="E50" s="16">
        <v>22</v>
      </c>
      <c r="F50" s="14" t="s">
        <v>32</v>
      </c>
      <c r="G50" s="17" t="s">
        <v>45</v>
      </c>
      <c r="H50" s="16" t="s">
        <v>62</v>
      </c>
      <c r="I50" s="16" t="s">
        <v>63</v>
      </c>
      <c r="J50" s="14" t="s">
        <v>36</v>
      </c>
      <c r="K50" s="14" t="s">
        <v>172</v>
      </c>
      <c r="L50" s="14">
        <v>5.57E-2</v>
      </c>
      <c r="M50">
        <v>5.1400000000000001E-2</v>
      </c>
      <c r="N50">
        <v>1.83E-2</v>
      </c>
      <c r="O50" s="18">
        <v>3.552</v>
      </c>
      <c r="P50" s="18">
        <v>3.2509999999999999</v>
      </c>
      <c r="Q50" s="19">
        <f>O50*5</f>
        <v>17.760000000000002</v>
      </c>
      <c r="R50" s="20">
        <f>Q50*0.5</f>
        <v>8.8800000000000008</v>
      </c>
      <c r="T50">
        <v>2.400470097449769</v>
      </c>
      <c r="U50" s="21">
        <v>0.94343473891133778</v>
      </c>
      <c r="V50">
        <v>750</v>
      </c>
      <c r="W50">
        <f>T50*V50</f>
        <v>1800.3525730873268</v>
      </c>
      <c r="X50">
        <f>(W50/1000)/(L50)</f>
        <v>32.322308313955602</v>
      </c>
      <c r="Y50">
        <f t="shared" si="0"/>
        <v>5.6290372193171338E-3</v>
      </c>
      <c r="Z50">
        <f t="shared" si="1"/>
        <v>90.043109940476825</v>
      </c>
      <c r="AA50">
        <f>(W50/1000)/(O50)</f>
        <v>0.50685601719800866</v>
      </c>
      <c r="AB50" s="22">
        <f>100*R50/W50</f>
        <v>0.49323672111469652</v>
      </c>
      <c r="AC50">
        <v>50</v>
      </c>
      <c r="AD50">
        <v>1</v>
      </c>
      <c r="AE50" s="12">
        <f>AC50/T50</f>
        <v>20.829253425451711</v>
      </c>
    </row>
    <row r="51" spans="1:31" x14ac:dyDescent="0.2">
      <c r="A51" s="15" t="s">
        <v>173</v>
      </c>
      <c r="B51" s="13">
        <v>42032</v>
      </c>
      <c r="C51" s="14">
        <v>1</v>
      </c>
      <c r="D51" s="14" t="s">
        <v>51</v>
      </c>
      <c r="E51" s="16">
        <v>28</v>
      </c>
      <c r="F51" s="14" t="s">
        <v>32</v>
      </c>
      <c r="G51" s="17" t="s">
        <v>45</v>
      </c>
      <c r="H51" s="16" t="s">
        <v>53</v>
      </c>
      <c r="I51" s="16" t="s">
        <v>148</v>
      </c>
      <c r="J51" s="14" t="s">
        <v>36</v>
      </c>
      <c r="K51" s="14" t="s">
        <v>174</v>
      </c>
      <c r="L51" s="14">
        <v>6.2100000000000002E-2</v>
      </c>
      <c r="M51">
        <v>5.8099999999999999E-2</v>
      </c>
      <c r="N51">
        <v>1.8100000000000002E-2</v>
      </c>
      <c r="O51" s="18">
        <v>3.7843333333333331</v>
      </c>
      <c r="P51" s="18">
        <v>3.4813333333333332</v>
      </c>
      <c r="Q51" s="19">
        <f>O51*5</f>
        <v>18.921666666666667</v>
      </c>
      <c r="R51" s="20">
        <f>Q51*0.5</f>
        <v>9.4608333333333334</v>
      </c>
      <c r="T51">
        <v>3.8684457743242233</v>
      </c>
      <c r="U51" s="21">
        <v>7.0224534148350202</v>
      </c>
      <c r="V51">
        <v>750</v>
      </c>
      <c r="W51">
        <f>T51*V51</f>
        <v>2901.3343307431674</v>
      </c>
      <c r="X51">
        <f>(W51/1000)/(L51)</f>
        <v>46.720359593287718</v>
      </c>
      <c r="Y51">
        <f t="shared" si="0"/>
        <v>5.1991574109536585E-3</v>
      </c>
      <c r="Z51">
        <f t="shared" si="1"/>
        <v>147.46040669894558</v>
      </c>
      <c r="AA51">
        <f>(W51/1000)/(O51)</f>
        <v>0.76666986631106337</v>
      </c>
      <c r="AB51" s="22">
        <f>100*R51/W51</f>
        <v>0.32608559562006673</v>
      </c>
      <c r="AC51">
        <v>50</v>
      </c>
      <c r="AD51">
        <v>1</v>
      </c>
      <c r="AE51" s="12">
        <f>AC51/T51</f>
        <v>12.925087468425087</v>
      </c>
    </row>
    <row r="52" spans="1:31" x14ac:dyDescent="0.2">
      <c r="A52" s="15" t="s">
        <v>175</v>
      </c>
      <c r="B52" s="13">
        <v>42038</v>
      </c>
      <c r="C52" s="14">
        <v>7</v>
      </c>
      <c r="D52" s="15" t="s">
        <v>38</v>
      </c>
      <c r="E52" s="16">
        <v>2</v>
      </c>
      <c r="F52" s="14" t="s">
        <v>48</v>
      </c>
      <c r="G52" s="17" t="s">
        <v>33</v>
      </c>
      <c r="H52" s="16" t="s">
        <v>40</v>
      </c>
      <c r="I52" s="16" t="s">
        <v>56</v>
      </c>
      <c r="J52" s="14" t="s">
        <v>36</v>
      </c>
      <c r="K52" s="14" t="s">
        <v>176</v>
      </c>
      <c r="L52" s="14">
        <v>7.2099999999999997E-2</v>
      </c>
      <c r="M52">
        <v>8.5300000000000001E-2</v>
      </c>
      <c r="N52">
        <v>2.8500000000000001E-2</v>
      </c>
      <c r="O52" s="18">
        <v>5.078666666666666</v>
      </c>
      <c r="P52" s="18">
        <v>6.2519999999999998</v>
      </c>
      <c r="Q52" s="19">
        <f>O52*5</f>
        <v>25.393333333333331</v>
      </c>
      <c r="R52" s="20">
        <f>Q52*0.5</f>
        <v>12.696666666666665</v>
      </c>
      <c r="T52">
        <v>3.6512951657216539</v>
      </c>
      <c r="U52" s="21">
        <v>1.7894941795255057</v>
      </c>
      <c r="V52">
        <v>750</v>
      </c>
      <c r="W52">
        <f>T52*V52</f>
        <v>2738.4713742912404</v>
      </c>
      <c r="X52">
        <f>(W52/1000)/(L52)</f>
        <v>37.981572458963115</v>
      </c>
      <c r="Y52">
        <f t="shared" si="0"/>
        <v>4.5585412667946265E-3</v>
      </c>
      <c r="Z52">
        <f t="shared" si="1"/>
        <v>118.28579840038714</v>
      </c>
      <c r="AA52">
        <f>(W52/1000)/(O52)</f>
        <v>0.53921069328391458</v>
      </c>
      <c r="AB52" s="22">
        <f>100*R52/W52</f>
        <v>0.46364065682274158</v>
      </c>
      <c r="AC52">
        <v>50</v>
      </c>
      <c r="AD52">
        <v>1</v>
      </c>
      <c r="AE52" s="12">
        <f>AC52/T52</f>
        <v>13.693771040314632</v>
      </c>
    </row>
    <row r="53" spans="1:31" x14ac:dyDescent="0.2">
      <c r="A53" s="15" t="s">
        <v>177</v>
      </c>
      <c r="B53" s="13">
        <v>42045</v>
      </c>
      <c r="C53" s="14">
        <v>14</v>
      </c>
      <c r="D53" s="15" t="s">
        <v>38</v>
      </c>
      <c r="E53" s="16">
        <v>30</v>
      </c>
      <c r="F53" s="14" t="s">
        <v>39</v>
      </c>
      <c r="G53" s="17" t="s">
        <v>45</v>
      </c>
      <c r="H53" s="16" t="s">
        <v>40</v>
      </c>
      <c r="I53" s="16" t="s">
        <v>74</v>
      </c>
      <c r="J53" s="14" t="s">
        <v>36</v>
      </c>
      <c r="K53" s="14" t="s">
        <v>178</v>
      </c>
      <c r="L53" s="14">
        <v>8.3500000000000005E-2</v>
      </c>
      <c r="M53">
        <v>7.8899999999999998E-2</v>
      </c>
      <c r="N53">
        <v>3.04E-2</v>
      </c>
      <c r="O53" s="18">
        <v>3.9816666666666669</v>
      </c>
      <c r="P53" s="18">
        <v>3.9266666666666672</v>
      </c>
      <c r="Q53" s="19">
        <f>O53*5</f>
        <v>19.908333333333335</v>
      </c>
      <c r="R53" s="20">
        <f>Q53*0.5</f>
        <v>9.9541666666666675</v>
      </c>
      <c r="T53">
        <v>1.8417384703685105</v>
      </c>
      <c r="U53" s="21">
        <v>3.44820635471291</v>
      </c>
      <c r="V53">
        <v>750</v>
      </c>
      <c r="W53">
        <f>T53*V53</f>
        <v>1381.3038527763829</v>
      </c>
      <c r="X53">
        <f>(W53/1000)/(L53)</f>
        <v>16.542561111094404</v>
      </c>
      <c r="Y53">
        <f t="shared" si="0"/>
        <v>7.7419354838709669E-3</v>
      </c>
      <c r="Z53">
        <f t="shared" si="1"/>
        <v>44.809982666458637</v>
      </c>
      <c r="AA53">
        <f>(W53/1000)/(O53)</f>
        <v>0.34691599483709906</v>
      </c>
      <c r="AB53" s="22">
        <f>100*R53/W53</f>
        <v>0.72063555362269249</v>
      </c>
      <c r="AC53">
        <v>50</v>
      </c>
      <c r="AD53">
        <v>1</v>
      </c>
      <c r="AE53" s="12">
        <f>AC53/T53</f>
        <v>27.148262798678239</v>
      </c>
    </row>
    <row r="54" spans="1:31" x14ac:dyDescent="0.2">
      <c r="A54" s="15" t="s">
        <v>180</v>
      </c>
      <c r="B54" s="13">
        <v>42038</v>
      </c>
      <c r="C54" s="14">
        <v>7</v>
      </c>
      <c r="D54" s="15" t="s">
        <v>31</v>
      </c>
      <c r="E54" s="16">
        <v>7</v>
      </c>
      <c r="F54" s="14" t="s">
        <v>48</v>
      </c>
      <c r="G54" s="17" t="s">
        <v>33</v>
      </c>
      <c r="H54" s="16" t="s">
        <v>34</v>
      </c>
      <c r="I54" s="16" t="s">
        <v>35</v>
      </c>
      <c r="J54" s="14" t="s">
        <v>36</v>
      </c>
      <c r="K54" s="14" t="s">
        <v>181</v>
      </c>
      <c r="L54" s="14">
        <v>6.2E-2</v>
      </c>
      <c r="M54">
        <v>7.5700000000000003E-2</v>
      </c>
      <c r="N54">
        <v>2.24E-2</v>
      </c>
      <c r="O54" s="18">
        <v>3.7716666666666665</v>
      </c>
      <c r="P54" s="18">
        <v>4.7560000000000002</v>
      </c>
      <c r="Q54" s="19">
        <f>O54*5</f>
        <v>18.858333333333334</v>
      </c>
      <c r="R54" s="20">
        <f>Q54*0.5</f>
        <v>9.4291666666666671</v>
      </c>
      <c r="T54">
        <v>2.1973776401270038</v>
      </c>
      <c r="U54" s="21">
        <v>3.7117990373975775</v>
      </c>
      <c r="V54">
        <v>750</v>
      </c>
      <c r="W54">
        <f>T54*V54</f>
        <v>1648.0332300952527</v>
      </c>
      <c r="X54">
        <f>(W54/1000)/(L54)</f>
        <v>26.581181130568591</v>
      </c>
      <c r="Y54">
        <f t="shared" si="0"/>
        <v>4.7098402018502942E-3</v>
      </c>
      <c r="Z54">
        <f t="shared" si="1"/>
        <v>92.774044122053013</v>
      </c>
      <c r="AA54">
        <f>(W54/1000)/(O54)</f>
        <v>0.43695092269427827</v>
      </c>
      <c r="AB54" s="22">
        <f>100*R54/W54</f>
        <v>0.5721466348176536</v>
      </c>
      <c r="AC54">
        <v>50</v>
      </c>
      <c r="AD54">
        <v>1</v>
      </c>
      <c r="AE54" s="12">
        <f>AC54/T54</f>
        <v>22.754395551740529</v>
      </c>
    </row>
    <row r="55" spans="1:31" x14ac:dyDescent="0.2">
      <c r="A55" s="15" t="s">
        <v>182</v>
      </c>
      <c r="B55" s="13">
        <v>42045</v>
      </c>
      <c r="C55" s="14">
        <v>14</v>
      </c>
      <c r="D55" s="14" t="s">
        <v>51</v>
      </c>
      <c r="E55" s="16">
        <v>7</v>
      </c>
      <c r="F55" s="14" t="s">
        <v>39</v>
      </c>
      <c r="G55" s="17" t="s">
        <v>33</v>
      </c>
      <c r="H55" s="16" t="s">
        <v>53</v>
      </c>
      <c r="I55" s="16" t="s">
        <v>66</v>
      </c>
      <c r="J55" s="14" t="s">
        <v>36</v>
      </c>
      <c r="K55" s="14" t="s">
        <v>183</v>
      </c>
      <c r="L55" s="14">
        <v>7.5200000000000003E-2</v>
      </c>
      <c r="M55">
        <v>8.4900000000000003E-2</v>
      </c>
      <c r="N55">
        <v>3.1600000000000003E-2</v>
      </c>
      <c r="O55" s="18">
        <v>3.4833333333333329</v>
      </c>
      <c r="P55" s="18">
        <v>3.8223333333333334</v>
      </c>
      <c r="Q55" s="19">
        <f>O55*5</f>
        <v>17.416666666666664</v>
      </c>
      <c r="R55" s="20">
        <f>Q55*0.5</f>
        <v>8.7083333333333321</v>
      </c>
      <c r="T55">
        <v>3.8914382185839815</v>
      </c>
      <c r="U55" s="21">
        <v>4.450720757435449</v>
      </c>
      <c r="V55">
        <v>750</v>
      </c>
      <c r="W55">
        <f>T55*V55</f>
        <v>2918.5786639379862</v>
      </c>
      <c r="X55">
        <f>(W55/1000)/(L55)</f>
        <v>38.810886488537044</v>
      </c>
      <c r="Y55">
        <f t="shared" si="0"/>
        <v>8.2672015348391036E-3</v>
      </c>
      <c r="Z55">
        <f t="shared" si="1"/>
        <v>101.34862073580307</v>
      </c>
      <c r="AA55">
        <f>(W55/1000)/(O55)</f>
        <v>0.83786947290085734</v>
      </c>
      <c r="AB55" s="22">
        <f>100*R55/W55</f>
        <v>0.29837583070600993</v>
      </c>
      <c r="AC55">
        <v>50</v>
      </c>
      <c r="AD55">
        <v>1</v>
      </c>
      <c r="AE55" s="12">
        <f>AC55/T55</f>
        <v>12.848719982555453</v>
      </c>
    </row>
    <row r="56" spans="1:31" x14ac:dyDescent="0.2">
      <c r="A56" s="15" t="s">
        <v>184</v>
      </c>
      <c r="B56" s="13">
        <v>42038</v>
      </c>
      <c r="C56" s="14">
        <v>7</v>
      </c>
      <c r="D56" s="15" t="s">
        <v>61</v>
      </c>
      <c r="E56" s="16">
        <v>22</v>
      </c>
      <c r="F56" s="14" t="s">
        <v>48</v>
      </c>
      <c r="G56" s="17" t="s">
        <v>45</v>
      </c>
      <c r="H56" s="16" t="s">
        <v>62</v>
      </c>
      <c r="I56" s="16" t="s">
        <v>63</v>
      </c>
      <c r="J56" s="14" t="s">
        <v>36</v>
      </c>
      <c r="K56" s="14" t="s">
        <v>185</v>
      </c>
      <c r="L56" s="14">
        <v>5.4300000000000001E-2</v>
      </c>
      <c r="M56">
        <v>6.0400000000000002E-2</v>
      </c>
      <c r="N56">
        <v>2.3099999999999999E-2</v>
      </c>
      <c r="O56" s="18">
        <v>3.17</v>
      </c>
      <c r="P56" s="18">
        <v>3.6839999999999997</v>
      </c>
      <c r="Q56" s="19">
        <f>O56*5</f>
        <v>15.85</v>
      </c>
      <c r="R56" s="20">
        <f>Q56*0.5</f>
        <v>7.9249999999999998</v>
      </c>
      <c r="T56">
        <v>2.1836363472175657</v>
      </c>
      <c r="U56" s="21">
        <v>1.7500974390689816</v>
      </c>
      <c r="V56">
        <v>750</v>
      </c>
      <c r="W56">
        <f>T56*V56</f>
        <v>1637.7272604131742</v>
      </c>
      <c r="X56">
        <f>(W56/1000)/(L56)</f>
        <v>30.160723027866929</v>
      </c>
      <c r="Y56">
        <f t="shared" si="0"/>
        <v>6.2703583061889251E-3</v>
      </c>
      <c r="Z56">
        <f t="shared" si="1"/>
        <v>82.392931942618631</v>
      </c>
      <c r="AA56">
        <f>(W56/1000)/(O56)</f>
        <v>0.51663320517765754</v>
      </c>
      <c r="AB56" s="22">
        <f>100*R56/W56</f>
        <v>0.48390230727432848</v>
      </c>
      <c r="AC56">
        <v>50</v>
      </c>
      <c r="AD56">
        <v>1</v>
      </c>
      <c r="AE56" s="12">
        <f>AC56/T56</f>
        <v>22.897585517712702</v>
      </c>
    </row>
    <row r="57" spans="1:31" x14ac:dyDescent="0.2">
      <c r="A57" s="15" t="s">
        <v>186</v>
      </c>
      <c r="B57" s="13">
        <v>42038</v>
      </c>
      <c r="C57" s="14">
        <v>7</v>
      </c>
      <c r="D57" s="15" t="s">
        <v>61</v>
      </c>
      <c r="E57" s="16">
        <v>28</v>
      </c>
      <c r="F57" s="14" t="s">
        <v>48</v>
      </c>
      <c r="G57" s="17" t="s">
        <v>45</v>
      </c>
      <c r="H57" s="16" t="s">
        <v>62</v>
      </c>
      <c r="I57" s="16" t="s">
        <v>187</v>
      </c>
      <c r="J57" s="14" t="s">
        <v>36</v>
      </c>
      <c r="K57" s="14" t="s">
        <v>188</v>
      </c>
      <c r="L57" s="14">
        <v>5.5800000000000002E-2</v>
      </c>
      <c r="M57">
        <v>5.4199999999999998E-2</v>
      </c>
      <c r="N57">
        <v>2.1399999999999999E-2</v>
      </c>
      <c r="O57" s="18">
        <v>4.0786666666666669</v>
      </c>
      <c r="P57" s="18">
        <v>4.1643333333333334</v>
      </c>
      <c r="Q57" s="19">
        <f>O57*5</f>
        <v>20.393333333333334</v>
      </c>
      <c r="R57" s="20">
        <f>Q57*0.5</f>
        <v>10.196666666666667</v>
      </c>
      <c r="T57">
        <v>3.0672177276868391</v>
      </c>
      <c r="U57" s="21">
        <v>4.2073040530424208</v>
      </c>
      <c r="V57">
        <v>750</v>
      </c>
      <c r="W57">
        <f>T57*V57</f>
        <v>2300.4132957651295</v>
      </c>
      <c r="X57">
        <f>(W57/1000)/(L57)</f>
        <v>41.226044726973647</v>
      </c>
      <c r="Y57">
        <f t="shared" si="0"/>
        <v>5.1388777715520688E-3</v>
      </c>
      <c r="Z57">
        <f t="shared" si="1"/>
        <v>109.75374986631209</v>
      </c>
      <c r="AA57">
        <f>(W57/1000)/(O57)</f>
        <v>0.56401110553247702</v>
      </c>
      <c r="AB57" s="22">
        <f>100*R57/W57</f>
        <v>0.44325368338975812</v>
      </c>
      <c r="AC57">
        <v>50</v>
      </c>
      <c r="AD57">
        <v>1</v>
      </c>
      <c r="AE57" s="12">
        <f>AC57/T57</f>
        <v>16.301418562062043</v>
      </c>
    </row>
    <row r="58" spans="1:31" x14ac:dyDescent="0.2">
      <c r="A58" s="15" t="s">
        <v>263</v>
      </c>
      <c r="B58" s="13">
        <v>42032</v>
      </c>
      <c r="C58" s="14">
        <v>1</v>
      </c>
      <c r="D58" s="15" t="s">
        <v>61</v>
      </c>
      <c r="E58" s="16">
        <v>23</v>
      </c>
      <c r="F58" s="14" t="s">
        <v>32</v>
      </c>
      <c r="G58" s="17" t="s">
        <v>45</v>
      </c>
      <c r="H58" s="16" t="s">
        <v>62</v>
      </c>
      <c r="I58" s="16" t="s">
        <v>102</v>
      </c>
      <c r="J58" s="14" t="s">
        <v>36</v>
      </c>
      <c r="K58" s="14" t="s">
        <v>189</v>
      </c>
      <c r="L58" s="14">
        <v>5.7299999999999997E-2</v>
      </c>
      <c r="M58">
        <v>6.4899999999999999E-2</v>
      </c>
      <c r="N58">
        <v>2.6700000000000002E-2</v>
      </c>
      <c r="O58" s="18">
        <v>3.2586666666666666</v>
      </c>
      <c r="P58" s="18">
        <v>3.7093333333333334</v>
      </c>
      <c r="Q58" s="19">
        <f>O58*5</f>
        <v>16.293333333333333</v>
      </c>
      <c r="R58" s="20">
        <f>Q58*0.5</f>
        <v>8.1466666666666665</v>
      </c>
      <c r="T58">
        <v>2.8440848189585255</v>
      </c>
      <c r="U58" s="21">
        <v>2.1697419405803386</v>
      </c>
      <c r="V58">
        <v>750</v>
      </c>
      <c r="W58">
        <f>T58*V58</f>
        <v>2133.0636142188941</v>
      </c>
      <c r="X58">
        <f>(W58/1000)/(L58)</f>
        <v>37.226241085844578</v>
      </c>
      <c r="Y58">
        <f t="shared" si="0"/>
        <v>7.1980589503953989E-3</v>
      </c>
      <c r="Z58">
        <f t="shared" si="1"/>
        <v>90.938643207196478</v>
      </c>
      <c r="AA58">
        <f>(W58/1000)/(O58)</f>
        <v>0.65458171467437432</v>
      </c>
      <c r="AB58" s="22">
        <f>100*R58/W58</f>
        <v>0.38192328688002547</v>
      </c>
      <c r="AC58">
        <v>50</v>
      </c>
      <c r="AD58">
        <v>1</v>
      </c>
      <c r="AE58" s="12">
        <f>AC58/T58</f>
        <v>17.58034769803718</v>
      </c>
    </row>
    <row r="59" spans="1:31" x14ac:dyDescent="0.2">
      <c r="A59" s="15" t="s">
        <v>190</v>
      </c>
      <c r="B59" s="13">
        <v>42040</v>
      </c>
      <c r="C59" s="14">
        <v>9</v>
      </c>
      <c r="D59" s="15" t="s">
        <v>38</v>
      </c>
      <c r="E59" s="16">
        <v>23</v>
      </c>
      <c r="F59" s="14" t="s">
        <v>52</v>
      </c>
      <c r="G59" s="17" t="s">
        <v>45</v>
      </c>
      <c r="H59" s="16" t="s">
        <v>40</v>
      </c>
      <c r="I59" s="16" t="s">
        <v>46</v>
      </c>
      <c r="J59" s="14" t="s">
        <v>36</v>
      </c>
      <c r="K59" s="14" t="s">
        <v>191</v>
      </c>
      <c r="L59" s="14">
        <v>6.08E-2</v>
      </c>
      <c r="M59">
        <v>6.4199999999999993E-2</v>
      </c>
      <c r="N59">
        <v>2.1399999999999999E-2</v>
      </c>
      <c r="O59" s="18">
        <v>3.295666666666667</v>
      </c>
      <c r="P59" s="18">
        <v>3.4726666666666666</v>
      </c>
      <c r="Q59" s="19">
        <f>O59*5</f>
        <v>16.478333333333335</v>
      </c>
      <c r="R59" s="20">
        <f>Q59*0.5</f>
        <v>8.2391666666666676</v>
      </c>
      <c r="T59">
        <v>2.5523554200338374</v>
      </c>
      <c r="U59" s="21">
        <v>1.630796365463101</v>
      </c>
      <c r="V59">
        <v>750</v>
      </c>
      <c r="W59">
        <f>T59*V59</f>
        <v>1914.266565025378</v>
      </c>
      <c r="X59">
        <f>(W59/1000)/(L59)</f>
        <v>31.484647451075297</v>
      </c>
      <c r="Y59">
        <f t="shared" si="0"/>
        <v>6.1624112113649451E-3</v>
      </c>
      <c r="Z59">
        <f t="shared" si="1"/>
        <v>94.255881528724998</v>
      </c>
      <c r="AA59">
        <f>(W59/1000)/(O59)</f>
        <v>0.58084350106970095</v>
      </c>
      <c r="AB59" s="22">
        <f>100*R59/W59</f>
        <v>0.43040853438076104</v>
      </c>
      <c r="AC59">
        <v>50</v>
      </c>
      <c r="AD59">
        <v>1</v>
      </c>
      <c r="AE59" s="12">
        <f>AC59/T59</f>
        <v>19.58974820181475</v>
      </c>
    </row>
    <row r="60" spans="1:31" x14ac:dyDescent="0.2">
      <c r="A60" s="15" t="s">
        <v>192</v>
      </c>
      <c r="B60" s="13">
        <v>42045</v>
      </c>
      <c r="C60" s="14">
        <v>14</v>
      </c>
      <c r="D60" s="15" t="s">
        <v>31</v>
      </c>
      <c r="E60" s="16">
        <v>24</v>
      </c>
      <c r="F60" s="14" t="s">
        <v>39</v>
      </c>
      <c r="G60" s="17" t="s">
        <v>45</v>
      </c>
      <c r="H60" s="16" t="s">
        <v>34</v>
      </c>
      <c r="I60" s="16" t="s">
        <v>122</v>
      </c>
      <c r="J60" s="14" t="s">
        <v>36</v>
      </c>
      <c r="K60" s="14" t="s">
        <v>193</v>
      </c>
      <c r="L60" s="14">
        <v>6.9000000000000006E-2</v>
      </c>
      <c r="M60">
        <v>8.1000000000000003E-2</v>
      </c>
      <c r="N60">
        <v>2.9899999999999999E-2</v>
      </c>
      <c r="O60" s="18">
        <v>3.8036666666666665</v>
      </c>
      <c r="P60" s="18">
        <v>4.32</v>
      </c>
      <c r="Q60" s="19">
        <f>O60*5</f>
        <v>19.018333333333331</v>
      </c>
      <c r="R60" s="20">
        <f>Q60*0.5</f>
        <v>9.5091666666666654</v>
      </c>
      <c r="T60">
        <v>2.5138672848357571</v>
      </c>
      <c r="U60" s="21">
        <v>6.302231615770884</v>
      </c>
      <c r="V60">
        <v>750</v>
      </c>
      <c r="W60">
        <f>T60*V60</f>
        <v>1885.4004636268178</v>
      </c>
      <c r="X60">
        <f>(W60/1000)/(L60)</f>
        <v>27.32464440038866</v>
      </c>
      <c r="Y60">
        <f t="shared" si="0"/>
        <v>6.9212962962962961E-3</v>
      </c>
      <c r="Z60">
        <f t="shared" si="1"/>
        <v>71.616603027248416</v>
      </c>
      <c r="AA60">
        <f>(W60/1000)/(O60)</f>
        <v>0.49567972928581661</v>
      </c>
      <c r="AB60" s="22">
        <f>100*R60/W60</f>
        <v>0.50435792555044368</v>
      </c>
      <c r="AC60">
        <v>50</v>
      </c>
      <c r="AD60">
        <v>1</v>
      </c>
      <c r="AE60" s="12">
        <f>AC60/T60</f>
        <v>19.889673691849943</v>
      </c>
    </row>
    <row r="61" spans="1:31" x14ac:dyDescent="0.2">
      <c r="A61" s="15" t="s">
        <v>194</v>
      </c>
      <c r="B61" s="13">
        <v>42040</v>
      </c>
      <c r="C61" s="14">
        <v>9</v>
      </c>
      <c r="D61" s="15" t="s">
        <v>61</v>
      </c>
      <c r="E61" s="16">
        <v>22</v>
      </c>
      <c r="F61" s="14" t="s">
        <v>52</v>
      </c>
      <c r="G61" s="17" t="s">
        <v>45</v>
      </c>
      <c r="H61" s="16" t="s">
        <v>62</v>
      </c>
      <c r="I61" s="16" t="s">
        <v>63</v>
      </c>
      <c r="J61" s="14" t="s">
        <v>36</v>
      </c>
      <c r="K61" s="14" t="s">
        <v>195</v>
      </c>
      <c r="L61" s="14">
        <v>5.0900000000000001E-2</v>
      </c>
      <c r="M61">
        <v>5.74E-2</v>
      </c>
      <c r="N61">
        <v>2.3699999999999999E-2</v>
      </c>
      <c r="O61" s="18">
        <v>3.325333333333333</v>
      </c>
      <c r="P61" s="18">
        <v>3.3320000000000003</v>
      </c>
      <c r="Q61" s="19">
        <f>O61*5</f>
        <v>16.626666666666665</v>
      </c>
      <c r="R61" s="20">
        <f>Q61*0.5</f>
        <v>8.3133333333333326</v>
      </c>
      <c r="T61">
        <v>2.0043661903932932</v>
      </c>
      <c r="U61" s="21">
        <v>3.8297740313635935</v>
      </c>
      <c r="V61">
        <v>750</v>
      </c>
      <c r="W61">
        <f>T61*V61</f>
        <v>1503.2746427949699</v>
      </c>
      <c r="X61">
        <f>(W61/1000)/(L61)</f>
        <v>29.533882962573081</v>
      </c>
      <c r="Y61">
        <f t="shared" si="0"/>
        <v>7.1128451380552214E-3</v>
      </c>
      <c r="Z61">
        <f t="shared" si="1"/>
        <v>63.556473635368441</v>
      </c>
      <c r="AA61">
        <f>(W61/1000)/(O61)</f>
        <v>0.45206735448926527</v>
      </c>
      <c r="AB61" s="22">
        <f>100*R61/W61</f>
        <v>0.55301493796747159</v>
      </c>
      <c r="AC61">
        <v>50</v>
      </c>
      <c r="AD61">
        <v>1</v>
      </c>
      <c r="AE61" s="12">
        <f>AC61/T61</f>
        <v>24.945541508155795</v>
      </c>
    </row>
    <row r="62" spans="1:31" x14ac:dyDescent="0.2">
      <c r="A62" s="15" t="s">
        <v>196</v>
      </c>
      <c r="B62" s="13">
        <v>42038</v>
      </c>
      <c r="C62" s="14">
        <v>7</v>
      </c>
      <c r="D62" s="15" t="s">
        <v>61</v>
      </c>
      <c r="E62" s="16">
        <v>2</v>
      </c>
      <c r="F62" s="14" t="s">
        <v>48</v>
      </c>
      <c r="G62" s="17" t="s">
        <v>33</v>
      </c>
      <c r="H62" s="16" t="s">
        <v>62</v>
      </c>
      <c r="I62" s="16" t="s">
        <v>117</v>
      </c>
      <c r="J62" s="14" t="s">
        <v>36</v>
      </c>
      <c r="K62" s="14" t="s">
        <v>197</v>
      </c>
      <c r="L62" s="14">
        <v>5.04E-2</v>
      </c>
      <c r="M62">
        <v>5.28E-2</v>
      </c>
      <c r="N62">
        <v>2.0799999999999999E-2</v>
      </c>
      <c r="O62" s="18">
        <v>2.7286666666666668</v>
      </c>
      <c r="P62" s="18">
        <v>3.5586666666666669</v>
      </c>
      <c r="Q62" s="19">
        <f>O62*5</f>
        <v>13.643333333333334</v>
      </c>
      <c r="R62" s="20">
        <f>Q62*0.5</f>
        <v>6.8216666666666672</v>
      </c>
      <c r="T62">
        <v>2.6096894149789294</v>
      </c>
      <c r="U62" s="21">
        <v>1.1798779838100852</v>
      </c>
      <c r="V62">
        <v>750</v>
      </c>
      <c r="W62">
        <f>T62*V62</f>
        <v>1957.2670612341969</v>
      </c>
      <c r="X62">
        <f>(W62/1000)/(L62)</f>
        <v>38.834663913376922</v>
      </c>
      <c r="Y62">
        <f t="shared" si="0"/>
        <v>5.8448857249906328E-3</v>
      </c>
      <c r="Z62">
        <f t="shared" si="1"/>
        <v>122.72232579155011</v>
      </c>
      <c r="AA62">
        <f>(W62/1000)/(O62)</f>
        <v>0.71729797015668095</v>
      </c>
      <c r="AB62" s="22">
        <f>100*R62/W62</f>
        <v>0.3485301930317633</v>
      </c>
      <c r="AC62">
        <v>50</v>
      </c>
      <c r="AD62">
        <v>1</v>
      </c>
      <c r="AE62" s="12">
        <f>AC62/T62</f>
        <v>19.159368050854319</v>
      </c>
    </row>
    <row r="63" spans="1:31" x14ac:dyDescent="0.2">
      <c r="A63" s="15" t="s">
        <v>198</v>
      </c>
      <c r="B63" s="13">
        <v>42040</v>
      </c>
      <c r="C63" s="14">
        <v>9</v>
      </c>
      <c r="D63" s="15" t="s">
        <v>38</v>
      </c>
      <c r="E63" s="16">
        <v>6</v>
      </c>
      <c r="F63" s="14" t="s">
        <v>52</v>
      </c>
      <c r="G63" s="17" t="s">
        <v>33</v>
      </c>
      <c r="H63" s="16" t="s">
        <v>40</v>
      </c>
      <c r="I63" s="16" t="s">
        <v>41</v>
      </c>
      <c r="J63" s="14" t="s">
        <v>36</v>
      </c>
      <c r="K63" s="14" t="s">
        <v>199</v>
      </c>
      <c r="L63" s="14">
        <v>6.5299999999999997E-2</v>
      </c>
      <c r="M63">
        <v>5.4100000000000002E-2</v>
      </c>
      <c r="N63">
        <v>1.6400000000000001E-2</v>
      </c>
      <c r="O63" s="18">
        <v>3.4006666666666665</v>
      </c>
      <c r="P63" s="18">
        <v>2.5886666666666667</v>
      </c>
      <c r="Q63" s="19">
        <f>O63*5</f>
        <v>17.003333333333334</v>
      </c>
      <c r="R63" s="20">
        <f>Q63*0.5</f>
        <v>8.5016666666666669</v>
      </c>
      <c r="T63">
        <v>2.9997113873974119</v>
      </c>
      <c r="U63" s="21">
        <v>3.6621428977589985</v>
      </c>
      <c r="V63">
        <v>750</v>
      </c>
      <c r="W63">
        <f>T63*V63</f>
        <v>2249.7835405480591</v>
      </c>
      <c r="X63">
        <f>(W63/1000)/(L63)</f>
        <v>34.453040437183141</v>
      </c>
      <c r="Y63">
        <f t="shared" si="0"/>
        <v>6.335307751738347E-3</v>
      </c>
      <c r="Z63">
        <f t="shared" si="1"/>
        <v>104.42607484840507</v>
      </c>
      <c r="AA63">
        <f>(W63/1000)/(O63)</f>
        <v>0.66157132147070941</v>
      </c>
      <c r="AB63" s="22">
        <f>100*R63/W63</f>
        <v>0.37788820628475289</v>
      </c>
      <c r="AC63">
        <v>50</v>
      </c>
      <c r="AD63">
        <v>1</v>
      </c>
      <c r="AE63" s="12">
        <f>AC63/T63</f>
        <v>16.668270224283358</v>
      </c>
    </row>
    <row r="64" spans="1:31" x14ac:dyDescent="0.2">
      <c r="A64" s="15" t="s">
        <v>200</v>
      </c>
      <c r="B64" s="13">
        <v>42045</v>
      </c>
      <c r="C64" s="14">
        <v>14</v>
      </c>
      <c r="D64" s="15" t="s">
        <v>61</v>
      </c>
      <c r="E64" s="16">
        <v>11</v>
      </c>
      <c r="F64" s="14" t="s">
        <v>39</v>
      </c>
      <c r="G64" s="17" t="s">
        <v>33</v>
      </c>
      <c r="H64" s="16" t="s">
        <v>62</v>
      </c>
      <c r="I64" s="16" t="s">
        <v>100</v>
      </c>
      <c r="J64" s="14" t="s">
        <v>36</v>
      </c>
      <c r="K64" s="14" t="s">
        <v>201</v>
      </c>
      <c r="L64" s="14">
        <v>5.4399999999999997E-2</v>
      </c>
      <c r="M64">
        <v>5.2299999999999999E-2</v>
      </c>
      <c r="N64">
        <v>1.9599999999999999E-2</v>
      </c>
      <c r="O64" s="18">
        <v>3.4120000000000004</v>
      </c>
      <c r="P64" s="18">
        <v>3.1026666666666665</v>
      </c>
      <c r="Q64" s="19">
        <f>O64*5</f>
        <v>17.060000000000002</v>
      </c>
      <c r="R64" s="20">
        <f>Q64*0.5</f>
        <v>8.5300000000000011</v>
      </c>
      <c r="T64">
        <v>2.9125037864518548</v>
      </c>
      <c r="U64" s="21">
        <v>3.3368224209951594</v>
      </c>
      <c r="V64">
        <v>750</v>
      </c>
      <c r="W64">
        <f>T64*V64</f>
        <v>2184.3778398388913</v>
      </c>
      <c r="X64">
        <f>(W64/1000)/(L64)</f>
        <v>40.154004408803154</v>
      </c>
      <c r="Y64">
        <f t="shared" si="0"/>
        <v>6.3171465406102276E-3</v>
      </c>
      <c r="Z64">
        <f t="shared" si="1"/>
        <v>101.34394081921947</v>
      </c>
      <c r="AA64">
        <f>(W64/1000)/(O64)</f>
        <v>0.64020452515793991</v>
      </c>
      <c r="AB64" s="22">
        <f>100*R64/W64</f>
        <v>0.39050020763024823</v>
      </c>
      <c r="AC64">
        <v>50</v>
      </c>
      <c r="AD64">
        <v>1</v>
      </c>
      <c r="AE64" s="12">
        <f>AC64/T64</f>
        <v>17.167359655491566</v>
      </c>
    </row>
    <row r="65" spans="1:31" x14ac:dyDescent="0.2">
      <c r="A65" s="15" t="s">
        <v>202</v>
      </c>
      <c r="B65" s="13">
        <v>42038</v>
      </c>
      <c r="C65" s="14">
        <v>7</v>
      </c>
      <c r="D65" s="15" t="s">
        <v>61</v>
      </c>
      <c r="E65" s="16">
        <v>9</v>
      </c>
      <c r="F65" s="14" t="s">
        <v>48</v>
      </c>
      <c r="G65" s="17" t="s">
        <v>33</v>
      </c>
      <c r="H65" s="16" t="s">
        <v>62</v>
      </c>
      <c r="I65" s="16" t="s">
        <v>105</v>
      </c>
      <c r="J65" s="14" t="s">
        <v>36</v>
      </c>
      <c r="K65" s="14" t="s">
        <v>203</v>
      </c>
      <c r="L65" s="14">
        <v>5.1999999999999998E-2</v>
      </c>
      <c r="M65">
        <v>5.0299999999999997E-2</v>
      </c>
      <c r="N65">
        <v>1.6899999999999998E-2</v>
      </c>
      <c r="O65" s="18">
        <v>3.5146666666666668</v>
      </c>
      <c r="P65" s="18">
        <v>3.5380000000000003</v>
      </c>
      <c r="Q65" s="19">
        <f>O65*5</f>
        <v>17.573333333333334</v>
      </c>
      <c r="R65" s="20">
        <f>Q65*0.5</f>
        <v>8.7866666666666671</v>
      </c>
      <c r="T65">
        <v>2.9585240305524558</v>
      </c>
      <c r="U65" s="21">
        <v>1.6376325666265692</v>
      </c>
      <c r="V65">
        <v>750</v>
      </c>
      <c r="W65">
        <f>T65*V65</f>
        <v>2218.8930229143421</v>
      </c>
      <c r="X65">
        <f>(W65/1000)/(L65)</f>
        <v>42.671019671429654</v>
      </c>
      <c r="Y65">
        <f t="shared" si="0"/>
        <v>4.7767100056529104E-3</v>
      </c>
      <c r="Z65">
        <f t="shared" si="1"/>
        <v>132.16709548049329</v>
      </c>
      <c r="AA65">
        <f>(W65/1000)/(O65)</f>
        <v>0.63132388739975587</v>
      </c>
      <c r="AB65" s="22">
        <f>100*R65/W65</f>
        <v>0.39599325320902895</v>
      </c>
      <c r="AC65">
        <v>50</v>
      </c>
      <c r="AD65">
        <v>1</v>
      </c>
      <c r="AE65" s="12">
        <f>AC65/T65</f>
        <v>16.900319038700971</v>
      </c>
    </row>
    <row r="66" spans="1:31" x14ac:dyDescent="0.2">
      <c r="A66" s="15" t="s">
        <v>204</v>
      </c>
      <c r="B66" s="13">
        <v>42045</v>
      </c>
      <c r="C66" s="14">
        <v>14</v>
      </c>
      <c r="D66" s="14" t="s">
        <v>51</v>
      </c>
      <c r="E66" s="16">
        <v>28</v>
      </c>
      <c r="F66" s="14" t="s">
        <v>39</v>
      </c>
      <c r="G66" s="17" t="s">
        <v>45</v>
      </c>
      <c r="H66" s="16" t="s">
        <v>53</v>
      </c>
      <c r="I66" s="16" t="s">
        <v>148</v>
      </c>
      <c r="J66" s="14" t="s">
        <v>36</v>
      </c>
      <c r="K66" s="14" t="s">
        <v>205</v>
      </c>
      <c r="L66" s="14">
        <v>6.4199999999999993E-2</v>
      </c>
      <c r="M66">
        <v>6.8099999999999994E-2</v>
      </c>
      <c r="N66">
        <v>2.5100000000000001E-2</v>
      </c>
      <c r="O66" s="18">
        <v>3.2053333333333334</v>
      </c>
      <c r="P66" s="18">
        <v>3.419</v>
      </c>
      <c r="Q66" s="19">
        <f>O66*5</f>
        <v>16.026666666666667</v>
      </c>
      <c r="R66" s="20">
        <f>Q66*0.5</f>
        <v>8.0133333333333336</v>
      </c>
      <c r="T66">
        <v>2.7647476113984872</v>
      </c>
      <c r="U66" s="21">
        <v>3.3801500039032013</v>
      </c>
      <c r="V66">
        <v>750</v>
      </c>
      <c r="W66">
        <f>T66*V66</f>
        <v>2073.5607085488655</v>
      </c>
      <c r="X66">
        <f>(W66/1000)/(L66)</f>
        <v>32.298453404187939</v>
      </c>
      <c r="Y66">
        <f t="shared" si="0"/>
        <v>7.3413278736472656E-3</v>
      </c>
      <c r="Z66">
        <f t="shared" si="1"/>
        <v>88.11887304188285</v>
      </c>
      <c r="AA66">
        <f>(W66/1000)/(O66)</f>
        <v>0.64690953885675917</v>
      </c>
      <c r="AB66" s="22">
        <f>100*R66/W66</f>
        <v>0.38645279592229947</v>
      </c>
      <c r="AC66">
        <v>50</v>
      </c>
      <c r="AD66">
        <v>1</v>
      </c>
      <c r="AE66" s="12">
        <f>AC66/T66</f>
        <v>18.084833419824744</v>
      </c>
    </row>
    <row r="67" spans="1:31" x14ac:dyDescent="0.2">
      <c r="A67" s="15" t="s">
        <v>206</v>
      </c>
      <c r="B67" s="13">
        <v>42045</v>
      </c>
      <c r="C67" s="14">
        <v>14</v>
      </c>
      <c r="D67" s="14" t="s">
        <v>51</v>
      </c>
      <c r="E67" s="16">
        <v>11</v>
      </c>
      <c r="F67" s="14" t="s">
        <v>39</v>
      </c>
      <c r="G67" s="17" t="s">
        <v>33</v>
      </c>
      <c r="H67" s="16" t="s">
        <v>53</v>
      </c>
      <c r="I67" s="16" t="s">
        <v>141</v>
      </c>
      <c r="J67" s="14" t="s">
        <v>36</v>
      </c>
      <c r="K67" s="14" t="s">
        <v>207</v>
      </c>
      <c r="L67" s="14">
        <v>6.8400000000000002E-2</v>
      </c>
      <c r="M67">
        <v>5.0200000000000002E-2</v>
      </c>
      <c r="N67">
        <v>1.6199999999999999E-2</v>
      </c>
      <c r="O67" s="18">
        <v>3.2909999999999999</v>
      </c>
      <c r="P67" s="18">
        <v>2.5419999999999998</v>
      </c>
      <c r="Q67" s="19">
        <f>O67*5</f>
        <v>16.454999999999998</v>
      </c>
      <c r="R67" s="20">
        <f>Q67*0.5</f>
        <v>8.2274999999999991</v>
      </c>
      <c r="T67">
        <v>4.1070824776142327</v>
      </c>
      <c r="U67" s="21">
        <v>0.92076695183954183</v>
      </c>
      <c r="V67">
        <v>750</v>
      </c>
      <c r="W67">
        <f>T67*V67</f>
        <v>3080.3118582106745</v>
      </c>
      <c r="X67">
        <f>(W67/1000)/(L67)</f>
        <v>45.033799096647286</v>
      </c>
      <c r="Y67">
        <f t="shared" ref="Y67:Y97" si="2">N67/P67</f>
        <v>6.3729346970889068E-3</v>
      </c>
      <c r="Z67">
        <f t="shared" ref="Z67:Z97" si="3">AA67/Y67</f>
        <v>146.86805285592834</v>
      </c>
      <c r="AA67">
        <f>(W67/1000)/(O67)</f>
        <v>0.93598050993943316</v>
      </c>
      <c r="AB67" s="22">
        <f>100*R67/W67</f>
        <v>0.26709957883223162</v>
      </c>
      <c r="AC67">
        <v>50</v>
      </c>
      <c r="AD67">
        <v>1</v>
      </c>
      <c r="AE67" s="12">
        <f>AC67/T67</f>
        <v>12.174092016054313</v>
      </c>
    </row>
    <row r="68" spans="1:31" x14ac:dyDescent="0.2">
      <c r="A68" s="15" t="s">
        <v>208</v>
      </c>
      <c r="B68" s="13">
        <v>42038</v>
      </c>
      <c r="C68" s="14">
        <v>7</v>
      </c>
      <c r="D68" s="14" t="s">
        <v>51</v>
      </c>
      <c r="E68" s="16">
        <v>7</v>
      </c>
      <c r="F68" s="14" t="s">
        <v>48</v>
      </c>
      <c r="G68" s="17" t="s">
        <v>33</v>
      </c>
      <c r="H68" s="16" t="s">
        <v>53</v>
      </c>
      <c r="I68" s="16" t="s">
        <v>66</v>
      </c>
      <c r="J68" s="14" t="s">
        <v>36</v>
      </c>
      <c r="K68" s="14" t="s">
        <v>209</v>
      </c>
      <c r="L68" s="14">
        <v>6.1100000000000002E-2</v>
      </c>
      <c r="M68">
        <v>6.4399999999999999E-2</v>
      </c>
      <c r="N68">
        <v>2.0500000000000001E-2</v>
      </c>
      <c r="O68" s="18">
        <v>3.0229999999999997</v>
      </c>
      <c r="P68" s="18">
        <v>3.2600000000000002</v>
      </c>
      <c r="Q68" s="19">
        <f>O68*5</f>
        <v>15.114999999999998</v>
      </c>
      <c r="R68" s="20">
        <f>Q68*0.5</f>
        <v>7.5574999999999992</v>
      </c>
      <c r="T68">
        <v>3.5250843845003108</v>
      </c>
      <c r="U68" s="21">
        <v>4.7279261821479581</v>
      </c>
      <c r="V68">
        <v>750</v>
      </c>
      <c r="W68">
        <f>T68*V68</f>
        <v>2643.8132883752332</v>
      </c>
      <c r="X68">
        <f>(W68/1000)/(L68)</f>
        <v>43.270266585519366</v>
      </c>
      <c r="Y68">
        <f t="shared" si="2"/>
        <v>6.2883435582822087E-3</v>
      </c>
      <c r="Z68">
        <f t="shared" si="3"/>
        <v>139.07733910109101</v>
      </c>
      <c r="AA68">
        <f>(W68/1000)/(O68)</f>
        <v>0.87456608943937597</v>
      </c>
      <c r="AB68" s="22">
        <f>100*R68/W68</f>
        <v>0.28585604109148316</v>
      </c>
      <c r="AC68">
        <v>50</v>
      </c>
      <c r="AD68">
        <v>1</v>
      </c>
      <c r="AE68" s="12">
        <f>AC68/T68</f>
        <v>14.184057612875449</v>
      </c>
    </row>
    <row r="69" spans="1:31" x14ac:dyDescent="0.2">
      <c r="A69" s="15" t="s">
        <v>210</v>
      </c>
      <c r="B69" s="13">
        <v>42032</v>
      </c>
      <c r="C69" s="14">
        <v>1</v>
      </c>
      <c r="D69" s="15" t="s">
        <v>61</v>
      </c>
      <c r="E69" s="16">
        <v>28</v>
      </c>
      <c r="F69" s="14" t="s">
        <v>32</v>
      </c>
      <c r="G69" s="17" t="s">
        <v>45</v>
      </c>
      <c r="H69" s="16" t="s">
        <v>62</v>
      </c>
      <c r="I69" s="16" t="s">
        <v>187</v>
      </c>
      <c r="J69" s="14" t="s">
        <v>36</v>
      </c>
      <c r="K69" s="14" t="s">
        <v>211</v>
      </c>
      <c r="L69" s="14">
        <v>5.0700000000000002E-2</v>
      </c>
      <c r="M69">
        <v>4.9500000000000002E-2</v>
      </c>
      <c r="N69">
        <v>1.72E-2</v>
      </c>
      <c r="O69" s="18">
        <v>3.9096666666666664</v>
      </c>
      <c r="P69" s="18">
        <v>4.2090000000000005</v>
      </c>
      <c r="Q69" s="19">
        <f>O69*5</f>
        <v>19.548333333333332</v>
      </c>
      <c r="R69" s="20">
        <f>Q69*0.5</f>
        <v>9.774166666666666</v>
      </c>
      <c r="T69">
        <v>3.0186786303384561</v>
      </c>
      <c r="U69" s="21">
        <v>5.3374896443894437</v>
      </c>
      <c r="V69">
        <v>750</v>
      </c>
      <c r="W69">
        <f>T69*V69</f>
        <v>2264.008972753842</v>
      </c>
      <c r="X69">
        <f>(W69/1000)/(L69)</f>
        <v>44.655009324533367</v>
      </c>
      <c r="Y69">
        <f t="shared" si="2"/>
        <v>4.0864813494891896E-3</v>
      </c>
      <c r="Z69">
        <f t="shared" si="3"/>
        <v>141.70621268175861</v>
      </c>
      <c r="AA69">
        <f>(W69/1000)/(O69)</f>
        <v>0.57907979523075503</v>
      </c>
      <c r="AB69" s="22">
        <f>100*R69/W69</f>
        <v>0.43171943151699593</v>
      </c>
      <c r="AC69">
        <v>50</v>
      </c>
      <c r="AD69">
        <v>1</v>
      </c>
      <c r="AE69" s="12">
        <f>AC69/T69</f>
        <v>16.563538595161411</v>
      </c>
    </row>
    <row r="70" spans="1:31" x14ac:dyDescent="0.2">
      <c r="A70" s="15" t="s">
        <v>212</v>
      </c>
      <c r="B70" s="13">
        <v>42040</v>
      </c>
      <c r="C70" s="14">
        <v>9</v>
      </c>
      <c r="D70" s="14" t="s">
        <v>51</v>
      </c>
      <c r="E70" s="16">
        <v>28</v>
      </c>
      <c r="F70" s="14" t="s">
        <v>52</v>
      </c>
      <c r="G70" s="17" t="s">
        <v>45</v>
      </c>
      <c r="H70" s="16" t="s">
        <v>53</v>
      </c>
      <c r="I70" s="16" t="s">
        <v>148</v>
      </c>
      <c r="J70" s="14" t="s">
        <v>36</v>
      </c>
      <c r="K70" s="14" t="s">
        <v>213</v>
      </c>
      <c r="L70" s="14">
        <v>7.4300000000000005E-2</v>
      </c>
      <c r="M70">
        <v>8.2299999999999998E-2</v>
      </c>
      <c r="N70">
        <v>2.7900000000000001E-2</v>
      </c>
      <c r="O70" s="18">
        <v>4.2343333333333328</v>
      </c>
      <c r="P70" s="18">
        <v>4.512666666666667</v>
      </c>
      <c r="Q70" s="19">
        <f>O70*5</f>
        <v>21.171666666666663</v>
      </c>
      <c r="R70" s="20">
        <f>Q70*0.5</f>
        <v>10.585833333333332</v>
      </c>
      <c r="T70">
        <v>4.2648802743564618</v>
      </c>
      <c r="U70" s="21">
        <v>5.4915709301416378</v>
      </c>
      <c r="V70">
        <v>750</v>
      </c>
      <c r="W70">
        <f>T70*V70</f>
        <v>3198.6602057673463</v>
      </c>
      <c r="X70">
        <f>(W70/1000)/(L70)</f>
        <v>43.05060842217155</v>
      </c>
      <c r="Y70">
        <f t="shared" si="2"/>
        <v>6.1825971339932043E-3</v>
      </c>
      <c r="Z70">
        <f t="shared" si="3"/>
        <v>122.18337458647433</v>
      </c>
      <c r="AA70">
        <f>(W70/1000)/(O70)</f>
        <v>0.75541058153995433</v>
      </c>
      <c r="AB70" s="22">
        <f>100*R70/W70</f>
        <v>0.33094585396243525</v>
      </c>
      <c r="AC70">
        <v>50</v>
      </c>
      <c r="AD70">
        <v>1</v>
      </c>
      <c r="AE70" s="12">
        <f>AC70/T70</f>
        <v>11.723658528150505</v>
      </c>
    </row>
    <row r="71" spans="1:31" x14ac:dyDescent="0.2">
      <c r="A71" s="15" t="s">
        <v>214</v>
      </c>
      <c r="B71" s="13">
        <v>42032</v>
      </c>
      <c r="C71" s="14">
        <v>1</v>
      </c>
      <c r="D71" s="15" t="s">
        <v>61</v>
      </c>
      <c r="E71" s="16">
        <v>11</v>
      </c>
      <c r="F71" s="14" t="s">
        <v>32</v>
      </c>
      <c r="G71" s="17" t="s">
        <v>33</v>
      </c>
      <c r="H71" s="16" t="s">
        <v>62</v>
      </c>
      <c r="I71" s="16" t="s">
        <v>100</v>
      </c>
      <c r="J71" s="14" t="s">
        <v>36</v>
      </c>
      <c r="K71" s="14" t="s">
        <v>215</v>
      </c>
      <c r="L71" s="14">
        <v>5.5300000000000002E-2</v>
      </c>
      <c r="M71">
        <v>5.04E-2</v>
      </c>
      <c r="N71">
        <v>1.3899999999999999E-2</v>
      </c>
      <c r="O71" s="18">
        <v>3.2046666666666668</v>
      </c>
      <c r="P71" s="18">
        <v>2.7663333333333333</v>
      </c>
      <c r="Q71" s="19">
        <f>O71*5</f>
        <v>16.023333333333333</v>
      </c>
      <c r="R71" s="20">
        <f>Q71*0.5</f>
        <v>8.0116666666666667</v>
      </c>
      <c r="T71">
        <v>3.4190450550606521</v>
      </c>
      <c r="U71" s="21">
        <v>5.4532413268339335</v>
      </c>
      <c r="V71">
        <v>750</v>
      </c>
      <c r="W71">
        <f>T71*V71</f>
        <v>2564.2837912954892</v>
      </c>
      <c r="X71">
        <f>(W71/1000)/(L71)</f>
        <v>46.370412139158937</v>
      </c>
      <c r="Y71">
        <f t="shared" si="2"/>
        <v>5.0247017712977465E-3</v>
      </c>
      <c r="Z71">
        <f t="shared" si="3"/>
        <v>159.2476138961112</v>
      </c>
      <c r="AA71">
        <f>(W71/1000)/(O71)</f>
        <v>0.80017176761872966</v>
      </c>
      <c r="AB71" s="22">
        <f>100*R71/W71</f>
        <v>0.31243291767714726</v>
      </c>
      <c r="AC71">
        <v>50</v>
      </c>
      <c r="AD71">
        <v>1</v>
      </c>
      <c r="AE71" s="12">
        <f>AC71/T71</f>
        <v>14.62396639845187</v>
      </c>
    </row>
    <row r="72" spans="1:31" x14ac:dyDescent="0.2">
      <c r="A72" s="15" t="s">
        <v>216</v>
      </c>
      <c r="B72" s="13">
        <v>42032</v>
      </c>
      <c r="C72" s="14">
        <v>1</v>
      </c>
      <c r="D72" s="15" t="s">
        <v>31</v>
      </c>
      <c r="E72" s="16">
        <v>24</v>
      </c>
      <c r="F72" s="14" t="s">
        <v>32</v>
      </c>
      <c r="G72" s="17" t="s">
        <v>45</v>
      </c>
      <c r="H72" s="16" t="s">
        <v>34</v>
      </c>
      <c r="I72" s="16" t="s">
        <v>122</v>
      </c>
      <c r="J72" s="14" t="s">
        <v>36</v>
      </c>
      <c r="K72" s="14" t="s">
        <v>217</v>
      </c>
      <c r="L72" s="14">
        <v>9.5399999999999999E-2</v>
      </c>
      <c r="M72">
        <v>7.2099999999999997E-2</v>
      </c>
      <c r="N72">
        <v>2.76E-2</v>
      </c>
      <c r="O72" s="18">
        <v>5.0449999999999999</v>
      </c>
      <c r="P72" s="18">
        <v>4.2880000000000003</v>
      </c>
      <c r="Q72" s="19">
        <f>O72*5</f>
        <v>25.225000000000001</v>
      </c>
      <c r="R72" s="20">
        <f>Q72*0.5</f>
        <v>12.612500000000001</v>
      </c>
      <c r="T72">
        <v>3.772339169238224</v>
      </c>
      <c r="U72" s="21">
        <v>4.916641487396828</v>
      </c>
      <c r="V72">
        <v>750</v>
      </c>
      <c r="W72">
        <f>T72*V72</f>
        <v>2829.2543769286681</v>
      </c>
      <c r="X72">
        <f>(W72/1000)/(L72)</f>
        <v>29.65675447514327</v>
      </c>
      <c r="Y72">
        <f t="shared" si="2"/>
        <v>6.4365671641791041E-3</v>
      </c>
      <c r="Z72">
        <f t="shared" si="3"/>
        <v>87.127754328939034</v>
      </c>
      <c r="AA72">
        <f>(W72/1000)/(O72)</f>
        <v>0.56080364260231275</v>
      </c>
      <c r="AB72" s="22">
        <f>100*R72/W72</f>
        <v>0.44578883054310781</v>
      </c>
      <c r="AC72">
        <v>50</v>
      </c>
      <c r="AD72">
        <v>1</v>
      </c>
      <c r="AE72" s="12">
        <f>AC72/T72</f>
        <v>13.254375536465048</v>
      </c>
    </row>
    <row r="73" spans="1:31" x14ac:dyDescent="0.2">
      <c r="A73" s="15" t="s">
        <v>218</v>
      </c>
      <c r="B73" s="13">
        <v>42040</v>
      </c>
      <c r="C73" s="14">
        <v>9</v>
      </c>
      <c r="D73" s="15" t="s">
        <v>38</v>
      </c>
      <c r="E73" s="16">
        <v>21</v>
      </c>
      <c r="F73" s="14" t="s">
        <v>52</v>
      </c>
      <c r="G73" s="17" t="s">
        <v>45</v>
      </c>
      <c r="H73" s="16" t="s">
        <v>40</v>
      </c>
      <c r="I73" s="16" t="s">
        <v>112</v>
      </c>
      <c r="J73" s="14" t="s">
        <v>36</v>
      </c>
      <c r="K73" s="14" t="s">
        <v>219</v>
      </c>
      <c r="L73" s="14">
        <v>7.4700000000000003E-2</v>
      </c>
      <c r="M73">
        <v>5.8000000000000003E-2</v>
      </c>
      <c r="N73">
        <v>1.6899999999999998E-2</v>
      </c>
      <c r="O73" s="18">
        <v>3.6996666666666669</v>
      </c>
      <c r="P73" s="18">
        <v>2.7836666666666665</v>
      </c>
      <c r="Q73" s="19">
        <f>O73*5</f>
        <v>18.498333333333335</v>
      </c>
      <c r="R73" s="20">
        <f>Q73*0.5</f>
        <v>9.2491666666666674</v>
      </c>
      <c r="T73">
        <v>2.5163949247716517</v>
      </c>
      <c r="U73" s="21">
        <v>3.6770465802814249</v>
      </c>
      <c r="V73">
        <v>750</v>
      </c>
      <c r="W73">
        <f>T73*V73</f>
        <v>1887.2961935787389</v>
      </c>
      <c r="X73">
        <f>(W73/1000)/(L73)</f>
        <v>25.265009284855942</v>
      </c>
      <c r="Y73">
        <f t="shared" si="2"/>
        <v>6.0711292060831035E-3</v>
      </c>
      <c r="Z73">
        <f t="shared" si="3"/>
        <v>84.024897560343391</v>
      </c>
      <c r="AA73">
        <f>(W73/1000)/(O73)</f>
        <v>0.5101260096167417</v>
      </c>
      <c r="AB73" s="22">
        <f>100*R73/W73</f>
        <v>0.49007499183941888</v>
      </c>
      <c r="AC73">
        <v>50</v>
      </c>
      <c r="AD73">
        <v>1</v>
      </c>
      <c r="AE73" s="12">
        <f>AC73/T73</f>
        <v>19.869695137196008</v>
      </c>
    </row>
    <row r="74" spans="1:31" x14ac:dyDescent="0.2">
      <c r="A74" s="15" t="s">
        <v>220</v>
      </c>
      <c r="B74" s="13">
        <v>42038</v>
      </c>
      <c r="C74" s="14">
        <v>7</v>
      </c>
      <c r="D74" s="15" t="s">
        <v>31</v>
      </c>
      <c r="E74" s="16">
        <v>27</v>
      </c>
      <c r="F74" s="14" t="s">
        <v>48</v>
      </c>
      <c r="G74" s="17" t="s">
        <v>45</v>
      </c>
      <c r="H74" s="16" t="s">
        <v>34</v>
      </c>
      <c r="I74" s="16" t="s">
        <v>69</v>
      </c>
      <c r="J74" s="14" t="s">
        <v>36</v>
      </c>
      <c r="K74" s="14" t="s">
        <v>221</v>
      </c>
      <c r="L74" s="14">
        <v>5.6000000000000001E-2</v>
      </c>
      <c r="M74">
        <v>7.5200000000000003E-2</v>
      </c>
      <c r="N74">
        <v>2.8799999999999999E-2</v>
      </c>
      <c r="O74" s="18">
        <v>3.5773333333333333</v>
      </c>
      <c r="P74" s="18">
        <v>4.5573333333333332</v>
      </c>
      <c r="Q74" s="19">
        <f>O74*5</f>
        <v>17.886666666666667</v>
      </c>
      <c r="R74" s="20">
        <f>Q74*0.5</f>
        <v>8.9433333333333334</v>
      </c>
      <c r="T74">
        <v>1.8503423139826958</v>
      </c>
      <c r="U74" s="21">
        <v>4.1933292185572952</v>
      </c>
      <c r="V74">
        <v>750</v>
      </c>
      <c r="W74">
        <f>T74*V74</f>
        <v>1387.7567354870218</v>
      </c>
      <c r="X74">
        <f>(W74/1000)/(L74)</f>
        <v>24.781370276553961</v>
      </c>
      <c r="Y74">
        <f t="shared" si="2"/>
        <v>6.3194850789935631E-3</v>
      </c>
      <c r="Z74">
        <f t="shared" si="3"/>
        <v>61.386410862304864</v>
      </c>
      <c r="AA74">
        <f>(W74/1000)/(O74)</f>
        <v>0.38793050749730396</v>
      </c>
      <c r="AB74" s="22">
        <f>100*R74/W74</f>
        <v>0.64444531989208786</v>
      </c>
      <c r="AC74">
        <v>50</v>
      </c>
      <c r="AD74">
        <v>1</v>
      </c>
      <c r="AE74" s="12">
        <f>AC74/T74</f>
        <v>27.022027017465479</v>
      </c>
    </row>
    <row r="75" spans="1:31" x14ac:dyDescent="0.2">
      <c r="A75" s="15" t="s">
        <v>222</v>
      </c>
      <c r="B75" s="13">
        <v>42032</v>
      </c>
      <c r="C75" s="14">
        <v>1</v>
      </c>
      <c r="D75" s="15" t="s">
        <v>31</v>
      </c>
      <c r="E75" s="16">
        <v>30</v>
      </c>
      <c r="F75" s="14" t="s">
        <v>32</v>
      </c>
      <c r="G75" s="17" t="s">
        <v>45</v>
      </c>
      <c r="H75" s="16" t="s">
        <v>34</v>
      </c>
      <c r="I75" s="16" t="s">
        <v>49</v>
      </c>
      <c r="J75" s="14" t="s">
        <v>36</v>
      </c>
      <c r="K75" s="14" t="s">
        <v>223</v>
      </c>
      <c r="L75" s="14">
        <v>7.0499999999999993E-2</v>
      </c>
      <c r="M75">
        <v>7.0099999999999996E-2</v>
      </c>
      <c r="N75">
        <v>3.0700000000000002E-2</v>
      </c>
      <c r="O75" s="18">
        <v>4.5876666666666672</v>
      </c>
      <c r="P75" s="18">
        <v>4.3320000000000007</v>
      </c>
      <c r="Q75" s="19">
        <f>O75*5</f>
        <v>22.938333333333336</v>
      </c>
      <c r="R75" s="20">
        <f>Q75*0.5</f>
        <v>11.469166666666668</v>
      </c>
      <c r="T75">
        <v>2.5965636883013929</v>
      </c>
      <c r="U75" s="21">
        <v>2.7834210683414526</v>
      </c>
      <c r="V75">
        <v>750</v>
      </c>
      <c r="W75">
        <f>T75*V75</f>
        <v>1947.4227662260448</v>
      </c>
      <c r="X75">
        <f>(W75/1000)/(L75)</f>
        <v>27.623017960653122</v>
      </c>
      <c r="Y75">
        <f t="shared" si="2"/>
        <v>7.086795937211449E-3</v>
      </c>
      <c r="Z75">
        <f t="shared" si="3"/>
        <v>59.898846645371655</v>
      </c>
      <c r="AA75">
        <f>(W75/1000)/(O75)</f>
        <v>0.42449090305007148</v>
      </c>
      <c r="AB75" s="22">
        <f>100*R75/W75</f>
        <v>0.58894077164831693</v>
      </c>
      <c r="AC75">
        <v>50</v>
      </c>
      <c r="AD75">
        <v>1</v>
      </c>
      <c r="AE75" s="12">
        <f>AC75/T75</f>
        <v>19.256219373809678</v>
      </c>
    </row>
    <row r="76" spans="1:31" x14ac:dyDescent="0.2">
      <c r="A76" s="15" t="s">
        <v>224</v>
      </c>
      <c r="B76" s="13">
        <v>42032</v>
      </c>
      <c r="C76" s="14">
        <v>1</v>
      </c>
      <c r="D76" s="15" t="s">
        <v>38</v>
      </c>
      <c r="E76" s="16">
        <v>7</v>
      </c>
      <c r="F76" s="14" t="s">
        <v>32</v>
      </c>
      <c r="G76" s="17" t="s">
        <v>33</v>
      </c>
      <c r="H76" s="16" t="s">
        <v>40</v>
      </c>
      <c r="I76" s="16" t="s">
        <v>80</v>
      </c>
      <c r="J76" s="14" t="s">
        <v>36</v>
      </c>
      <c r="K76" s="14" t="s">
        <v>225</v>
      </c>
      <c r="L76" s="14">
        <v>6.1199999999999997E-2</v>
      </c>
      <c r="M76">
        <v>6.8000000000000005E-2</v>
      </c>
      <c r="N76">
        <v>1.8100000000000002E-2</v>
      </c>
      <c r="O76" s="18">
        <v>3.1116666666666668</v>
      </c>
      <c r="P76" s="18">
        <v>3.9063333333333339</v>
      </c>
      <c r="Q76" s="19">
        <f>O76*5</f>
        <v>15.558333333333334</v>
      </c>
      <c r="R76" s="20">
        <f>Q76*0.5</f>
        <v>7.7791666666666668</v>
      </c>
      <c r="T76">
        <v>2.6862547411046966</v>
      </c>
      <c r="U76" s="21">
        <v>3.7809471126155749</v>
      </c>
      <c r="V76">
        <v>750</v>
      </c>
      <c r="W76">
        <f>T76*V76</f>
        <v>2014.6910558285224</v>
      </c>
      <c r="X76">
        <f>(W76/1000)/(L76)</f>
        <v>32.919788493930106</v>
      </c>
      <c r="Y76">
        <f t="shared" si="2"/>
        <v>4.6335011519754244E-3</v>
      </c>
      <c r="Z76">
        <f t="shared" si="3"/>
        <v>139.73529480186227</v>
      </c>
      <c r="AA76">
        <f>(W76/1000)/(O76)</f>
        <v>0.64746364943605428</v>
      </c>
      <c r="AB76" s="22">
        <f>100*R76/W76</f>
        <v>0.38612206294168305</v>
      </c>
      <c r="AC76">
        <v>50</v>
      </c>
      <c r="AD76">
        <v>1</v>
      </c>
      <c r="AE76" s="12">
        <f>AC76/T76</f>
        <v>18.613275664033999</v>
      </c>
    </row>
    <row r="77" spans="1:31" x14ac:dyDescent="0.2">
      <c r="A77" s="15" t="s">
        <v>264</v>
      </c>
      <c r="B77" s="13">
        <v>42038</v>
      </c>
      <c r="C77" s="14">
        <v>7</v>
      </c>
      <c r="D77" s="15" t="s">
        <v>61</v>
      </c>
      <c r="E77" s="16">
        <v>23</v>
      </c>
      <c r="F77" s="14" t="s">
        <v>48</v>
      </c>
      <c r="G77" s="17" t="s">
        <v>45</v>
      </c>
      <c r="H77" s="16" t="s">
        <v>62</v>
      </c>
      <c r="I77" s="16" t="s">
        <v>102</v>
      </c>
      <c r="J77" s="14" t="s">
        <v>36</v>
      </c>
      <c r="K77" s="14" t="s">
        <v>226</v>
      </c>
      <c r="L77" s="14">
        <v>5.6500000000000002E-2</v>
      </c>
      <c r="M77">
        <v>5.7599999999999998E-2</v>
      </c>
      <c r="N77">
        <v>2.1399999999999999E-2</v>
      </c>
      <c r="O77" s="18">
        <v>3.5709999999999997</v>
      </c>
      <c r="P77" s="18">
        <v>3.5920000000000001</v>
      </c>
      <c r="Q77" s="19">
        <f>O77*5</f>
        <v>17.854999999999997</v>
      </c>
      <c r="R77" s="20">
        <f>Q77*0.5</f>
        <v>8.9274999999999984</v>
      </c>
      <c r="T77">
        <v>2.4408594049434553</v>
      </c>
      <c r="U77" s="21">
        <v>3.2201353518090956</v>
      </c>
      <c r="V77">
        <v>750</v>
      </c>
      <c r="W77">
        <f>T77*V77</f>
        <v>1830.6445537075915</v>
      </c>
      <c r="X77">
        <f>(W77/1000)/(L77)</f>
        <v>32.400788561196308</v>
      </c>
      <c r="Y77">
        <f t="shared" si="2"/>
        <v>5.9576837416481067E-3</v>
      </c>
      <c r="Z77">
        <f t="shared" si="3"/>
        <v>86.047197922486546</v>
      </c>
      <c r="AA77">
        <f>(W77/1000)/(O77)</f>
        <v>0.51264199207717487</v>
      </c>
      <c r="AB77" s="22">
        <f>100*R77/W77</f>
        <v>0.48766976537958701</v>
      </c>
      <c r="AC77">
        <v>50</v>
      </c>
      <c r="AD77">
        <v>1</v>
      </c>
      <c r="AE77" s="12">
        <f>AC77/T77</f>
        <v>20.484588296538242</v>
      </c>
    </row>
    <row r="78" spans="1:31" x14ac:dyDescent="0.2">
      <c r="A78" s="15" t="s">
        <v>228</v>
      </c>
      <c r="B78" s="13">
        <v>42045</v>
      </c>
      <c r="C78" s="14">
        <v>14</v>
      </c>
      <c r="D78" s="15" t="s">
        <v>31</v>
      </c>
      <c r="E78" s="16">
        <v>2</v>
      </c>
      <c r="F78" s="14" t="s">
        <v>39</v>
      </c>
      <c r="G78" s="17" t="s">
        <v>33</v>
      </c>
      <c r="H78" s="16" t="s">
        <v>34</v>
      </c>
      <c r="I78" s="16" t="s">
        <v>156</v>
      </c>
      <c r="J78" s="14" t="s">
        <v>36</v>
      </c>
      <c r="K78" s="14" t="s">
        <v>229</v>
      </c>
      <c r="L78" s="14">
        <v>6.4100000000000004E-2</v>
      </c>
      <c r="M78">
        <v>8.7099999999999997E-2</v>
      </c>
      <c r="N78">
        <v>3.0499999999999999E-2</v>
      </c>
      <c r="O78" s="18">
        <v>3.3699999999999997</v>
      </c>
      <c r="P78" s="18">
        <v>4.2583333333333337</v>
      </c>
      <c r="Q78" s="19">
        <f>O78*5</f>
        <v>16.849999999999998</v>
      </c>
      <c r="R78" s="20">
        <f>Q78*0.5</f>
        <v>8.4249999999999989</v>
      </c>
      <c r="T78">
        <v>2.3205488363268558</v>
      </c>
      <c r="U78" s="21">
        <v>0.81549220305643477</v>
      </c>
      <c r="V78">
        <v>750</v>
      </c>
      <c r="W78">
        <f>T78*V78</f>
        <v>1740.411627245142</v>
      </c>
      <c r="X78">
        <f>(W78/1000)/(L78)</f>
        <v>27.151507445322025</v>
      </c>
      <c r="Y78">
        <f t="shared" si="2"/>
        <v>7.162426614481408E-3</v>
      </c>
      <c r="Z78">
        <f t="shared" si="3"/>
        <v>72.104420353348232</v>
      </c>
      <c r="AA78">
        <f>(W78/1000)/(O78)</f>
        <v>0.51644261936057634</v>
      </c>
      <c r="AB78" s="22">
        <f>100*R78/W78</f>
        <v>0.48408088455118747</v>
      </c>
      <c r="AC78">
        <v>50</v>
      </c>
      <c r="AD78">
        <v>1</v>
      </c>
      <c r="AE78" s="12">
        <f>AC78/T78</f>
        <v>21.546626908806569</v>
      </c>
    </row>
    <row r="79" spans="1:31" x14ac:dyDescent="0.2">
      <c r="A79" s="15" t="s">
        <v>230</v>
      </c>
      <c r="B79" s="13">
        <v>42045</v>
      </c>
      <c r="C79" s="14">
        <v>14</v>
      </c>
      <c r="D79" s="15" t="s">
        <v>31</v>
      </c>
      <c r="E79" s="16">
        <v>30</v>
      </c>
      <c r="F79" s="14" t="s">
        <v>39</v>
      </c>
      <c r="G79" s="17" t="s">
        <v>45</v>
      </c>
      <c r="H79" s="16" t="s">
        <v>34</v>
      </c>
      <c r="I79" s="16" t="s">
        <v>49</v>
      </c>
      <c r="J79" s="14" t="s">
        <v>36</v>
      </c>
      <c r="K79" s="14" t="s">
        <v>231</v>
      </c>
      <c r="L79" s="14">
        <v>5.57E-2</v>
      </c>
      <c r="M79">
        <v>5.8900000000000001E-2</v>
      </c>
      <c r="N79">
        <v>2.23E-2</v>
      </c>
      <c r="O79" s="18">
        <v>2.5116666666666667</v>
      </c>
      <c r="P79" s="18">
        <v>2.5953333333333335</v>
      </c>
      <c r="Q79" s="19">
        <f>O79*5</f>
        <v>12.558333333333334</v>
      </c>
      <c r="R79" s="20">
        <f>Q79*0.5</f>
        <v>6.2791666666666668</v>
      </c>
      <c r="T79">
        <v>1.7092698067864029</v>
      </c>
      <c r="U79" s="21">
        <v>2.7759492615194046</v>
      </c>
      <c r="V79">
        <v>750</v>
      </c>
      <c r="W79">
        <f>T79*V79</f>
        <v>1281.9523550898023</v>
      </c>
      <c r="X79">
        <f>(W79/1000)/(L79)</f>
        <v>23.015302604843846</v>
      </c>
      <c r="Y79">
        <f t="shared" si="2"/>
        <v>8.5923452350372461E-3</v>
      </c>
      <c r="Z79">
        <f t="shared" si="3"/>
        <v>59.401602903813291</v>
      </c>
      <c r="AA79">
        <f>(W79/1000)/(O79)</f>
        <v>0.51039907966415476</v>
      </c>
      <c r="AB79" s="22">
        <f>100*R79/W79</f>
        <v>0.48981279543940642</v>
      </c>
      <c r="AC79">
        <v>50</v>
      </c>
      <c r="AD79">
        <v>1</v>
      </c>
      <c r="AE79" s="12">
        <f>AC79/T79</f>
        <v>29.252257192797998</v>
      </c>
    </row>
    <row r="80" spans="1:31" x14ac:dyDescent="0.2">
      <c r="A80" s="15" t="s">
        <v>232</v>
      </c>
      <c r="B80" s="13">
        <v>42038</v>
      </c>
      <c r="C80" s="14">
        <v>7</v>
      </c>
      <c r="D80" s="15" t="s">
        <v>31</v>
      </c>
      <c r="E80" s="16">
        <v>2</v>
      </c>
      <c r="F80" s="14" t="s">
        <v>48</v>
      </c>
      <c r="G80" s="17" t="s">
        <v>33</v>
      </c>
      <c r="H80" s="16" t="s">
        <v>34</v>
      </c>
      <c r="I80" s="16" t="s">
        <v>156</v>
      </c>
      <c r="J80" s="14" t="s">
        <v>36</v>
      </c>
      <c r="K80" s="14" t="s">
        <v>233</v>
      </c>
      <c r="L80" s="14">
        <v>7.0599999999999996E-2</v>
      </c>
      <c r="M80">
        <v>5.67E-2</v>
      </c>
      <c r="N80">
        <v>1.6799999999999999E-2</v>
      </c>
      <c r="O80" s="18">
        <v>4.0823333333333336</v>
      </c>
      <c r="P80" s="18">
        <v>3.3496666666666672</v>
      </c>
      <c r="Q80" s="19">
        <f>O80*5</f>
        <v>20.411666666666669</v>
      </c>
      <c r="R80" s="20">
        <f>Q80*0.5</f>
        <v>10.205833333333334</v>
      </c>
      <c r="T80">
        <v>3.1587183765950049</v>
      </c>
      <c r="U80" s="21">
        <v>2.4509870124988664</v>
      </c>
      <c r="V80">
        <v>750</v>
      </c>
      <c r="W80">
        <f>T80*V80</f>
        <v>2369.0387824462537</v>
      </c>
      <c r="X80">
        <f>(W80/1000)/(L80)</f>
        <v>33.555790119635326</v>
      </c>
      <c r="Y80">
        <f t="shared" si="2"/>
        <v>5.0154244203403312E-3</v>
      </c>
      <c r="Z80">
        <f t="shared" si="3"/>
        <v>115.70603648708143</v>
      </c>
      <c r="AA80">
        <f>(W80/1000)/(O80)</f>
        <v>0.58031488097809758</v>
      </c>
      <c r="AB80" s="22">
        <f>100*R80/W80</f>
        <v>0.43080060187089292</v>
      </c>
      <c r="AC80">
        <v>50</v>
      </c>
      <c r="AD80">
        <v>1</v>
      </c>
      <c r="AE80" s="12">
        <f>AC80/T80</f>
        <v>15.829204771936132</v>
      </c>
    </row>
    <row r="81" spans="1:31" x14ac:dyDescent="0.2">
      <c r="A81" s="15" t="s">
        <v>234</v>
      </c>
      <c r="B81" s="13">
        <v>42040</v>
      </c>
      <c r="C81" s="14">
        <v>9</v>
      </c>
      <c r="D81" s="15" t="s">
        <v>61</v>
      </c>
      <c r="E81" s="16">
        <v>28</v>
      </c>
      <c r="F81" s="14" t="s">
        <v>52</v>
      </c>
      <c r="G81" s="17" t="s">
        <v>45</v>
      </c>
      <c r="H81" s="16" t="s">
        <v>62</v>
      </c>
      <c r="I81" s="16" t="s">
        <v>187</v>
      </c>
      <c r="J81" s="14" t="s">
        <v>36</v>
      </c>
      <c r="K81" s="14" t="s">
        <v>235</v>
      </c>
      <c r="L81" s="14">
        <v>6.4399999999999999E-2</v>
      </c>
      <c r="M81">
        <v>5.11E-2</v>
      </c>
      <c r="N81">
        <v>1.9E-2</v>
      </c>
      <c r="O81" s="18">
        <v>4.7633333333333328</v>
      </c>
      <c r="P81" s="18">
        <v>3.2723333333333335</v>
      </c>
      <c r="Q81" s="19">
        <f>O81*5</f>
        <v>23.816666666666663</v>
      </c>
      <c r="R81" s="20">
        <f>Q81*0.5</f>
        <v>11.908333333333331</v>
      </c>
      <c r="T81">
        <v>2.8890874692364865</v>
      </c>
      <c r="U81" s="21">
        <v>5.1471586684226409</v>
      </c>
      <c r="V81">
        <v>750</v>
      </c>
      <c r="W81">
        <f>T81*V81</f>
        <v>2166.8156019273647</v>
      </c>
      <c r="X81">
        <f>(W81/1000)/(L81)</f>
        <v>33.646204998872122</v>
      </c>
      <c r="Y81">
        <f t="shared" si="2"/>
        <v>5.8062544565549556E-3</v>
      </c>
      <c r="Z81">
        <f t="shared" si="3"/>
        <v>78.345654908183647</v>
      </c>
      <c r="AA81">
        <f>(W81/1000)/(O81)</f>
        <v>0.45489480796235793</v>
      </c>
      <c r="AB81" s="22">
        <f>100*R81/W81</f>
        <v>0.5495776070073044</v>
      </c>
      <c r="AC81">
        <v>50</v>
      </c>
      <c r="AD81">
        <v>1</v>
      </c>
      <c r="AE81" s="12">
        <f>AC81/T81</f>
        <v>17.306502669929113</v>
      </c>
    </row>
    <row r="82" spans="1:31" x14ac:dyDescent="0.2">
      <c r="A82" s="15" t="s">
        <v>236</v>
      </c>
      <c r="B82" s="13">
        <v>42045</v>
      </c>
      <c r="C82" s="14">
        <v>14</v>
      </c>
      <c r="D82" s="15" t="s">
        <v>61</v>
      </c>
      <c r="E82" s="16">
        <v>9</v>
      </c>
      <c r="F82" s="14" t="s">
        <v>39</v>
      </c>
      <c r="G82" s="17" t="s">
        <v>33</v>
      </c>
      <c r="H82" s="16" t="s">
        <v>62</v>
      </c>
      <c r="I82" s="16" t="s">
        <v>105</v>
      </c>
      <c r="J82" s="14" t="s">
        <v>36</v>
      </c>
      <c r="K82" s="14" t="s">
        <v>237</v>
      </c>
      <c r="L82" s="14">
        <v>5.16E-2</v>
      </c>
      <c r="M82">
        <v>7.1099999999999997E-2</v>
      </c>
      <c r="N82">
        <v>2.3300000000000001E-2</v>
      </c>
      <c r="O82" s="18">
        <v>3.0506666666666669</v>
      </c>
      <c r="P82" s="18">
        <v>3.8023333333333333</v>
      </c>
      <c r="Q82" s="19">
        <f>O82*5</f>
        <v>15.253333333333334</v>
      </c>
      <c r="R82" s="20">
        <f>Q82*0.5</f>
        <v>7.6266666666666669</v>
      </c>
      <c r="T82">
        <v>2.524142920934711</v>
      </c>
      <c r="U82" s="21">
        <v>3.3193656754267322</v>
      </c>
      <c r="V82">
        <v>750</v>
      </c>
      <c r="W82">
        <f>T82*V82</f>
        <v>1893.1071907010332</v>
      </c>
      <c r="X82">
        <f>(W82/1000)/(L82)</f>
        <v>36.688123850795222</v>
      </c>
      <c r="Y82">
        <f t="shared" si="2"/>
        <v>6.127816253177874E-3</v>
      </c>
      <c r="Z82">
        <f t="shared" si="3"/>
        <v>101.2685785715671</v>
      </c>
      <c r="AA82">
        <f>(W82/1000)/(O82)</f>
        <v>0.62055524170706944</v>
      </c>
      <c r="AB82" s="22">
        <f>100*R82/W82</f>
        <v>0.40286502022331072</v>
      </c>
      <c r="AC82">
        <v>50</v>
      </c>
      <c r="AD82">
        <v>1</v>
      </c>
      <c r="AE82" s="12">
        <f>AC82/T82</f>
        <v>19.808704010105966</v>
      </c>
    </row>
    <row r="83" spans="1:31" x14ac:dyDescent="0.2">
      <c r="A83" s="15" t="s">
        <v>238</v>
      </c>
      <c r="B83" s="13">
        <v>42045</v>
      </c>
      <c r="C83" s="14">
        <v>14</v>
      </c>
      <c r="D83" s="15" t="s">
        <v>61</v>
      </c>
      <c r="E83" s="16">
        <v>28</v>
      </c>
      <c r="F83" s="14" t="s">
        <v>39</v>
      </c>
      <c r="G83" s="17" t="s">
        <v>45</v>
      </c>
      <c r="H83" s="16" t="s">
        <v>62</v>
      </c>
      <c r="I83" s="16" t="s">
        <v>187</v>
      </c>
      <c r="J83" s="14" t="s">
        <v>36</v>
      </c>
      <c r="K83" s="14" t="s">
        <v>239</v>
      </c>
      <c r="L83" s="14">
        <v>6.0999999999999999E-2</v>
      </c>
      <c r="M83">
        <v>6.5000000000000002E-2</v>
      </c>
      <c r="N83">
        <v>2.7400000000000001E-2</v>
      </c>
      <c r="O83" s="18">
        <v>4.0469999999999997</v>
      </c>
      <c r="P83" s="18">
        <v>4.3996666666666666</v>
      </c>
      <c r="Q83" s="19">
        <f>O83*5</f>
        <v>20.234999999999999</v>
      </c>
      <c r="R83" s="20">
        <f>Q83*0.5</f>
        <v>10.1175</v>
      </c>
      <c r="T83">
        <v>2.6020416323942483</v>
      </c>
      <c r="U83" s="21">
        <v>2.1370415758596604</v>
      </c>
      <c r="V83">
        <v>750</v>
      </c>
      <c r="W83">
        <f>T83*V83</f>
        <v>1951.5312242956863</v>
      </c>
      <c r="X83">
        <f>(W83/1000)/(L83)</f>
        <v>31.992315152388301</v>
      </c>
      <c r="Y83">
        <f t="shared" si="2"/>
        <v>6.2277445261004621E-3</v>
      </c>
      <c r="Z83">
        <f t="shared" si="3"/>
        <v>77.430401509389867</v>
      </c>
      <c r="AA83">
        <f>(W83/1000)/(O83)</f>
        <v>0.48221675915386375</v>
      </c>
      <c r="AB83" s="22">
        <f>100*R83/W83</f>
        <v>0.51843905309029514</v>
      </c>
      <c r="AC83">
        <v>50</v>
      </c>
      <c r="AD83">
        <v>1</v>
      </c>
      <c r="AE83" s="12">
        <f>AC83/T83</f>
        <v>19.215680247972394</v>
      </c>
    </row>
    <row r="84" spans="1:31" x14ac:dyDescent="0.2">
      <c r="A84" s="15" t="s">
        <v>240</v>
      </c>
      <c r="B84" s="13">
        <v>42038</v>
      </c>
      <c r="C84" s="14">
        <v>7</v>
      </c>
      <c r="D84" s="15" t="s">
        <v>38</v>
      </c>
      <c r="E84" s="16">
        <v>30</v>
      </c>
      <c r="F84" s="14" t="s">
        <v>48</v>
      </c>
      <c r="G84" s="17" t="s">
        <v>45</v>
      </c>
      <c r="H84" s="16" t="s">
        <v>40</v>
      </c>
      <c r="I84" s="16" t="s">
        <v>74</v>
      </c>
      <c r="J84" s="14" t="s">
        <v>36</v>
      </c>
      <c r="K84" s="14" t="s">
        <v>241</v>
      </c>
      <c r="L84" s="14">
        <v>7.6399999999999996E-2</v>
      </c>
      <c r="M84">
        <v>6.5799999999999997E-2</v>
      </c>
      <c r="N84">
        <v>2.1700000000000001E-2</v>
      </c>
      <c r="O84" s="18">
        <v>4.0836666666666668</v>
      </c>
      <c r="P84" s="18">
        <v>3.6106666666666669</v>
      </c>
      <c r="Q84" s="19">
        <f>O84*5</f>
        <v>20.418333333333333</v>
      </c>
      <c r="R84" s="20">
        <f>Q84*0.5</f>
        <v>10.209166666666667</v>
      </c>
      <c r="T84">
        <v>1.9517094959552923</v>
      </c>
      <c r="U84" s="21">
        <v>2.3011188904615723</v>
      </c>
      <c r="V84">
        <v>750</v>
      </c>
      <c r="W84">
        <f>T84*V84</f>
        <v>1463.7821219664693</v>
      </c>
      <c r="X84">
        <f>(W84/1000)/(L84)</f>
        <v>19.159451858199862</v>
      </c>
      <c r="Y84">
        <f t="shared" si="2"/>
        <v>6.0099704579025109E-3</v>
      </c>
      <c r="Z84">
        <f t="shared" si="3"/>
        <v>59.642222172179665</v>
      </c>
      <c r="AA84">
        <f>(W84/1000)/(O84)</f>
        <v>0.35844799329845789</v>
      </c>
      <c r="AB84" s="22">
        <f>100*R84/W84</f>
        <v>0.69745124724924923</v>
      </c>
      <c r="AC84">
        <v>50</v>
      </c>
      <c r="AD84">
        <v>1</v>
      </c>
      <c r="AE84" s="12">
        <f>AC84/T84</f>
        <v>25.61856675064584</v>
      </c>
    </row>
    <row r="85" spans="1:31" x14ac:dyDescent="0.2">
      <c r="A85" s="15" t="s">
        <v>242</v>
      </c>
      <c r="B85" s="13">
        <v>42038</v>
      </c>
      <c r="C85" s="14">
        <v>7</v>
      </c>
      <c r="D85" s="14" t="s">
        <v>51</v>
      </c>
      <c r="E85" s="16">
        <v>11</v>
      </c>
      <c r="F85" s="14" t="s">
        <v>48</v>
      </c>
      <c r="G85" s="17" t="s">
        <v>33</v>
      </c>
      <c r="H85" s="16" t="s">
        <v>53</v>
      </c>
      <c r="I85" s="16" t="s">
        <v>141</v>
      </c>
      <c r="J85" s="14" t="s">
        <v>36</v>
      </c>
      <c r="K85" s="14" t="s">
        <v>243</v>
      </c>
      <c r="L85" s="14">
        <v>6.3799999999999996E-2</v>
      </c>
      <c r="M85">
        <v>6.83E-2</v>
      </c>
      <c r="N85">
        <v>2.1399999999999999E-2</v>
      </c>
      <c r="O85" s="18">
        <v>3.7516666666666665</v>
      </c>
      <c r="P85" s="18">
        <v>3.585666666666667</v>
      </c>
      <c r="Q85" s="19">
        <f>O85*5</f>
        <v>18.758333333333333</v>
      </c>
      <c r="R85" s="20">
        <f>Q85*0.5</f>
        <v>9.3791666666666664</v>
      </c>
      <c r="T85">
        <v>4.4102939751970442</v>
      </c>
      <c r="U85" s="21">
        <v>3.5034975561798367</v>
      </c>
      <c r="V85">
        <v>750</v>
      </c>
      <c r="W85">
        <f>T85*V85</f>
        <v>3307.7204813977833</v>
      </c>
      <c r="X85">
        <f>(W85/1000)/(L85)</f>
        <v>51.845148611250522</v>
      </c>
      <c r="Y85">
        <f t="shared" si="2"/>
        <v>5.9682067490936129E-3</v>
      </c>
      <c r="Z85">
        <f t="shared" si="3"/>
        <v>147.72727891817951</v>
      </c>
      <c r="AA85">
        <f>(W85/1000)/(O85)</f>
        <v>0.88166694306471349</v>
      </c>
      <c r="AB85" s="22">
        <f>100*R85/W85</f>
        <v>0.28355378634361506</v>
      </c>
      <c r="AC85">
        <v>50</v>
      </c>
      <c r="AD85">
        <v>1</v>
      </c>
      <c r="AE85" s="12">
        <f>AC85/T85</f>
        <v>11.337112736972616</v>
      </c>
    </row>
    <row r="86" spans="1:31" x14ac:dyDescent="0.2">
      <c r="A86" s="15" t="s">
        <v>244</v>
      </c>
      <c r="B86" s="13">
        <v>42040</v>
      </c>
      <c r="C86" s="14">
        <v>9</v>
      </c>
      <c r="D86" s="15" t="s">
        <v>31</v>
      </c>
      <c r="E86" s="16">
        <v>2</v>
      </c>
      <c r="F86" s="14" t="s">
        <v>52</v>
      </c>
      <c r="G86" s="17" t="s">
        <v>33</v>
      </c>
      <c r="H86" s="16" t="s">
        <v>34</v>
      </c>
      <c r="I86" s="16" t="s">
        <v>156</v>
      </c>
      <c r="J86" s="14" t="s">
        <v>36</v>
      </c>
      <c r="K86" s="14" t="s">
        <v>245</v>
      </c>
      <c r="L86" s="14">
        <v>7.7799999999999994E-2</v>
      </c>
      <c r="M86">
        <v>5.1700000000000003E-2</v>
      </c>
      <c r="N86">
        <v>1.54E-2</v>
      </c>
      <c r="O86" s="18">
        <v>4.583333333333333</v>
      </c>
      <c r="P86" s="18">
        <v>2.8646666666666669</v>
      </c>
      <c r="Q86" s="19">
        <f>O86*5</f>
        <v>22.916666666666664</v>
      </c>
      <c r="R86" s="20">
        <f>Q86*0.5</f>
        <v>11.458333333333332</v>
      </c>
      <c r="T86">
        <v>3.5570025725269705</v>
      </c>
      <c r="U86" s="21">
        <v>2.686823426803119</v>
      </c>
      <c r="V86">
        <v>750</v>
      </c>
      <c r="W86">
        <f>T86*V86</f>
        <v>2667.7519293952278</v>
      </c>
      <c r="X86">
        <f>(W86/1000)/(L86)</f>
        <v>34.289870557779281</v>
      </c>
      <c r="Y86">
        <f t="shared" si="2"/>
        <v>5.3758436118222013E-3</v>
      </c>
      <c r="Z86">
        <f t="shared" si="3"/>
        <v>108.2723026267891</v>
      </c>
      <c r="AA86">
        <f>(W86/1000)/(O86)</f>
        <v>0.58205496641350429</v>
      </c>
      <c r="AB86" s="22">
        <f>100*R86/W86</f>
        <v>0.42951269970333811</v>
      </c>
      <c r="AC86">
        <v>50</v>
      </c>
      <c r="AD86">
        <v>1</v>
      </c>
      <c r="AE86" s="12">
        <f>AC86/T86</f>
        <v>14.056779263018338</v>
      </c>
    </row>
    <row r="87" spans="1:31" x14ac:dyDescent="0.2">
      <c r="A87" s="15" t="s">
        <v>162</v>
      </c>
      <c r="B87" s="13">
        <v>42038</v>
      </c>
      <c r="C87" s="14">
        <v>7</v>
      </c>
      <c r="D87" s="15" t="s">
        <v>38</v>
      </c>
      <c r="E87" s="16">
        <v>21</v>
      </c>
      <c r="F87" s="14" t="s">
        <v>48</v>
      </c>
      <c r="G87" s="17" t="s">
        <v>45</v>
      </c>
      <c r="H87" s="16" t="s">
        <v>40</v>
      </c>
      <c r="I87" s="16" t="s">
        <v>112</v>
      </c>
      <c r="J87" s="14" t="s">
        <v>36</v>
      </c>
      <c r="K87" s="15" t="s">
        <v>246</v>
      </c>
      <c r="L87" s="14">
        <v>6.3E-2</v>
      </c>
      <c r="M87">
        <v>5.5300000000000002E-2</v>
      </c>
      <c r="N87">
        <v>1.9E-2</v>
      </c>
      <c r="O87" s="18">
        <v>3.3846666666666665</v>
      </c>
      <c r="P87" s="18">
        <v>3.043333333333333</v>
      </c>
      <c r="Q87" s="19">
        <f>O87*5</f>
        <v>16.923333333333332</v>
      </c>
      <c r="R87" s="20">
        <f>Q87*0.5</f>
        <v>8.461666666666666</v>
      </c>
      <c r="S87" t="s">
        <v>247</v>
      </c>
      <c r="T87">
        <v>1.9264354282082383</v>
      </c>
      <c r="U87" s="21">
        <v>5.7777350582569289</v>
      </c>
      <c r="V87">
        <v>750</v>
      </c>
      <c r="W87">
        <f>T87*V87</f>
        <v>1444.8265711561787</v>
      </c>
      <c r="X87">
        <f>(W87/1000)/(L87)</f>
        <v>22.933755097717121</v>
      </c>
      <c r="Y87">
        <f t="shared" si="2"/>
        <v>6.2431544359255204E-3</v>
      </c>
      <c r="Z87">
        <f t="shared" si="3"/>
        <v>68.3747478030743</v>
      </c>
      <c r="AA87">
        <f>(W87/1000)/(O87)</f>
        <v>0.42687411005205206</v>
      </c>
      <c r="AB87" s="22">
        <f>100*R87/W87</f>
        <v>0.58565275830271268</v>
      </c>
      <c r="AC87">
        <v>50</v>
      </c>
      <c r="AD87">
        <v>1</v>
      </c>
      <c r="AE87" s="12">
        <f>AC87/T87</f>
        <v>25.954672172170643</v>
      </c>
    </row>
    <row r="88" spans="1:31" x14ac:dyDescent="0.2">
      <c r="A88" s="24" t="s">
        <v>227</v>
      </c>
      <c r="B88" s="13">
        <v>42040</v>
      </c>
      <c r="C88" s="14">
        <v>9</v>
      </c>
      <c r="D88" s="14" t="s">
        <v>51</v>
      </c>
      <c r="E88" s="16">
        <v>8</v>
      </c>
      <c r="F88" s="14" t="s">
        <v>52</v>
      </c>
      <c r="G88" s="17" t="s">
        <v>33</v>
      </c>
      <c r="H88" s="16" t="s">
        <v>53</v>
      </c>
      <c r="I88" s="16" t="s">
        <v>77</v>
      </c>
      <c r="J88" s="14" t="s">
        <v>36</v>
      </c>
      <c r="K88" s="15" t="s">
        <v>248</v>
      </c>
      <c r="L88" s="14">
        <v>5.4600000000000003E-2</v>
      </c>
      <c r="M88">
        <v>6.9599999999999995E-2</v>
      </c>
      <c r="N88">
        <v>2.12E-2</v>
      </c>
      <c r="O88" s="18">
        <v>3.0323333333333333</v>
      </c>
      <c r="P88" s="18">
        <v>3.6223333333333336</v>
      </c>
      <c r="Q88" s="19">
        <f>O88*5</f>
        <v>15.161666666666667</v>
      </c>
      <c r="R88" s="20">
        <f>Q88*0.5</f>
        <v>7.5808333333333335</v>
      </c>
      <c r="S88" t="s">
        <v>249</v>
      </c>
      <c r="T88">
        <v>2.463906990670425</v>
      </c>
      <c r="U88" s="21">
        <v>2.908471685745488</v>
      </c>
      <c r="V88">
        <v>750</v>
      </c>
      <c r="W88">
        <f>T88*V88</f>
        <v>1847.9302430028188</v>
      </c>
      <c r="X88">
        <f>(W88/1000)/(L88)</f>
        <v>33.844876245472868</v>
      </c>
      <c r="Y88">
        <f t="shared" si="2"/>
        <v>5.8525812091653629E-3</v>
      </c>
      <c r="Z88">
        <f t="shared" si="3"/>
        <v>104.12647934272148</v>
      </c>
      <c r="AA88">
        <f>(W88/1000)/(O88)</f>
        <v>0.60940867637775709</v>
      </c>
      <c r="AB88" s="22">
        <f>100*R88/W88</f>
        <v>0.41023373918134259</v>
      </c>
      <c r="AC88">
        <v>50</v>
      </c>
      <c r="AD88">
        <v>1</v>
      </c>
      <c r="AE88" s="12">
        <f>AC88/T88</f>
        <v>20.292973797032445</v>
      </c>
    </row>
    <row r="89" spans="1:31" x14ac:dyDescent="0.2">
      <c r="A89" s="15" t="s">
        <v>30</v>
      </c>
      <c r="B89" s="13">
        <v>42032</v>
      </c>
      <c r="C89" s="14">
        <v>1</v>
      </c>
      <c r="D89" s="15" t="s">
        <v>31</v>
      </c>
      <c r="E89" s="16">
        <v>7</v>
      </c>
      <c r="F89" s="14" t="s">
        <v>32</v>
      </c>
      <c r="G89" s="17" t="s">
        <v>33</v>
      </c>
      <c r="H89" s="16" t="s">
        <v>34</v>
      </c>
      <c r="I89" s="16" t="s">
        <v>35</v>
      </c>
      <c r="J89" s="14" t="s">
        <v>36</v>
      </c>
      <c r="K89" s="15" t="s">
        <v>250</v>
      </c>
      <c r="L89" s="15">
        <v>5.5300000000000002E-2</v>
      </c>
      <c r="M89" s="22">
        <v>8.2900000000000001E-2</v>
      </c>
      <c r="N89" s="22">
        <v>2.5999999999999999E-2</v>
      </c>
      <c r="O89" s="18">
        <v>3.0246666666666666</v>
      </c>
      <c r="P89" s="23">
        <v>4.2053333333333329</v>
      </c>
      <c r="Q89" s="19">
        <f>O89*5</f>
        <v>15.123333333333333</v>
      </c>
      <c r="R89" s="20">
        <f>Q89*0.5</f>
        <v>7.5616666666666665</v>
      </c>
      <c r="S89" t="s">
        <v>251</v>
      </c>
      <c r="T89">
        <v>2.6294886409072391</v>
      </c>
      <c r="U89" s="21">
        <v>1.2752335471953333</v>
      </c>
      <c r="V89">
        <v>750</v>
      </c>
      <c r="W89">
        <f>T89*V89</f>
        <v>1972.1164806804293</v>
      </c>
      <c r="X89">
        <f>(W89/1000)/(L89)</f>
        <v>35.662142507783528</v>
      </c>
      <c r="Y89">
        <f t="shared" si="2"/>
        <v>6.1826252377932787E-3</v>
      </c>
      <c r="Z89">
        <f t="shared" si="3"/>
        <v>105.45862871206106</v>
      </c>
      <c r="AA89">
        <f>(W89/1000)/(O89)</f>
        <v>0.65201117941825959</v>
      </c>
      <c r="AB89" s="22">
        <f>100*R89/W89</f>
        <v>0.38342900841524852</v>
      </c>
      <c r="AC89">
        <v>50</v>
      </c>
      <c r="AD89">
        <v>1</v>
      </c>
      <c r="AE89" s="12">
        <f>AC89/T89</f>
        <v>19.015104010013427</v>
      </c>
    </row>
    <row r="90" spans="1:31" x14ac:dyDescent="0.2">
      <c r="A90" s="15" t="s">
        <v>37</v>
      </c>
      <c r="B90" s="13">
        <v>42045</v>
      </c>
      <c r="C90" s="14">
        <v>14</v>
      </c>
      <c r="D90" s="15" t="s">
        <v>38</v>
      </c>
      <c r="E90" s="16">
        <v>6</v>
      </c>
      <c r="F90" s="14" t="s">
        <v>39</v>
      </c>
      <c r="G90" s="17" t="s">
        <v>33</v>
      </c>
      <c r="H90" s="16" t="s">
        <v>40</v>
      </c>
      <c r="I90" s="16" t="s">
        <v>41</v>
      </c>
      <c r="J90" s="14" t="s">
        <v>36</v>
      </c>
      <c r="K90" s="15" t="s">
        <v>252</v>
      </c>
      <c r="L90" s="15">
        <v>6.7599999999999993E-2</v>
      </c>
      <c r="M90" s="22">
        <v>6.4100000000000004E-2</v>
      </c>
      <c r="N90" s="22">
        <v>2.0299999999999999E-2</v>
      </c>
      <c r="O90" s="18">
        <v>3.1273333333333331</v>
      </c>
      <c r="P90" s="23">
        <v>2.9883333333333333</v>
      </c>
      <c r="Q90" s="19">
        <f>O90*5</f>
        <v>15.636666666666665</v>
      </c>
      <c r="R90" s="20">
        <f>Q90*0.5</f>
        <v>7.8183333333333325</v>
      </c>
      <c r="S90" t="s">
        <v>251</v>
      </c>
      <c r="T90">
        <v>3.0326153294732059</v>
      </c>
      <c r="U90" s="21">
        <v>2.4262197373786787</v>
      </c>
      <c r="V90">
        <v>750</v>
      </c>
      <c r="W90">
        <f>T90*V90</f>
        <v>2274.4614971049045</v>
      </c>
      <c r="X90">
        <f>(W90/1000)/(L90)</f>
        <v>33.645880134687935</v>
      </c>
      <c r="Y90">
        <f t="shared" si="2"/>
        <v>6.7930842163970995E-3</v>
      </c>
      <c r="Z90">
        <f t="shared" si="3"/>
        <v>107.06250897350586</v>
      </c>
      <c r="AA90">
        <f>(W90/1000)/(O90)</f>
        <v>0.7272846398757955</v>
      </c>
      <c r="AB90" s="22">
        <f>100*R90/W90</f>
        <v>0.34374436952593218</v>
      </c>
      <c r="AC90">
        <v>50</v>
      </c>
      <c r="AD90">
        <v>1</v>
      </c>
      <c r="AE90" s="12">
        <f>AC90/T90</f>
        <v>16.487419130960298</v>
      </c>
    </row>
    <row r="91" spans="1:31" x14ac:dyDescent="0.2">
      <c r="A91" s="15" t="s">
        <v>42</v>
      </c>
      <c r="B91" s="13">
        <v>42032</v>
      </c>
      <c r="C91" s="14">
        <v>1</v>
      </c>
      <c r="D91" s="15" t="s">
        <v>31</v>
      </c>
      <c r="E91" s="16">
        <v>6</v>
      </c>
      <c r="F91" s="14" t="s">
        <v>32</v>
      </c>
      <c r="G91" s="17" t="s">
        <v>33</v>
      </c>
      <c r="H91" s="16" t="s">
        <v>34</v>
      </c>
      <c r="I91" s="16" t="s">
        <v>43</v>
      </c>
      <c r="J91" s="14" t="s">
        <v>36</v>
      </c>
      <c r="K91" s="15" t="s">
        <v>253</v>
      </c>
      <c r="L91" s="15">
        <v>5.6800000000000003E-2</v>
      </c>
      <c r="M91" s="22">
        <v>7.9399999999999998E-2</v>
      </c>
      <c r="N91" s="22">
        <v>3.1300000000000001E-2</v>
      </c>
      <c r="O91" s="18">
        <v>2.4350000000000001</v>
      </c>
      <c r="P91" s="23">
        <v>3.4580000000000002</v>
      </c>
      <c r="Q91" s="19">
        <f>O91*5</f>
        <v>12.175000000000001</v>
      </c>
      <c r="R91" s="20">
        <f>Q91*0.5</f>
        <v>6.0875000000000004</v>
      </c>
      <c r="S91" t="s">
        <v>251</v>
      </c>
      <c r="T91">
        <v>2.7761886062890326</v>
      </c>
      <c r="U91" s="21">
        <v>2.1927440971547294</v>
      </c>
      <c r="V91">
        <v>750</v>
      </c>
      <c r="W91">
        <f>T91*V91</f>
        <v>2082.1414547167747</v>
      </c>
      <c r="X91">
        <f>(W91/1000)/(L91)</f>
        <v>36.657419977407997</v>
      </c>
      <c r="Y91">
        <f t="shared" si="2"/>
        <v>9.0514748409485247E-3</v>
      </c>
      <c r="Z91">
        <f t="shared" si="3"/>
        <v>94.469565251301987</v>
      </c>
      <c r="AA91">
        <f>(W91/1000)/(O91)</f>
        <v>0.85508889310750491</v>
      </c>
      <c r="AB91" s="22">
        <f>100*R91/W91</f>
        <v>0.29236726381916534</v>
      </c>
      <c r="AC91">
        <v>50</v>
      </c>
      <c r="AD91">
        <v>1</v>
      </c>
      <c r="AE91" s="12">
        <f>AC91/T91</f>
        <v>18.010303726026613</v>
      </c>
    </row>
    <row r="92" spans="1:31" x14ac:dyDescent="0.2">
      <c r="A92" s="15" t="s">
        <v>44</v>
      </c>
      <c r="B92" s="13">
        <v>42032</v>
      </c>
      <c r="C92" s="14">
        <v>1</v>
      </c>
      <c r="D92" s="15" t="s">
        <v>38</v>
      </c>
      <c r="E92" s="16">
        <v>23</v>
      </c>
      <c r="F92" s="14" t="s">
        <v>32</v>
      </c>
      <c r="G92" s="17" t="s">
        <v>45</v>
      </c>
      <c r="H92" s="16" t="s">
        <v>40</v>
      </c>
      <c r="I92" s="16" t="s">
        <v>46</v>
      </c>
      <c r="J92" s="14" t="s">
        <v>36</v>
      </c>
      <c r="K92" s="15" t="s">
        <v>254</v>
      </c>
      <c r="L92" s="15">
        <v>7.1599999999999997E-2</v>
      </c>
      <c r="M92" s="22">
        <v>5.67E-2</v>
      </c>
      <c r="N92" s="22">
        <v>2.3800000000000002E-2</v>
      </c>
      <c r="O92" s="18">
        <v>3.7600000000000002</v>
      </c>
      <c r="P92" s="23">
        <v>2.9233333333333333</v>
      </c>
      <c r="Q92" s="19">
        <f>O92*5</f>
        <v>18.8</v>
      </c>
      <c r="R92" s="20">
        <f>Q92*0.5</f>
        <v>9.4</v>
      </c>
      <c r="S92" t="s">
        <v>251</v>
      </c>
      <c r="T92">
        <v>2.9740534416208115</v>
      </c>
      <c r="U92" s="21">
        <v>0.75876749075826466</v>
      </c>
      <c r="V92">
        <v>750</v>
      </c>
      <c r="W92">
        <f>T92*V92</f>
        <v>2230.5400812156086</v>
      </c>
      <c r="X92">
        <f>(W92/1000)/(L92)</f>
        <v>31.152794430385594</v>
      </c>
      <c r="Y92">
        <f t="shared" si="2"/>
        <v>8.1413911060433299E-3</v>
      </c>
      <c r="Z92">
        <f t="shared" si="3"/>
        <v>72.865771620257775</v>
      </c>
      <c r="AA92">
        <f>(W92/1000)/(O92)</f>
        <v>0.59322874500415113</v>
      </c>
      <c r="AB92" s="22">
        <f>100*R92/W92</f>
        <v>0.42142259980717994</v>
      </c>
      <c r="AC92">
        <v>50</v>
      </c>
      <c r="AD92">
        <v>1</v>
      </c>
      <c r="AE92" s="12">
        <f>AC92/T92</f>
        <v>16.812071800818348</v>
      </c>
    </row>
    <row r="93" spans="1:31" x14ac:dyDescent="0.2">
      <c r="A93" s="15" t="s">
        <v>47</v>
      </c>
      <c r="B93" s="13">
        <v>42038</v>
      </c>
      <c r="C93" s="14">
        <v>7</v>
      </c>
      <c r="D93" s="15" t="s">
        <v>31</v>
      </c>
      <c r="E93" s="16">
        <v>30</v>
      </c>
      <c r="F93" s="14" t="s">
        <v>48</v>
      </c>
      <c r="G93" s="17" t="s">
        <v>45</v>
      </c>
      <c r="H93" s="16" t="s">
        <v>34</v>
      </c>
      <c r="I93" s="16" t="s">
        <v>49</v>
      </c>
      <c r="J93" s="14" t="s">
        <v>36</v>
      </c>
      <c r="K93" s="15" t="s">
        <v>255</v>
      </c>
      <c r="L93" s="15">
        <v>5.5100000000000003E-2</v>
      </c>
      <c r="M93" s="22">
        <v>5.4600000000000003E-2</v>
      </c>
      <c r="N93" s="22">
        <v>1.8800000000000001E-2</v>
      </c>
      <c r="O93" s="18">
        <v>3.1666666666666665</v>
      </c>
      <c r="P93" s="23">
        <v>3.1750000000000007</v>
      </c>
      <c r="Q93" s="19">
        <f>O93*5</f>
        <v>15.833333333333332</v>
      </c>
      <c r="R93" s="20">
        <f>Q93*0.5</f>
        <v>7.9166666666666661</v>
      </c>
      <c r="S93" t="s">
        <v>251</v>
      </c>
      <c r="T93">
        <v>1.51040453159509</v>
      </c>
      <c r="U93" s="21">
        <v>6.6565699511685974</v>
      </c>
      <c r="V93">
        <v>750</v>
      </c>
      <c r="W93">
        <f>T93*V93</f>
        <v>1132.8033986963176</v>
      </c>
      <c r="X93">
        <f>(W93/1000)/(L93)</f>
        <v>20.559045348390516</v>
      </c>
      <c r="Y93">
        <f t="shared" si="2"/>
        <v>5.9212598425196841E-3</v>
      </c>
      <c r="Z93">
        <f t="shared" si="3"/>
        <v>60.414067035735869</v>
      </c>
      <c r="AA93">
        <f>(W93/1000)/(O93)</f>
        <v>0.35772738906199503</v>
      </c>
      <c r="AB93" s="22">
        <f>100*R93/W93</f>
        <v>0.69885618950097883</v>
      </c>
      <c r="AC93">
        <v>50</v>
      </c>
      <c r="AD93">
        <v>1</v>
      </c>
      <c r="AE93" s="12">
        <f>AC93/T93</f>
        <v>33.103714239520052</v>
      </c>
    </row>
    <row r="94" spans="1:31" x14ac:dyDescent="0.2">
      <c r="A94" s="15" t="s">
        <v>50</v>
      </c>
      <c r="B94" s="13">
        <v>42040</v>
      </c>
      <c r="C94" s="14">
        <v>9</v>
      </c>
      <c r="D94" s="14" t="s">
        <v>51</v>
      </c>
      <c r="E94" s="16">
        <v>25</v>
      </c>
      <c r="F94" s="14" t="s">
        <v>52</v>
      </c>
      <c r="G94" s="17" t="s">
        <v>45</v>
      </c>
      <c r="H94" s="16" t="s">
        <v>53</v>
      </c>
      <c r="I94" s="16" t="s">
        <v>54</v>
      </c>
      <c r="J94" s="14" t="s">
        <v>36</v>
      </c>
      <c r="K94" s="15" t="s">
        <v>256</v>
      </c>
      <c r="L94" s="15">
        <v>5.0200000000000002E-2</v>
      </c>
      <c r="M94" s="22">
        <v>6.0499999999999998E-2</v>
      </c>
      <c r="N94" s="22">
        <v>1.9800000000000002E-2</v>
      </c>
      <c r="O94" s="18">
        <v>2.4573333333333331</v>
      </c>
      <c r="P94" s="23">
        <v>2.9216666666666669</v>
      </c>
      <c r="Q94" s="19">
        <f>O94*5</f>
        <v>12.286666666666665</v>
      </c>
      <c r="R94" s="20">
        <f>Q94*0.5</f>
        <v>6.1433333333333326</v>
      </c>
      <c r="S94" t="s">
        <v>251</v>
      </c>
      <c r="T94">
        <v>3.085800618498951</v>
      </c>
      <c r="U94" s="21">
        <v>0.26822965256780257</v>
      </c>
      <c r="V94">
        <v>750</v>
      </c>
      <c r="W94">
        <f>T94*V94</f>
        <v>2314.3504638742133</v>
      </c>
      <c r="X94">
        <f>(W94/1000)/(L94)</f>
        <v>46.102598881956439</v>
      </c>
      <c r="Y94">
        <f t="shared" si="2"/>
        <v>6.7769537934968625E-3</v>
      </c>
      <c r="Z94">
        <f t="shared" si="3"/>
        <v>138.97303074051339</v>
      </c>
      <c r="AA94">
        <f>(W94/1000)/(O94)</f>
        <v>0.94181380787067837</v>
      </c>
      <c r="AB94" s="22">
        <f>100*R94/W94</f>
        <v>0.26544524821229615</v>
      </c>
      <c r="AC94">
        <v>50</v>
      </c>
      <c r="AD94">
        <v>1</v>
      </c>
      <c r="AE94" s="12">
        <f>AC94/T94</f>
        <v>16.203250365644774</v>
      </c>
    </row>
    <row r="95" spans="1:31" x14ac:dyDescent="0.2">
      <c r="A95" s="15" t="s">
        <v>55</v>
      </c>
      <c r="B95" s="13">
        <v>42045</v>
      </c>
      <c r="C95" s="14">
        <v>14</v>
      </c>
      <c r="D95" s="15" t="s">
        <v>38</v>
      </c>
      <c r="E95" s="16">
        <v>2</v>
      </c>
      <c r="F95" s="14" t="s">
        <v>39</v>
      </c>
      <c r="G95" s="17" t="s">
        <v>33</v>
      </c>
      <c r="H95" s="16" t="s">
        <v>40</v>
      </c>
      <c r="I95" s="16" t="s">
        <v>56</v>
      </c>
      <c r="J95" s="14" t="s">
        <v>36</v>
      </c>
      <c r="K95" s="15" t="s">
        <v>257</v>
      </c>
      <c r="L95" s="15">
        <v>6.5199999999999994E-2</v>
      </c>
      <c r="M95" s="22">
        <v>6.4600000000000005E-2</v>
      </c>
      <c r="N95" s="22">
        <v>2.3900000000000001E-2</v>
      </c>
      <c r="O95" s="18">
        <v>3.9613333333333336</v>
      </c>
      <c r="P95" s="23">
        <v>3.8153333333333332</v>
      </c>
      <c r="Q95" s="19">
        <f>O95*5</f>
        <v>19.806666666666668</v>
      </c>
      <c r="R95" s="20">
        <f>Q95*0.5</f>
        <v>9.9033333333333342</v>
      </c>
      <c r="S95" t="s">
        <v>251</v>
      </c>
      <c r="T95">
        <v>2.8155141998913136</v>
      </c>
      <c r="U95" s="21">
        <v>0.67538891117745214</v>
      </c>
      <c r="V95">
        <v>750</v>
      </c>
      <c r="W95">
        <f>T95*V95</f>
        <v>2111.6356499184853</v>
      </c>
      <c r="X95">
        <f>(W95/1000)/(L95)</f>
        <v>32.387049845375543</v>
      </c>
      <c r="Y95">
        <f t="shared" si="2"/>
        <v>6.2641970994233801E-3</v>
      </c>
      <c r="Z95">
        <f t="shared" si="3"/>
        <v>85.096595010368631</v>
      </c>
      <c r="AA95">
        <f>(W95/1000)/(O95)</f>
        <v>0.53306184363475728</v>
      </c>
      <c r="AB95" s="22">
        <f>100*R95/W95</f>
        <v>0.46898873551957831</v>
      </c>
      <c r="AC95">
        <v>50</v>
      </c>
      <c r="AD95">
        <v>1</v>
      </c>
      <c r="AE95" s="12">
        <f>AC95/T95</f>
        <v>17.758745454713079</v>
      </c>
    </row>
    <row r="96" spans="1:31" x14ac:dyDescent="0.2">
      <c r="A96" s="15" t="s">
        <v>57</v>
      </c>
      <c r="B96" s="13">
        <v>42045</v>
      </c>
      <c r="C96" s="14">
        <v>14</v>
      </c>
      <c r="D96" s="15" t="s">
        <v>31</v>
      </c>
      <c r="E96" s="16">
        <v>6</v>
      </c>
      <c r="F96" s="14" t="s">
        <v>39</v>
      </c>
      <c r="G96" s="17" t="s">
        <v>33</v>
      </c>
      <c r="H96" s="16" t="s">
        <v>34</v>
      </c>
      <c r="I96" s="16" t="s">
        <v>43</v>
      </c>
      <c r="J96" s="14" t="s">
        <v>36</v>
      </c>
      <c r="K96" s="15" t="s">
        <v>258</v>
      </c>
      <c r="L96" s="15">
        <v>5.4899999999999997E-2</v>
      </c>
      <c r="M96" s="22">
        <v>6.2100000000000002E-2</v>
      </c>
      <c r="N96" s="22">
        <v>2.3E-2</v>
      </c>
      <c r="O96" s="18">
        <v>2.6259999999999999</v>
      </c>
      <c r="P96" s="23">
        <v>3.028</v>
      </c>
      <c r="Q96" s="19">
        <f>O96*5</f>
        <v>13.129999999999999</v>
      </c>
      <c r="R96" s="20">
        <f>Q96*0.5</f>
        <v>6.5649999999999995</v>
      </c>
      <c r="S96" t="s">
        <v>251</v>
      </c>
      <c r="T96">
        <v>2.5097512980672869</v>
      </c>
      <c r="U96" s="21">
        <v>1.4803423061615293</v>
      </c>
      <c r="V96">
        <v>750</v>
      </c>
      <c r="W96">
        <f>T96*V96</f>
        <v>1882.3134735504652</v>
      </c>
      <c r="X96">
        <f>(W96/1000)/(L96)</f>
        <v>34.286219918952007</v>
      </c>
      <c r="Y96">
        <f t="shared" si="2"/>
        <v>7.5957727873183622E-3</v>
      </c>
      <c r="Z96">
        <f t="shared" si="3"/>
        <v>94.368111492281344</v>
      </c>
      <c r="AA96">
        <f>(W96/1000)/(O96)</f>
        <v>0.71679873326369581</v>
      </c>
      <c r="AB96" s="22">
        <f>100*R96/W96</f>
        <v>0.34877293778368051</v>
      </c>
      <c r="AC96">
        <v>50</v>
      </c>
      <c r="AD96">
        <v>1</v>
      </c>
      <c r="AE96" s="12">
        <f>AC96/T96</f>
        <v>19.922292714223946</v>
      </c>
    </row>
    <row r="97" spans="1:31" x14ac:dyDescent="0.2">
      <c r="A97" s="15" t="s">
        <v>179</v>
      </c>
      <c r="B97" s="13">
        <v>42045</v>
      </c>
      <c r="C97" s="14">
        <v>14</v>
      </c>
      <c r="D97" s="15" t="s">
        <v>38</v>
      </c>
      <c r="E97" s="16">
        <v>7</v>
      </c>
      <c r="F97" s="14" t="s">
        <v>39</v>
      </c>
      <c r="G97" s="17" t="s">
        <v>33</v>
      </c>
      <c r="H97" s="16" t="s">
        <v>40</v>
      </c>
      <c r="I97" s="16" t="s">
        <v>80</v>
      </c>
      <c r="J97" s="14" t="s">
        <v>36</v>
      </c>
      <c r="K97" s="15" t="s">
        <v>259</v>
      </c>
      <c r="L97" s="15">
        <v>5.1900000000000002E-2</v>
      </c>
      <c r="M97" s="22">
        <v>9.2499999999999999E-2</v>
      </c>
      <c r="N97" s="22">
        <v>3.3799999999999997E-2</v>
      </c>
      <c r="O97" s="18">
        <v>2.4493333333333336</v>
      </c>
      <c r="P97" s="23">
        <v>4.5533333333333337</v>
      </c>
      <c r="Q97" s="19">
        <f>O97*5</f>
        <v>12.246666666666668</v>
      </c>
      <c r="R97" s="20">
        <f>Q97*0.5</f>
        <v>6.123333333333334</v>
      </c>
      <c r="S97" t="s">
        <v>260</v>
      </c>
      <c r="T97">
        <v>2.5283952021199716</v>
      </c>
      <c r="U97" s="21">
        <v>2.461929416347207</v>
      </c>
      <c r="V97">
        <v>750</v>
      </c>
      <c r="W97">
        <f>T97*V97</f>
        <v>1896.2964015899786</v>
      </c>
      <c r="X97">
        <f>(W97/1000)/(L97)</f>
        <v>36.537502920808834</v>
      </c>
      <c r="Y97">
        <f t="shared" si="2"/>
        <v>7.4231332357247428E-3</v>
      </c>
      <c r="Z97">
        <f t="shared" si="3"/>
        <v>104.29682128099546</v>
      </c>
      <c r="AA97">
        <f>(W97/1000)/(O97)</f>
        <v>0.77420920043140107</v>
      </c>
      <c r="AB97" s="22">
        <f>100*R97/W97</f>
        <v>0.3229101383201029</v>
      </c>
      <c r="AC97">
        <v>50</v>
      </c>
      <c r="AD97">
        <v>1</v>
      </c>
      <c r="AE97" s="12">
        <f>AC97/T97</f>
        <v>19.775389526952406</v>
      </c>
    </row>
    <row r="98" spans="1:31" x14ac:dyDescent="0.2">
      <c r="M98" s="22"/>
      <c r="N98" s="22"/>
      <c r="AB98" s="22"/>
    </row>
    <row r="102" spans="1:31" x14ac:dyDescent="0.2">
      <c r="A102" s="15"/>
      <c r="B102" s="11"/>
    </row>
    <row r="103" spans="1:31" x14ac:dyDescent="0.2">
      <c r="A103" s="15"/>
      <c r="B103" s="11"/>
    </row>
    <row r="104" spans="1:31" x14ac:dyDescent="0.2">
      <c r="A104" s="15"/>
      <c r="B104" s="11"/>
    </row>
    <row r="105" spans="1:31" x14ac:dyDescent="0.2">
      <c r="A105" s="15"/>
      <c r="B105" s="11"/>
    </row>
    <row r="106" spans="1:31" x14ac:dyDescent="0.2">
      <c r="A106" s="15"/>
      <c r="B106" s="11"/>
    </row>
    <row r="107" spans="1:31" x14ac:dyDescent="0.2">
      <c r="A107" s="15"/>
      <c r="B107" s="11"/>
    </row>
    <row r="108" spans="1:31" x14ac:dyDescent="0.2">
      <c r="A108" s="15"/>
      <c r="B108" s="11"/>
    </row>
    <row r="109" spans="1:31" x14ac:dyDescent="0.2">
      <c r="A109" s="15"/>
      <c r="B109" s="1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2016-06-02T04:47:17Z</dcterms:created>
  <dcterms:modified xsi:type="dcterms:W3CDTF">2016-06-02T07:36:24Z</dcterms:modified>
</cp:coreProperties>
</file>