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mes\Desktop\stuff\data\analysis\R\SEQLD\data\traits\"/>
    </mc:Choice>
  </mc:AlternateContent>
  <bookViews>
    <workbookView xWindow="0" yWindow="0" windowWidth="28800" windowHeight="12435"/>
  </bookViews>
  <sheets>
    <sheet name="RF_trait_data2" sheetId="1" r:id="rId1"/>
    <sheet name="no data " sheetId="5" r:id="rId2"/>
    <sheet name="Sheet1" sheetId="11" r:id="rId3"/>
    <sheet name="Sheet2" sheetId="12" r:id="rId4"/>
    <sheet name="Sheet3" sheetId="13" r:id="rId5"/>
  </sheets>
  <definedNames>
    <definedName name="_xlnm._FilterDatabase" localSheetId="0" hidden="1">RF_trait_data2!$A$1:$P$2442</definedName>
  </definedNames>
  <calcPr calcId="152511"/>
</workbook>
</file>

<file path=xl/calcChain.xml><?xml version="1.0" encoding="utf-8"?>
<calcChain xmlns="http://schemas.openxmlformats.org/spreadsheetml/2006/main">
  <c r="B42" i="11" l="1"/>
  <c r="C42" i="11"/>
  <c r="D42" i="11"/>
  <c r="E42" i="11"/>
  <c r="F42" i="11"/>
  <c r="G42" i="11"/>
  <c r="H42" i="11"/>
  <c r="I42" i="11"/>
  <c r="J42" i="11"/>
  <c r="K42" i="11"/>
  <c r="B43" i="11"/>
  <c r="C43" i="11"/>
  <c r="D43" i="11"/>
  <c r="E43" i="11"/>
  <c r="F43" i="11"/>
  <c r="G43" i="11"/>
  <c r="H43" i="11"/>
  <c r="I43" i="11"/>
  <c r="J43" i="11"/>
  <c r="K43" i="11"/>
  <c r="B44" i="11"/>
  <c r="C44" i="11"/>
  <c r="D44" i="11"/>
  <c r="E44" i="11"/>
  <c r="F44" i="11"/>
  <c r="G44" i="11"/>
  <c r="H44" i="11"/>
  <c r="I44" i="11"/>
  <c r="J44" i="11"/>
  <c r="K44" i="11"/>
  <c r="B45" i="11"/>
  <c r="C45" i="11"/>
  <c r="D45" i="11"/>
  <c r="E45" i="11"/>
  <c r="F45" i="11"/>
  <c r="G45" i="11"/>
  <c r="H45" i="11"/>
  <c r="I45" i="11"/>
  <c r="J45" i="11"/>
  <c r="K45" i="11"/>
  <c r="B46" i="11"/>
  <c r="C46" i="11"/>
  <c r="D46" i="11"/>
  <c r="E46" i="11"/>
  <c r="F46" i="11"/>
  <c r="G46" i="11"/>
  <c r="H46" i="11"/>
  <c r="I46" i="11"/>
  <c r="J46" i="11"/>
  <c r="K46" i="11"/>
  <c r="B47" i="11"/>
  <c r="C47" i="11"/>
  <c r="D47" i="11"/>
  <c r="E47" i="11"/>
  <c r="F47" i="11"/>
  <c r="G47" i="11"/>
  <c r="H47" i="11"/>
  <c r="I47" i="11"/>
  <c r="J47" i="11"/>
  <c r="K47" i="11"/>
  <c r="B48" i="11"/>
  <c r="C48" i="11"/>
  <c r="D48" i="11"/>
  <c r="E48" i="11"/>
  <c r="F48" i="11"/>
  <c r="G48" i="11"/>
  <c r="H48" i="11"/>
  <c r="I48" i="11"/>
  <c r="J48" i="11"/>
  <c r="K48" i="11"/>
  <c r="B49" i="11"/>
  <c r="C49" i="11"/>
  <c r="D49" i="11"/>
  <c r="E49" i="11"/>
  <c r="F49" i="11"/>
  <c r="G49" i="11"/>
  <c r="H49" i="11"/>
  <c r="I49" i="11"/>
  <c r="J49" i="11"/>
  <c r="K49" i="11"/>
  <c r="B50" i="11"/>
  <c r="C50" i="11"/>
  <c r="D50" i="11"/>
  <c r="E50" i="11"/>
  <c r="F50" i="11"/>
  <c r="G50" i="11"/>
  <c r="H50" i="11"/>
  <c r="I50" i="11"/>
  <c r="J50" i="11"/>
  <c r="K50" i="11"/>
  <c r="B51" i="11"/>
  <c r="C51" i="11"/>
  <c r="D51" i="11"/>
  <c r="E51" i="11"/>
  <c r="F51" i="11"/>
  <c r="G51" i="11"/>
  <c r="H51" i="11"/>
  <c r="I51" i="11"/>
  <c r="J51" i="11"/>
  <c r="K51" i="11"/>
  <c r="B52" i="11"/>
  <c r="C52" i="11"/>
  <c r="D52" i="11"/>
  <c r="E52" i="11"/>
  <c r="F52" i="11"/>
  <c r="G52" i="11"/>
  <c r="H52" i="11"/>
  <c r="I52" i="11"/>
  <c r="J52" i="11"/>
  <c r="K52" i="11"/>
  <c r="B53" i="11"/>
  <c r="C53" i="11"/>
  <c r="D53" i="11"/>
  <c r="E53" i="11"/>
  <c r="F53" i="11"/>
  <c r="G53" i="11"/>
  <c r="H53" i="11"/>
  <c r="I53" i="11"/>
  <c r="J53" i="11"/>
  <c r="K53" i="11"/>
  <c r="B54" i="11"/>
  <c r="C54" i="11"/>
  <c r="D54" i="11"/>
  <c r="E54" i="11"/>
  <c r="F54" i="11"/>
  <c r="G54" i="11"/>
  <c r="H54" i="11"/>
  <c r="I54" i="11"/>
  <c r="J54" i="11"/>
  <c r="K54" i="11"/>
  <c r="B55" i="11"/>
  <c r="C55" i="11"/>
  <c r="D55" i="11"/>
  <c r="E55" i="11"/>
  <c r="F55" i="11"/>
  <c r="G55" i="11"/>
  <c r="H55" i="11"/>
  <c r="I55" i="11"/>
  <c r="J55" i="11"/>
  <c r="K55" i="11"/>
  <c r="B56" i="11"/>
  <c r="C56" i="11"/>
  <c r="D56" i="11"/>
  <c r="E56" i="11"/>
  <c r="F56" i="11"/>
  <c r="G56" i="11"/>
  <c r="H56" i="11"/>
  <c r="I56" i="11"/>
  <c r="J56" i="11"/>
  <c r="K56" i="11"/>
  <c r="B57" i="11"/>
  <c r="C57" i="11"/>
  <c r="D57" i="11"/>
  <c r="E57" i="11"/>
  <c r="F57" i="11"/>
  <c r="G57" i="11"/>
  <c r="H57" i="11"/>
  <c r="I57" i="11"/>
  <c r="J57" i="11"/>
  <c r="K57" i="11"/>
  <c r="B58" i="11"/>
  <c r="C58" i="11"/>
  <c r="D58" i="11"/>
  <c r="E58" i="11"/>
  <c r="F58" i="11"/>
  <c r="G58" i="11"/>
  <c r="H58" i="11"/>
  <c r="I58" i="11"/>
  <c r="J58" i="11"/>
  <c r="K58" i="11"/>
  <c r="B59" i="11"/>
  <c r="C59" i="11"/>
  <c r="D59" i="11"/>
  <c r="E59" i="11"/>
  <c r="F59" i="11"/>
  <c r="G59" i="11"/>
  <c r="H59" i="11"/>
  <c r="I59" i="11"/>
  <c r="J59" i="11"/>
  <c r="K59" i="11"/>
  <c r="B60" i="11"/>
  <c r="C60" i="11"/>
  <c r="D60" i="11"/>
  <c r="E60" i="11"/>
  <c r="F60" i="11"/>
  <c r="G60" i="11"/>
  <c r="H60" i="11"/>
  <c r="I60" i="11"/>
  <c r="J60" i="11"/>
  <c r="K60" i="11"/>
  <c r="B61" i="11"/>
  <c r="C61" i="11"/>
  <c r="D61" i="11"/>
  <c r="E61" i="11"/>
  <c r="F61" i="11"/>
  <c r="G61" i="11"/>
  <c r="H61" i="11"/>
  <c r="I61" i="11"/>
  <c r="J61" i="11"/>
  <c r="K61" i="11"/>
  <c r="B62" i="11"/>
  <c r="C62" i="11"/>
  <c r="D62" i="11"/>
  <c r="E62" i="11"/>
  <c r="F62" i="11"/>
  <c r="G62" i="11"/>
  <c r="H62" i="11"/>
  <c r="I62" i="11"/>
  <c r="J62" i="11"/>
  <c r="K62" i="11"/>
  <c r="B63" i="11"/>
  <c r="C63" i="11"/>
  <c r="D63" i="11"/>
  <c r="E63" i="11"/>
  <c r="F63" i="11"/>
  <c r="G63" i="11"/>
  <c r="H63" i="11"/>
  <c r="I63" i="11"/>
  <c r="J63" i="11"/>
  <c r="K63" i="11"/>
  <c r="B64" i="11"/>
  <c r="C64" i="11"/>
  <c r="D64" i="11"/>
  <c r="E64" i="11"/>
  <c r="F64" i="11"/>
  <c r="G64" i="11"/>
  <c r="H64" i="11"/>
  <c r="I64" i="11"/>
  <c r="J64" i="11"/>
  <c r="K64" i="11"/>
  <c r="B65" i="11"/>
  <c r="C65" i="11"/>
  <c r="D65" i="11"/>
  <c r="E65" i="11"/>
  <c r="F65" i="11"/>
  <c r="G65" i="11"/>
  <c r="H65" i="11"/>
  <c r="I65" i="11"/>
  <c r="J65" i="11"/>
  <c r="K65" i="11"/>
  <c r="B66" i="11"/>
  <c r="C66" i="11"/>
  <c r="D66" i="11"/>
  <c r="E66" i="11"/>
  <c r="F66" i="11"/>
  <c r="G66" i="11"/>
  <c r="H66" i="11"/>
  <c r="I66" i="11"/>
  <c r="J66" i="11"/>
  <c r="K66" i="11"/>
  <c r="B67" i="11"/>
  <c r="C67" i="11"/>
  <c r="D67" i="11"/>
  <c r="E67" i="11"/>
  <c r="F67" i="11"/>
  <c r="G67" i="11"/>
  <c r="H67" i="11"/>
  <c r="I67" i="11"/>
  <c r="J67" i="11"/>
  <c r="K67" i="11"/>
  <c r="B68" i="11"/>
  <c r="C68" i="11"/>
  <c r="D68" i="11"/>
  <c r="E68" i="11"/>
  <c r="F68" i="11"/>
  <c r="G68" i="11"/>
  <c r="H68" i="11"/>
  <c r="I68" i="11"/>
  <c r="J68" i="11"/>
  <c r="K68" i="11"/>
  <c r="B69" i="11"/>
  <c r="C69" i="11"/>
  <c r="D69" i="11"/>
  <c r="E69" i="11"/>
  <c r="F69" i="11"/>
  <c r="G69" i="11"/>
  <c r="H69" i="11"/>
  <c r="I69" i="11"/>
  <c r="J69" i="11"/>
  <c r="K69" i="11"/>
  <c r="B70" i="11"/>
  <c r="C70" i="11"/>
  <c r="D70" i="11"/>
  <c r="E70" i="11"/>
  <c r="F70" i="11"/>
  <c r="G70" i="11"/>
  <c r="H70" i="11"/>
  <c r="I70" i="11"/>
  <c r="J70" i="11"/>
  <c r="K70" i="11"/>
  <c r="B71" i="11"/>
  <c r="C71" i="11"/>
  <c r="D71" i="11"/>
  <c r="E71" i="11"/>
  <c r="F71" i="11"/>
  <c r="G71" i="11"/>
  <c r="H71" i="11"/>
  <c r="I71" i="11"/>
  <c r="J71" i="11"/>
  <c r="K71" i="11"/>
  <c r="B72" i="11"/>
  <c r="C72" i="11"/>
  <c r="D72" i="11"/>
  <c r="E72" i="11"/>
  <c r="F72" i="11"/>
  <c r="G72" i="11"/>
  <c r="H72" i="11"/>
  <c r="I72" i="11"/>
  <c r="J72" i="11"/>
  <c r="K72" i="11"/>
  <c r="B73" i="11"/>
  <c r="C73" i="11"/>
  <c r="D73" i="11"/>
  <c r="E73" i="11"/>
  <c r="F73" i="11"/>
  <c r="G73" i="11"/>
  <c r="H73" i="11"/>
  <c r="I73" i="11"/>
  <c r="J73" i="11"/>
  <c r="K73" i="11"/>
  <c r="B74" i="11"/>
  <c r="C74" i="11"/>
  <c r="D74" i="11"/>
  <c r="E74" i="11"/>
  <c r="F74" i="11"/>
  <c r="G74" i="11"/>
  <c r="H74" i="11"/>
  <c r="I74" i="11"/>
  <c r="J74" i="11"/>
  <c r="K74" i="11"/>
  <c r="B75" i="11"/>
  <c r="C75" i="11"/>
  <c r="D75" i="11"/>
  <c r="E75" i="11"/>
  <c r="F75" i="11"/>
  <c r="G75" i="11"/>
  <c r="H75" i="11"/>
  <c r="I75" i="11"/>
  <c r="J75" i="11"/>
  <c r="K75" i="11"/>
  <c r="B76" i="11"/>
  <c r="C76" i="11"/>
  <c r="D76" i="11"/>
  <c r="E76" i="11"/>
  <c r="F76" i="11"/>
  <c r="G76" i="11"/>
  <c r="H76" i="11"/>
  <c r="I76" i="11"/>
  <c r="J76" i="11"/>
  <c r="K76" i="11"/>
  <c r="B77" i="11"/>
  <c r="C77" i="11"/>
  <c r="D77" i="11"/>
  <c r="E77" i="11"/>
  <c r="F77" i="11"/>
  <c r="G77" i="11"/>
  <c r="H77" i="11"/>
  <c r="I77" i="11"/>
  <c r="J77" i="11"/>
  <c r="K77" i="11"/>
  <c r="B78" i="11"/>
  <c r="C78" i="11"/>
  <c r="D78" i="11"/>
  <c r="E78" i="11"/>
  <c r="F78" i="11"/>
  <c r="G78" i="11"/>
  <c r="H78" i="11"/>
  <c r="I78" i="11"/>
  <c r="J78" i="11"/>
  <c r="K78" i="11"/>
  <c r="B79" i="11"/>
  <c r="C79" i="11"/>
  <c r="D79" i="11"/>
  <c r="E79" i="11"/>
  <c r="F79" i="11"/>
  <c r="G79" i="11"/>
  <c r="H79" i="11"/>
  <c r="I79" i="11"/>
  <c r="J79" i="11"/>
  <c r="K79" i="11"/>
  <c r="B80" i="11"/>
  <c r="C80" i="11"/>
  <c r="D80" i="11"/>
  <c r="E80" i="11"/>
  <c r="F80" i="11"/>
  <c r="G80" i="11"/>
  <c r="H80" i="11"/>
  <c r="I80" i="11"/>
  <c r="J80" i="11"/>
  <c r="K80" i="11"/>
  <c r="B81" i="11"/>
  <c r="C81" i="11"/>
  <c r="D81" i="11"/>
  <c r="E81" i="11"/>
  <c r="F81" i="11"/>
  <c r="G81" i="11"/>
  <c r="H81" i="11"/>
  <c r="I81" i="11"/>
  <c r="J81" i="11"/>
  <c r="K81" i="11"/>
  <c r="B82" i="11"/>
  <c r="C82" i="11"/>
  <c r="D82" i="11"/>
  <c r="E82" i="11"/>
  <c r="F82" i="11"/>
  <c r="G82" i="11"/>
  <c r="H82" i="11"/>
  <c r="I82" i="11"/>
  <c r="J82" i="11"/>
  <c r="K82" i="11"/>
  <c r="B83" i="11"/>
  <c r="C83" i="11"/>
  <c r="D83" i="11"/>
  <c r="E83" i="11"/>
  <c r="F83" i="11"/>
  <c r="G83" i="11"/>
  <c r="H83" i="11"/>
  <c r="I83" i="11"/>
  <c r="J83" i="11"/>
  <c r="K83" i="11"/>
  <c r="B84" i="11"/>
  <c r="C84" i="11"/>
  <c r="D84" i="11"/>
  <c r="E84" i="11"/>
  <c r="F84" i="11"/>
  <c r="G84" i="11"/>
  <c r="H84" i="11"/>
  <c r="I84" i="11"/>
  <c r="J84" i="11"/>
  <c r="K84" i="11"/>
  <c r="B85" i="11"/>
  <c r="C85" i="11"/>
  <c r="D85" i="11"/>
  <c r="E85" i="11"/>
  <c r="F85" i="11"/>
  <c r="G85" i="11"/>
  <c r="H85" i="11"/>
  <c r="I85" i="11"/>
  <c r="J85" i="11"/>
  <c r="K85" i="11"/>
  <c r="B86" i="11"/>
  <c r="C86" i="11"/>
  <c r="D86" i="11"/>
  <c r="E86" i="11"/>
  <c r="F86" i="11"/>
  <c r="G86" i="11"/>
  <c r="H86" i="11"/>
  <c r="I86" i="11"/>
  <c r="J86" i="11"/>
  <c r="K86" i="11"/>
  <c r="B87" i="11"/>
  <c r="C87" i="11"/>
  <c r="D87" i="11"/>
  <c r="E87" i="11"/>
  <c r="F87" i="11"/>
  <c r="G87" i="11"/>
  <c r="H87" i="11"/>
  <c r="I87" i="11"/>
  <c r="J87" i="11"/>
  <c r="K87" i="11"/>
  <c r="B88" i="11"/>
  <c r="C88" i="11"/>
  <c r="D88" i="11"/>
  <c r="E88" i="11"/>
  <c r="F88" i="11"/>
  <c r="G88" i="11"/>
  <c r="H88" i="11"/>
  <c r="I88" i="11"/>
  <c r="J88" i="11"/>
  <c r="K88" i="11"/>
  <c r="B89" i="11"/>
  <c r="C89" i="11"/>
  <c r="D89" i="11"/>
  <c r="E89" i="11"/>
  <c r="F89" i="11"/>
  <c r="G89" i="11"/>
  <c r="H89" i="11"/>
  <c r="I89" i="11"/>
  <c r="J89" i="11"/>
  <c r="K89" i="11"/>
  <c r="B90" i="11"/>
  <c r="C90" i="11"/>
  <c r="D90" i="11"/>
  <c r="E90" i="11"/>
  <c r="F90" i="11"/>
  <c r="G90" i="11"/>
  <c r="H90" i="11"/>
  <c r="I90" i="11"/>
  <c r="J90" i="11"/>
  <c r="K90" i="11"/>
  <c r="B91" i="11"/>
  <c r="C91" i="11"/>
  <c r="D91" i="11"/>
  <c r="E91" i="11"/>
  <c r="F91" i="11"/>
  <c r="G91" i="11"/>
  <c r="H91" i="11"/>
  <c r="I91" i="11"/>
  <c r="J91" i="11"/>
  <c r="K91" i="11"/>
  <c r="B92" i="11"/>
  <c r="C92" i="11"/>
  <c r="D92" i="11"/>
  <c r="E92" i="11"/>
  <c r="F92" i="11"/>
  <c r="G92" i="11"/>
  <c r="H92" i="11"/>
  <c r="I92" i="11"/>
  <c r="J92" i="11"/>
  <c r="K92" i="11"/>
  <c r="B93" i="11"/>
  <c r="C93" i="11"/>
  <c r="D93" i="11"/>
  <c r="E93" i="11"/>
  <c r="F93" i="11"/>
  <c r="G93" i="11"/>
  <c r="H93" i="11"/>
  <c r="I93" i="11"/>
  <c r="J93" i="11"/>
  <c r="K93" i="11"/>
  <c r="B94" i="11"/>
  <c r="C94" i="11"/>
  <c r="D94" i="11"/>
  <c r="E94" i="11"/>
  <c r="F94" i="11"/>
  <c r="G94" i="11"/>
  <c r="H94" i="11"/>
  <c r="I94" i="11"/>
  <c r="J94" i="11"/>
  <c r="K94" i="11"/>
  <c r="B95" i="11"/>
  <c r="C95" i="11"/>
  <c r="D95" i="11"/>
  <c r="E95" i="11"/>
  <c r="F95" i="11"/>
  <c r="G95" i="11"/>
  <c r="H95" i="11"/>
  <c r="I95" i="11"/>
  <c r="J95" i="11"/>
  <c r="K95" i="11"/>
  <c r="B96" i="11"/>
  <c r="C96" i="11"/>
  <c r="D96" i="11"/>
  <c r="E96" i="11"/>
  <c r="F96" i="11"/>
  <c r="G96" i="11"/>
  <c r="H96" i="11"/>
  <c r="I96" i="11"/>
  <c r="J96" i="11"/>
  <c r="K96" i="11"/>
  <c r="B97" i="11"/>
  <c r="C97" i="11"/>
  <c r="D97" i="11"/>
  <c r="E97" i="11"/>
  <c r="F97" i="11"/>
  <c r="G97" i="11"/>
  <c r="H97" i="11"/>
  <c r="I97" i="11"/>
  <c r="J97" i="11"/>
  <c r="K97" i="11"/>
  <c r="B98" i="11"/>
  <c r="C98" i="11"/>
  <c r="D98" i="11"/>
  <c r="E98" i="11"/>
  <c r="F98" i="11"/>
  <c r="G98" i="11"/>
  <c r="H98" i="11"/>
  <c r="I98" i="11"/>
  <c r="J98" i="11"/>
  <c r="K98" i="11"/>
  <c r="B99" i="11"/>
  <c r="C99" i="11"/>
  <c r="D99" i="11"/>
  <c r="E99" i="11"/>
  <c r="F99" i="11"/>
  <c r="G99" i="11"/>
  <c r="H99" i="11"/>
  <c r="I99" i="11"/>
  <c r="J99" i="11"/>
  <c r="K99" i="11"/>
  <c r="B100" i="11"/>
  <c r="C100" i="11"/>
  <c r="D100" i="11"/>
  <c r="E100" i="11"/>
  <c r="F100" i="11"/>
  <c r="G100" i="11"/>
  <c r="H100" i="11"/>
  <c r="I100" i="11"/>
  <c r="J100" i="11"/>
  <c r="K100" i="11"/>
  <c r="B101" i="11"/>
  <c r="C101" i="11"/>
  <c r="D101" i="11"/>
  <c r="E101" i="11"/>
  <c r="F101" i="11"/>
  <c r="G101" i="11"/>
  <c r="H101" i="11"/>
  <c r="I101" i="11"/>
  <c r="J101" i="11"/>
  <c r="K101" i="11"/>
  <c r="B102" i="11"/>
  <c r="C102" i="11"/>
  <c r="D102" i="11"/>
  <c r="E102" i="11"/>
  <c r="F102" i="11"/>
  <c r="G102" i="11"/>
  <c r="H102" i="11"/>
  <c r="I102" i="11"/>
  <c r="J102" i="11"/>
  <c r="K102" i="11"/>
  <c r="B103" i="11"/>
  <c r="C103" i="11"/>
  <c r="D103" i="11"/>
  <c r="E103" i="11"/>
  <c r="F103" i="11"/>
  <c r="G103" i="11"/>
  <c r="H103" i="11"/>
  <c r="I103" i="11"/>
  <c r="J103" i="11"/>
  <c r="K103" i="11"/>
  <c r="B104" i="11"/>
  <c r="C104" i="11"/>
  <c r="D104" i="11"/>
  <c r="E104" i="11"/>
  <c r="F104" i="11"/>
  <c r="G104" i="11"/>
  <c r="H104" i="11"/>
  <c r="I104" i="11"/>
  <c r="J104" i="11"/>
  <c r="K104" i="11"/>
  <c r="B105" i="11"/>
  <c r="C105" i="11"/>
  <c r="D105" i="11"/>
  <c r="E105" i="11"/>
  <c r="F105" i="11"/>
  <c r="G105" i="11"/>
  <c r="H105" i="11"/>
  <c r="I105" i="11"/>
  <c r="J105" i="11"/>
  <c r="K105" i="11"/>
  <c r="B106" i="11"/>
  <c r="C106" i="11"/>
  <c r="D106" i="11"/>
  <c r="E106" i="11"/>
  <c r="F106" i="11"/>
  <c r="G106" i="11"/>
  <c r="H106" i="11"/>
  <c r="I106" i="11"/>
  <c r="J106" i="11"/>
  <c r="K106" i="11"/>
  <c r="B107" i="11"/>
  <c r="C107" i="11"/>
  <c r="D107" i="11"/>
  <c r="E107" i="11"/>
  <c r="F107" i="11"/>
  <c r="G107" i="11"/>
  <c r="H107" i="11"/>
  <c r="I107" i="11"/>
  <c r="J107" i="11"/>
  <c r="K107" i="11"/>
  <c r="B108" i="11"/>
  <c r="C108" i="11"/>
  <c r="D108" i="11"/>
  <c r="E108" i="11"/>
  <c r="F108" i="11"/>
  <c r="G108" i="11"/>
  <c r="H108" i="11"/>
  <c r="I108" i="11"/>
  <c r="J108" i="11"/>
  <c r="K108" i="11"/>
  <c r="B109" i="11"/>
  <c r="C109" i="11"/>
  <c r="D109" i="11"/>
  <c r="E109" i="11"/>
  <c r="F109" i="11"/>
  <c r="G109" i="11"/>
  <c r="H109" i="11"/>
  <c r="I109" i="11"/>
  <c r="J109" i="11"/>
  <c r="K109" i="11"/>
  <c r="B110" i="11"/>
  <c r="C110" i="11"/>
  <c r="D110" i="11"/>
  <c r="E110" i="11"/>
  <c r="F110" i="11"/>
  <c r="G110" i="11"/>
  <c r="H110" i="11"/>
  <c r="I110" i="11"/>
  <c r="J110" i="11"/>
  <c r="K110" i="11"/>
  <c r="B111" i="11"/>
  <c r="C111" i="11"/>
  <c r="D111" i="11"/>
  <c r="E111" i="11"/>
  <c r="F111" i="11"/>
  <c r="G111" i="11"/>
  <c r="H111" i="11"/>
  <c r="I111" i="11"/>
  <c r="J111" i="11"/>
  <c r="K111" i="11"/>
  <c r="B112" i="11"/>
  <c r="C112" i="11"/>
  <c r="D112" i="11"/>
  <c r="E112" i="11"/>
  <c r="F112" i="11"/>
  <c r="G112" i="11"/>
  <c r="H112" i="11"/>
  <c r="I112" i="11"/>
  <c r="J112" i="11"/>
  <c r="K112" i="11"/>
  <c r="B113" i="11"/>
  <c r="C113" i="11"/>
  <c r="D113" i="11"/>
  <c r="E113" i="11"/>
  <c r="F113" i="11"/>
  <c r="G113" i="11"/>
  <c r="H113" i="11"/>
  <c r="I113" i="11"/>
  <c r="J113" i="11"/>
  <c r="K113" i="11"/>
  <c r="B114" i="11"/>
  <c r="C114" i="11"/>
  <c r="D114" i="11"/>
  <c r="E114" i="11"/>
  <c r="F114" i="11"/>
  <c r="G114" i="11"/>
  <c r="H114" i="11"/>
  <c r="I114" i="11"/>
  <c r="J114" i="11"/>
  <c r="K114" i="11"/>
  <c r="B115" i="11"/>
  <c r="C115" i="11"/>
  <c r="D115" i="11"/>
  <c r="E115" i="11"/>
  <c r="F115" i="11"/>
  <c r="G115" i="11"/>
  <c r="H115" i="11"/>
  <c r="I115" i="11"/>
  <c r="J115" i="11"/>
  <c r="K115" i="11"/>
  <c r="B116" i="11"/>
  <c r="C116" i="11"/>
  <c r="D116" i="11"/>
  <c r="E116" i="11"/>
  <c r="F116" i="11"/>
  <c r="G116" i="11"/>
  <c r="H116" i="11"/>
  <c r="I116" i="11"/>
  <c r="J116" i="11"/>
  <c r="K116" i="11"/>
  <c r="B117" i="11"/>
  <c r="C117" i="11"/>
  <c r="D117" i="11"/>
  <c r="E117" i="11"/>
  <c r="F117" i="11"/>
  <c r="G117" i="11"/>
  <c r="H117" i="11"/>
  <c r="I117" i="11"/>
  <c r="J117" i="11"/>
  <c r="K117" i="11"/>
  <c r="B118" i="11"/>
  <c r="C118" i="11"/>
  <c r="D118" i="11"/>
  <c r="E118" i="11"/>
  <c r="F118" i="11"/>
  <c r="G118" i="11"/>
  <c r="H118" i="11"/>
  <c r="I118" i="11"/>
  <c r="J118" i="11"/>
  <c r="K118" i="11"/>
  <c r="B119" i="11"/>
  <c r="C119" i="11"/>
  <c r="D119" i="11"/>
  <c r="E119" i="11"/>
  <c r="F119" i="11"/>
  <c r="G119" i="11"/>
  <c r="H119" i="11"/>
  <c r="I119" i="11"/>
  <c r="J119" i="11"/>
  <c r="K119" i="11"/>
  <c r="B120" i="11"/>
  <c r="C120" i="11"/>
  <c r="D120" i="11"/>
  <c r="E120" i="11"/>
  <c r="F120" i="11"/>
  <c r="G120" i="11"/>
  <c r="H120" i="11"/>
  <c r="I120" i="11"/>
  <c r="J120" i="11"/>
  <c r="K120" i="11"/>
  <c r="B121" i="11"/>
  <c r="C121" i="11"/>
  <c r="D121" i="11"/>
  <c r="E121" i="11"/>
  <c r="F121" i="11"/>
  <c r="G121" i="11"/>
  <c r="H121" i="11"/>
  <c r="I121" i="11"/>
  <c r="J121" i="11"/>
  <c r="K121" i="11"/>
  <c r="B122" i="11"/>
  <c r="C122" i="11"/>
  <c r="D122" i="11"/>
  <c r="E122" i="11"/>
  <c r="F122" i="11"/>
  <c r="G122" i="11"/>
  <c r="H122" i="11"/>
  <c r="I122" i="11"/>
  <c r="J122" i="11"/>
  <c r="K122" i="11"/>
  <c r="B123" i="11"/>
  <c r="C123" i="11"/>
  <c r="D123" i="11"/>
  <c r="E123" i="11"/>
  <c r="F123" i="11"/>
  <c r="G123" i="11"/>
  <c r="H123" i="11"/>
  <c r="I123" i="11"/>
  <c r="J123" i="11"/>
  <c r="K123" i="11"/>
  <c r="B124" i="11"/>
  <c r="C124" i="11"/>
  <c r="D124" i="11"/>
  <c r="E124" i="11"/>
  <c r="F124" i="11"/>
  <c r="G124" i="11"/>
  <c r="H124" i="11"/>
  <c r="I124" i="11"/>
  <c r="J124" i="11"/>
  <c r="K124" i="11"/>
  <c r="B125" i="11"/>
  <c r="C125" i="11"/>
  <c r="D125" i="11"/>
  <c r="E125" i="11"/>
  <c r="F125" i="11"/>
  <c r="G125" i="11"/>
  <c r="H125" i="11"/>
  <c r="I125" i="11"/>
  <c r="J125" i="11"/>
  <c r="K125" i="11"/>
  <c r="B126" i="11"/>
  <c r="C126" i="11"/>
  <c r="D126" i="11"/>
  <c r="E126" i="11"/>
  <c r="F126" i="11"/>
  <c r="G126" i="11"/>
  <c r="H126" i="11"/>
  <c r="I126" i="11"/>
  <c r="J126" i="11"/>
  <c r="K126" i="11"/>
  <c r="B127" i="11"/>
  <c r="C127" i="11"/>
  <c r="D127" i="11"/>
  <c r="E127" i="11"/>
  <c r="F127" i="11"/>
  <c r="G127" i="11"/>
  <c r="H127" i="11"/>
  <c r="I127" i="11"/>
  <c r="J127" i="11"/>
  <c r="K127" i="11"/>
  <c r="B128" i="11"/>
  <c r="C128" i="11"/>
  <c r="D128" i="11"/>
  <c r="E128" i="11"/>
  <c r="F128" i="11"/>
  <c r="G128" i="11"/>
  <c r="H128" i="11"/>
  <c r="I128" i="11"/>
  <c r="J128" i="11"/>
  <c r="K128" i="11"/>
  <c r="B129" i="11"/>
  <c r="C129" i="11"/>
  <c r="D129" i="11"/>
  <c r="E129" i="11"/>
  <c r="F129" i="11"/>
  <c r="G129" i="11"/>
  <c r="H129" i="11"/>
  <c r="I129" i="11"/>
  <c r="J129" i="11"/>
  <c r="K129" i="11"/>
  <c r="B130" i="11"/>
  <c r="C130" i="11"/>
  <c r="D130" i="11"/>
  <c r="E130" i="11"/>
  <c r="F130" i="11"/>
  <c r="G130" i="11"/>
  <c r="H130" i="11"/>
  <c r="I130" i="11"/>
  <c r="J130" i="11"/>
  <c r="K130" i="11"/>
  <c r="B131" i="11"/>
  <c r="C131" i="11"/>
  <c r="D131" i="11"/>
  <c r="E131" i="11"/>
  <c r="F131" i="11"/>
  <c r="G131" i="11"/>
  <c r="H131" i="11"/>
  <c r="I131" i="11"/>
  <c r="J131" i="11"/>
  <c r="K131" i="11"/>
  <c r="B132" i="11"/>
  <c r="C132" i="11"/>
  <c r="D132" i="11"/>
  <c r="E132" i="11"/>
  <c r="F132" i="11"/>
  <c r="G132" i="11"/>
  <c r="H132" i="11"/>
  <c r="I132" i="11"/>
  <c r="J132" i="11"/>
  <c r="K132" i="11"/>
  <c r="B133" i="11"/>
  <c r="C133" i="11"/>
  <c r="D133" i="11"/>
  <c r="E133" i="11"/>
  <c r="F133" i="11"/>
  <c r="G133" i="11"/>
  <c r="H133" i="11"/>
  <c r="I133" i="11"/>
  <c r="J133" i="11"/>
  <c r="K133" i="11"/>
  <c r="B134" i="11"/>
  <c r="C134" i="11"/>
  <c r="D134" i="11"/>
  <c r="E134" i="11"/>
  <c r="F134" i="11"/>
  <c r="G134" i="11"/>
  <c r="H134" i="11"/>
  <c r="I134" i="11"/>
  <c r="J134" i="11"/>
  <c r="K134" i="11"/>
  <c r="B135" i="11"/>
  <c r="C135" i="11"/>
  <c r="D135" i="11"/>
  <c r="E135" i="11"/>
  <c r="F135" i="11"/>
  <c r="G135" i="11"/>
  <c r="H135" i="11"/>
  <c r="I135" i="11"/>
  <c r="J135" i="11"/>
  <c r="K135" i="11"/>
  <c r="B136" i="11"/>
  <c r="C136" i="11"/>
  <c r="D136" i="11"/>
  <c r="E136" i="11"/>
  <c r="F136" i="11"/>
  <c r="G136" i="11"/>
  <c r="H136" i="11"/>
  <c r="I136" i="11"/>
  <c r="J136" i="11"/>
  <c r="K136" i="11"/>
  <c r="B137" i="11"/>
  <c r="C137" i="11"/>
  <c r="D137" i="11"/>
  <c r="E137" i="11"/>
  <c r="F137" i="11"/>
  <c r="G137" i="11"/>
  <c r="H137" i="11"/>
  <c r="I137" i="11"/>
  <c r="J137" i="11"/>
  <c r="K137" i="11"/>
  <c r="B138" i="11"/>
  <c r="C138" i="11"/>
  <c r="D138" i="11"/>
  <c r="E138" i="11"/>
  <c r="F138" i="11"/>
  <c r="G138" i="11"/>
  <c r="H138" i="11"/>
  <c r="I138" i="11"/>
  <c r="J138" i="11"/>
  <c r="K138" i="11"/>
  <c r="B139" i="11"/>
  <c r="C139" i="11"/>
  <c r="D139" i="11"/>
  <c r="E139" i="11"/>
  <c r="F139" i="11"/>
  <c r="G139" i="11"/>
  <c r="H139" i="11"/>
  <c r="I139" i="11"/>
  <c r="J139" i="11"/>
  <c r="K139" i="11"/>
  <c r="B140" i="11"/>
  <c r="C140" i="11"/>
  <c r="D140" i="11"/>
  <c r="E140" i="11"/>
  <c r="F140" i="11"/>
  <c r="G140" i="11"/>
  <c r="H140" i="11"/>
  <c r="I140" i="11"/>
  <c r="J140" i="11"/>
  <c r="K140" i="11"/>
  <c r="B141" i="11"/>
  <c r="C141" i="11"/>
  <c r="D141" i="11"/>
  <c r="E141" i="11"/>
  <c r="F141" i="11"/>
  <c r="G141" i="11"/>
  <c r="H141" i="11"/>
  <c r="I141" i="11"/>
  <c r="J141" i="11"/>
  <c r="K141" i="11"/>
  <c r="B142" i="11"/>
  <c r="C142" i="11"/>
  <c r="D142" i="11"/>
  <c r="E142" i="11"/>
  <c r="F142" i="11"/>
  <c r="G142" i="11"/>
  <c r="H142" i="11"/>
  <c r="I142" i="11"/>
  <c r="J142" i="11"/>
  <c r="K142" i="11"/>
  <c r="B143" i="11"/>
  <c r="C143" i="11"/>
  <c r="D143" i="11"/>
  <c r="E143" i="11"/>
  <c r="F143" i="11"/>
  <c r="G143" i="11"/>
  <c r="H143" i="11"/>
  <c r="I143" i="11"/>
  <c r="J143" i="11"/>
  <c r="K143" i="11"/>
  <c r="B144" i="11"/>
  <c r="C144" i="11"/>
  <c r="D144" i="11"/>
  <c r="E144" i="11"/>
  <c r="F144" i="11"/>
  <c r="G144" i="11"/>
  <c r="H144" i="11"/>
  <c r="I144" i="11"/>
  <c r="J144" i="11"/>
  <c r="K144" i="11"/>
  <c r="B145" i="11"/>
  <c r="C145" i="11"/>
  <c r="D145" i="11"/>
  <c r="E145" i="11"/>
  <c r="F145" i="11"/>
  <c r="G145" i="11"/>
  <c r="H145" i="11"/>
  <c r="I145" i="11"/>
  <c r="J145" i="11"/>
  <c r="K145" i="11"/>
  <c r="B146" i="11"/>
  <c r="C146" i="11"/>
  <c r="D146" i="11"/>
  <c r="E146" i="11"/>
  <c r="F146" i="11"/>
  <c r="G146" i="11"/>
  <c r="H146" i="11"/>
  <c r="I146" i="11"/>
  <c r="J146" i="11"/>
  <c r="K146" i="11"/>
  <c r="B147" i="11"/>
  <c r="C147" i="11"/>
  <c r="D147" i="11"/>
  <c r="E147" i="11"/>
  <c r="F147" i="11"/>
  <c r="G147" i="11"/>
  <c r="H147" i="11"/>
  <c r="I147" i="11"/>
  <c r="J147" i="11"/>
  <c r="K147" i="11"/>
  <c r="B148" i="11"/>
  <c r="C148" i="11"/>
  <c r="D148" i="11"/>
  <c r="E148" i="11"/>
  <c r="F148" i="11"/>
  <c r="G148" i="11"/>
  <c r="H148" i="11"/>
  <c r="I148" i="11"/>
  <c r="J148" i="11"/>
  <c r="K148" i="11"/>
  <c r="B149" i="11"/>
  <c r="C149" i="11"/>
  <c r="D149" i="11"/>
  <c r="E149" i="11"/>
  <c r="F149" i="11"/>
  <c r="G149" i="11"/>
  <c r="H149" i="11"/>
  <c r="I149" i="11"/>
  <c r="J149" i="11"/>
  <c r="K149" i="11"/>
  <c r="B150" i="11"/>
  <c r="C150" i="11"/>
  <c r="D150" i="11"/>
  <c r="E150" i="11"/>
  <c r="F150" i="11"/>
  <c r="G150" i="11"/>
  <c r="H150" i="11"/>
  <c r="I150" i="11"/>
  <c r="J150" i="11"/>
  <c r="K150" i="11"/>
  <c r="B151" i="11"/>
  <c r="C151" i="11"/>
  <c r="D151" i="11"/>
  <c r="E151" i="11"/>
  <c r="F151" i="11"/>
  <c r="G151" i="11"/>
  <c r="H151" i="11"/>
  <c r="I151" i="11"/>
  <c r="J151" i="11"/>
  <c r="K151" i="11"/>
  <c r="B152" i="11"/>
  <c r="C152" i="11"/>
  <c r="D152" i="11"/>
  <c r="E152" i="11"/>
  <c r="F152" i="11"/>
  <c r="G152" i="11"/>
  <c r="H152" i="11"/>
  <c r="I152" i="11"/>
  <c r="J152" i="11"/>
  <c r="K152" i="11"/>
  <c r="B153" i="11"/>
  <c r="C153" i="11"/>
  <c r="D153" i="11"/>
  <c r="E153" i="11"/>
  <c r="F153" i="11"/>
  <c r="G153" i="11"/>
  <c r="H153" i="11"/>
  <c r="I153" i="11"/>
  <c r="J153" i="11"/>
  <c r="K153" i="11"/>
  <c r="B154" i="11"/>
  <c r="C154" i="11"/>
  <c r="D154" i="11"/>
  <c r="E154" i="11"/>
  <c r="F154" i="11"/>
  <c r="G154" i="11"/>
  <c r="H154" i="11"/>
  <c r="I154" i="11"/>
  <c r="J154" i="11"/>
  <c r="K154" i="11"/>
  <c r="B155" i="11"/>
  <c r="C155" i="11"/>
  <c r="D155" i="11"/>
  <c r="E155" i="11"/>
  <c r="F155" i="11"/>
  <c r="G155" i="11"/>
  <c r="H155" i="11"/>
  <c r="I155" i="11"/>
  <c r="J155" i="11"/>
  <c r="K155" i="11"/>
  <c r="B156" i="11"/>
  <c r="C156" i="11"/>
  <c r="D156" i="11"/>
  <c r="E156" i="11"/>
  <c r="F156" i="11"/>
  <c r="G156" i="11"/>
  <c r="H156" i="11"/>
  <c r="I156" i="11"/>
  <c r="J156" i="11"/>
  <c r="K156" i="11"/>
  <c r="B157" i="11"/>
  <c r="C157" i="11"/>
  <c r="D157" i="11"/>
  <c r="E157" i="11"/>
  <c r="F157" i="11"/>
  <c r="G157" i="11"/>
  <c r="H157" i="11"/>
  <c r="I157" i="11"/>
  <c r="J157" i="11"/>
  <c r="K157" i="11"/>
  <c r="B158" i="11"/>
  <c r="C158" i="11"/>
  <c r="D158" i="11"/>
  <c r="E158" i="11"/>
  <c r="F158" i="11"/>
  <c r="G158" i="11"/>
  <c r="H158" i="11"/>
  <c r="I158" i="11"/>
  <c r="J158" i="11"/>
  <c r="K158" i="11"/>
  <c r="B159" i="11"/>
  <c r="C159" i="11"/>
  <c r="D159" i="11"/>
  <c r="E159" i="11"/>
  <c r="F159" i="11"/>
  <c r="G159" i="11"/>
  <c r="H159" i="11"/>
  <c r="I159" i="11"/>
  <c r="J159" i="11"/>
  <c r="K159" i="11"/>
  <c r="B160" i="11"/>
  <c r="C160" i="11"/>
  <c r="D160" i="11"/>
  <c r="E160" i="11"/>
  <c r="F160" i="11"/>
  <c r="G160" i="11"/>
  <c r="H160" i="11"/>
  <c r="I160" i="11"/>
  <c r="J160" i="11"/>
  <c r="K160" i="11"/>
  <c r="B161" i="11"/>
  <c r="C161" i="11"/>
  <c r="D161" i="11"/>
  <c r="E161" i="11"/>
  <c r="F161" i="11"/>
  <c r="G161" i="11"/>
  <c r="H161" i="11"/>
  <c r="I161" i="11"/>
  <c r="J161" i="11"/>
  <c r="K161" i="11"/>
  <c r="B162" i="11"/>
  <c r="C162" i="11"/>
  <c r="D162" i="11"/>
  <c r="E162" i="11"/>
  <c r="F162" i="11"/>
  <c r="G162" i="11"/>
  <c r="H162" i="11"/>
  <c r="I162" i="11"/>
  <c r="J162" i="11"/>
  <c r="K162" i="11"/>
  <c r="B163" i="11"/>
  <c r="C163" i="11"/>
  <c r="D163" i="11"/>
  <c r="E163" i="11"/>
  <c r="F163" i="11"/>
  <c r="G163" i="11"/>
  <c r="H163" i="11"/>
  <c r="I163" i="11"/>
  <c r="J163" i="11"/>
  <c r="K163" i="11"/>
  <c r="B164" i="11"/>
  <c r="C164" i="11"/>
  <c r="D164" i="11"/>
  <c r="E164" i="11"/>
  <c r="F164" i="11"/>
  <c r="G164" i="11"/>
  <c r="H164" i="11"/>
  <c r="I164" i="11"/>
  <c r="J164" i="11"/>
  <c r="K164" i="11"/>
  <c r="B165" i="11"/>
  <c r="C165" i="11"/>
  <c r="D165" i="11"/>
  <c r="E165" i="11"/>
  <c r="F165" i="11"/>
  <c r="G165" i="11"/>
  <c r="H165" i="11"/>
  <c r="I165" i="11"/>
  <c r="J165" i="11"/>
  <c r="K165" i="11"/>
  <c r="B166" i="11"/>
  <c r="C166" i="11"/>
  <c r="D166" i="11"/>
  <c r="E166" i="11"/>
  <c r="F166" i="11"/>
  <c r="G166" i="11"/>
  <c r="H166" i="11"/>
  <c r="I166" i="11"/>
  <c r="J166" i="11"/>
  <c r="K166" i="11"/>
  <c r="B167" i="11"/>
  <c r="C167" i="11"/>
  <c r="D167" i="11"/>
  <c r="E167" i="11"/>
  <c r="F167" i="11"/>
  <c r="G167" i="11"/>
  <c r="H167" i="11"/>
  <c r="I167" i="11"/>
  <c r="J167" i="11"/>
  <c r="K167" i="11"/>
  <c r="B168" i="11"/>
  <c r="C168" i="11"/>
  <c r="D168" i="11"/>
  <c r="E168" i="11"/>
  <c r="F168" i="11"/>
  <c r="G168" i="11"/>
  <c r="H168" i="11"/>
  <c r="I168" i="11"/>
  <c r="J168" i="11"/>
  <c r="K168" i="11"/>
  <c r="B169" i="11"/>
  <c r="C169" i="11"/>
  <c r="D169" i="11"/>
  <c r="E169" i="11"/>
  <c r="F169" i="11"/>
  <c r="G169" i="11"/>
  <c r="H169" i="11"/>
  <c r="I169" i="11"/>
  <c r="J169" i="11"/>
  <c r="K169" i="11"/>
  <c r="B170" i="11"/>
  <c r="C170" i="11"/>
  <c r="D170" i="11"/>
  <c r="E170" i="11"/>
  <c r="F170" i="11"/>
  <c r="G170" i="11"/>
  <c r="H170" i="11"/>
  <c r="I170" i="11"/>
  <c r="J170" i="11"/>
  <c r="K170" i="11"/>
  <c r="B171" i="11"/>
  <c r="C171" i="11"/>
  <c r="D171" i="11"/>
  <c r="E171" i="11"/>
  <c r="F171" i="11"/>
  <c r="G171" i="11"/>
  <c r="H171" i="11"/>
  <c r="I171" i="11"/>
  <c r="J171" i="11"/>
  <c r="K171" i="11"/>
  <c r="B172" i="11"/>
  <c r="C172" i="11"/>
  <c r="D172" i="11"/>
  <c r="E172" i="11"/>
  <c r="F172" i="11"/>
  <c r="G172" i="11"/>
  <c r="H172" i="11"/>
  <c r="I172" i="11"/>
  <c r="J172" i="11"/>
  <c r="K172" i="11"/>
  <c r="B173" i="11"/>
  <c r="C173" i="11"/>
  <c r="D173" i="11"/>
  <c r="E173" i="11"/>
  <c r="F173" i="11"/>
  <c r="G173" i="11"/>
  <c r="H173" i="11"/>
  <c r="I173" i="11"/>
  <c r="J173" i="11"/>
  <c r="K173" i="11"/>
  <c r="B174" i="11"/>
  <c r="C174" i="11"/>
  <c r="D174" i="11"/>
  <c r="E174" i="11"/>
  <c r="F174" i="11"/>
  <c r="G174" i="11"/>
  <c r="H174" i="11"/>
  <c r="I174" i="11"/>
  <c r="J174" i="11"/>
  <c r="K174" i="11"/>
  <c r="B175" i="11"/>
  <c r="C175" i="11"/>
  <c r="D175" i="11"/>
  <c r="E175" i="11"/>
  <c r="F175" i="11"/>
  <c r="G175" i="11"/>
  <c r="H175" i="11"/>
  <c r="I175" i="11"/>
  <c r="J175" i="11"/>
  <c r="K175" i="11"/>
  <c r="B176" i="11"/>
  <c r="C176" i="11"/>
  <c r="D176" i="11"/>
  <c r="E176" i="11"/>
  <c r="F176" i="11"/>
  <c r="G176" i="11"/>
  <c r="H176" i="11"/>
  <c r="I176" i="11"/>
  <c r="J176" i="11"/>
  <c r="K176" i="11"/>
  <c r="B177" i="11"/>
  <c r="C177" i="11"/>
  <c r="D177" i="11"/>
  <c r="E177" i="11"/>
  <c r="F177" i="11"/>
  <c r="G177" i="11"/>
  <c r="H177" i="11"/>
  <c r="I177" i="11"/>
  <c r="J177" i="11"/>
  <c r="K177" i="11"/>
  <c r="B178" i="11"/>
  <c r="C178" i="11"/>
  <c r="D178" i="11"/>
  <c r="E178" i="11"/>
  <c r="F178" i="11"/>
  <c r="G178" i="11"/>
  <c r="H178" i="11"/>
  <c r="I178" i="11"/>
  <c r="J178" i="11"/>
  <c r="K178" i="11"/>
  <c r="B179" i="11"/>
  <c r="C179" i="11"/>
  <c r="D179" i="11"/>
  <c r="E179" i="11"/>
  <c r="F179" i="11"/>
  <c r="G179" i="11"/>
  <c r="H179" i="11"/>
  <c r="I179" i="11"/>
  <c r="J179" i="11"/>
  <c r="K179" i="11"/>
  <c r="B180" i="11"/>
  <c r="C180" i="11"/>
  <c r="D180" i="11"/>
  <c r="E180" i="11"/>
  <c r="F180" i="11"/>
  <c r="G180" i="11"/>
  <c r="H180" i="11"/>
  <c r="I180" i="11"/>
  <c r="J180" i="11"/>
  <c r="K180" i="11"/>
  <c r="B181" i="11"/>
  <c r="C181" i="11"/>
  <c r="D181" i="11"/>
  <c r="E181" i="11"/>
  <c r="F181" i="11"/>
  <c r="G181" i="11"/>
  <c r="H181" i="11"/>
  <c r="I181" i="11"/>
  <c r="J181" i="11"/>
  <c r="K181" i="11"/>
  <c r="B182" i="11"/>
  <c r="C182" i="11"/>
  <c r="D182" i="11"/>
  <c r="E182" i="11"/>
  <c r="F182" i="11"/>
  <c r="G182" i="11"/>
  <c r="H182" i="11"/>
  <c r="I182" i="11"/>
  <c r="J182" i="11"/>
  <c r="K182" i="11"/>
  <c r="B183" i="11"/>
  <c r="C183" i="11"/>
  <c r="D183" i="11"/>
  <c r="E183" i="11"/>
  <c r="F183" i="11"/>
  <c r="G183" i="11"/>
  <c r="H183" i="11"/>
  <c r="I183" i="11"/>
  <c r="J183" i="11"/>
  <c r="K183" i="11"/>
  <c r="B184" i="11"/>
  <c r="C184" i="11"/>
  <c r="D184" i="11"/>
  <c r="E184" i="11"/>
  <c r="F184" i="11"/>
  <c r="G184" i="11"/>
  <c r="H184" i="11"/>
  <c r="I184" i="11"/>
  <c r="J184" i="11"/>
  <c r="K184" i="11"/>
  <c r="B185" i="11"/>
  <c r="C185" i="11"/>
  <c r="D185" i="11"/>
  <c r="E185" i="11"/>
  <c r="F185" i="11"/>
  <c r="G185" i="11"/>
  <c r="H185" i="11"/>
  <c r="I185" i="11"/>
  <c r="J185" i="11"/>
  <c r="K185" i="11"/>
  <c r="B186" i="11"/>
  <c r="C186" i="11"/>
  <c r="D186" i="11"/>
  <c r="E186" i="11"/>
  <c r="F186" i="11"/>
  <c r="G186" i="11"/>
  <c r="H186" i="11"/>
  <c r="I186" i="11"/>
  <c r="J186" i="11"/>
  <c r="K186" i="11"/>
  <c r="B187" i="11"/>
  <c r="C187" i="11"/>
  <c r="D187" i="11"/>
  <c r="E187" i="11"/>
  <c r="F187" i="11"/>
  <c r="G187" i="11"/>
  <c r="H187" i="11"/>
  <c r="I187" i="11"/>
  <c r="J187" i="11"/>
  <c r="K187" i="11"/>
  <c r="B188" i="11"/>
  <c r="C188" i="11"/>
  <c r="D188" i="11"/>
  <c r="E188" i="11"/>
  <c r="F188" i="11"/>
  <c r="G188" i="11"/>
  <c r="H188" i="11"/>
  <c r="I188" i="11"/>
  <c r="J188" i="11"/>
  <c r="K188" i="11"/>
  <c r="B189" i="11"/>
  <c r="C189" i="11"/>
  <c r="D189" i="11"/>
  <c r="E189" i="11"/>
  <c r="F189" i="11"/>
  <c r="G189" i="11"/>
  <c r="H189" i="11"/>
  <c r="I189" i="11"/>
  <c r="J189" i="11"/>
  <c r="K189" i="11"/>
  <c r="B190" i="11"/>
  <c r="C190" i="11"/>
  <c r="D190" i="11"/>
  <c r="E190" i="11"/>
  <c r="F190" i="11"/>
  <c r="G190" i="11"/>
  <c r="H190" i="11"/>
  <c r="I190" i="11"/>
  <c r="J190" i="11"/>
  <c r="K190" i="11"/>
  <c r="B191" i="11"/>
  <c r="C191" i="11"/>
  <c r="D191" i="11"/>
  <c r="E191" i="11"/>
  <c r="F191" i="11"/>
  <c r="G191" i="11"/>
  <c r="H191" i="11"/>
  <c r="I191" i="11"/>
  <c r="J191" i="11"/>
  <c r="K191" i="11"/>
  <c r="B192" i="11"/>
  <c r="C192" i="11"/>
  <c r="D192" i="11"/>
  <c r="E192" i="11"/>
  <c r="F192" i="11"/>
  <c r="G192" i="11"/>
  <c r="H192" i="11"/>
  <c r="I192" i="11"/>
  <c r="J192" i="11"/>
  <c r="K192" i="11"/>
  <c r="B193" i="11"/>
  <c r="C193" i="11"/>
  <c r="D193" i="11"/>
  <c r="E193" i="11"/>
  <c r="F193" i="11"/>
  <c r="G193" i="11"/>
  <c r="H193" i="11"/>
  <c r="I193" i="11"/>
  <c r="J193" i="11"/>
  <c r="K193" i="11"/>
  <c r="B194" i="11"/>
  <c r="C194" i="11"/>
  <c r="D194" i="11"/>
  <c r="E194" i="11"/>
  <c r="F194" i="11"/>
  <c r="G194" i="11"/>
  <c r="H194" i="11"/>
  <c r="I194" i="11"/>
  <c r="J194" i="11"/>
  <c r="K194" i="11"/>
  <c r="B195" i="11"/>
  <c r="C195" i="11"/>
  <c r="D195" i="11"/>
  <c r="E195" i="11"/>
  <c r="F195" i="11"/>
  <c r="G195" i="11"/>
  <c r="H195" i="11"/>
  <c r="I195" i="11"/>
  <c r="J195" i="11"/>
  <c r="K195" i="11"/>
  <c r="B196" i="11"/>
  <c r="C196" i="11"/>
  <c r="D196" i="11"/>
  <c r="E196" i="11"/>
  <c r="F196" i="11"/>
  <c r="G196" i="11"/>
  <c r="H196" i="11"/>
  <c r="I196" i="11"/>
  <c r="J196" i="11"/>
  <c r="K196" i="11"/>
  <c r="B197" i="11"/>
  <c r="C197" i="11"/>
  <c r="D197" i="11"/>
  <c r="E197" i="11"/>
  <c r="F197" i="11"/>
  <c r="G197" i="11"/>
  <c r="H197" i="11"/>
  <c r="I197" i="11"/>
  <c r="J197" i="11"/>
  <c r="K197" i="11"/>
  <c r="B198" i="11"/>
  <c r="C198" i="11"/>
  <c r="D198" i="11"/>
  <c r="E198" i="11"/>
  <c r="F198" i="11"/>
  <c r="G198" i="11"/>
  <c r="H198" i="11"/>
  <c r="I198" i="11"/>
  <c r="J198" i="11"/>
  <c r="K198" i="11"/>
  <c r="B199" i="11"/>
  <c r="C199" i="11"/>
  <c r="D199" i="11"/>
  <c r="E199" i="11"/>
  <c r="F199" i="11"/>
  <c r="G199" i="11"/>
  <c r="H199" i="11"/>
  <c r="I199" i="11"/>
  <c r="J199" i="11"/>
  <c r="K199" i="11"/>
  <c r="B200" i="11"/>
  <c r="C200" i="11"/>
  <c r="D200" i="11"/>
  <c r="E200" i="11"/>
  <c r="F200" i="11"/>
  <c r="G200" i="11"/>
  <c r="H200" i="11"/>
  <c r="I200" i="11"/>
  <c r="J200" i="11"/>
  <c r="K200" i="11"/>
  <c r="B201" i="11"/>
  <c r="C201" i="11"/>
  <c r="D201" i="11"/>
  <c r="E201" i="11"/>
  <c r="F201" i="11"/>
  <c r="G201" i="11"/>
  <c r="H201" i="11"/>
  <c r="I201" i="11"/>
  <c r="J201" i="11"/>
  <c r="K201" i="11"/>
  <c r="B202" i="11"/>
  <c r="C202" i="11"/>
  <c r="D202" i="11"/>
  <c r="E202" i="11"/>
  <c r="F202" i="11"/>
  <c r="G202" i="11"/>
  <c r="H202" i="11"/>
  <c r="I202" i="11"/>
  <c r="J202" i="11"/>
  <c r="K202" i="11"/>
  <c r="B203" i="11"/>
  <c r="C203" i="11"/>
  <c r="D203" i="11"/>
  <c r="E203" i="11"/>
  <c r="F203" i="11"/>
  <c r="G203" i="11"/>
  <c r="H203" i="11"/>
  <c r="I203" i="11"/>
  <c r="J203" i="11"/>
  <c r="K203" i="11"/>
  <c r="B204" i="11"/>
  <c r="C204" i="11"/>
  <c r="D204" i="11"/>
  <c r="E204" i="11"/>
  <c r="F204" i="11"/>
  <c r="G204" i="11"/>
  <c r="H204" i="11"/>
  <c r="I204" i="11"/>
  <c r="J204" i="11"/>
  <c r="K204" i="11"/>
  <c r="B205" i="11"/>
  <c r="C205" i="11"/>
  <c r="D205" i="11"/>
  <c r="E205" i="11"/>
  <c r="F205" i="11"/>
  <c r="G205" i="11"/>
  <c r="H205" i="11"/>
  <c r="I205" i="11"/>
  <c r="J205" i="11"/>
  <c r="K205" i="11"/>
  <c r="B206" i="11"/>
  <c r="C206" i="11"/>
  <c r="D206" i="11"/>
  <c r="E206" i="11"/>
  <c r="F206" i="11"/>
  <c r="G206" i="11"/>
  <c r="H206" i="11"/>
  <c r="I206" i="11"/>
  <c r="J206" i="11"/>
  <c r="K206" i="11"/>
  <c r="B207" i="11"/>
  <c r="C207" i="11"/>
  <c r="D207" i="11"/>
  <c r="E207" i="11"/>
  <c r="F207" i="11"/>
  <c r="G207" i="11"/>
  <c r="H207" i="11"/>
  <c r="I207" i="11"/>
  <c r="J207" i="11"/>
  <c r="K207" i="11"/>
  <c r="B208" i="11"/>
  <c r="C208" i="11"/>
  <c r="D208" i="11"/>
  <c r="E208" i="11"/>
  <c r="F208" i="11"/>
  <c r="G208" i="11"/>
  <c r="H208" i="11"/>
  <c r="I208" i="11"/>
  <c r="J208" i="11"/>
  <c r="K208" i="11"/>
  <c r="B209" i="11"/>
  <c r="C209" i="11"/>
  <c r="D209" i="11"/>
  <c r="E209" i="11"/>
  <c r="F209" i="11"/>
  <c r="G209" i="11"/>
  <c r="H209" i="11"/>
  <c r="I209" i="11"/>
  <c r="J209" i="11"/>
  <c r="K209" i="11"/>
  <c r="B210" i="11"/>
  <c r="C210" i="11"/>
  <c r="D210" i="11"/>
  <c r="E210" i="11"/>
  <c r="F210" i="11"/>
  <c r="G210" i="11"/>
  <c r="H210" i="11"/>
  <c r="I210" i="11"/>
  <c r="J210" i="11"/>
  <c r="K210" i="11"/>
  <c r="B211" i="11"/>
  <c r="C211" i="11"/>
  <c r="D211" i="11"/>
  <c r="E211" i="11"/>
  <c r="F211" i="11"/>
  <c r="G211" i="11"/>
  <c r="H211" i="11"/>
  <c r="I211" i="11"/>
  <c r="J211" i="11"/>
  <c r="K211" i="11"/>
  <c r="B212" i="11"/>
  <c r="C212" i="11"/>
  <c r="D212" i="11"/>
  <c r="E212" i="11"/>
  <c r="F212" i="11"/>
  <c r="G212" i="11"/>
  <c r="H212" i="11"/>
  <c r="I212" i="11"/>
  <c r="J212" i="11"/>
  <c r="K212" i="11"/>
  <c r="B213" i="11"/>
  <c r="C213" i="11"/>
  <c r="D213" i="11"/>
  <c r="E213" i="11"/>
  <c r="F213" i="11"/>
  <c r="G213" i="11"/>
  <c r="H213" i="11"/>
  <c r="I213" i="11"/>
  <c r="J213" i="11"/>
  <c r="K213" i="11"/>
  <c r="B3" i="11" l="1"/>
  <c r="C3" i="11"/>
  <c r="D3" i="11"/>
  <c r="E3" i="11"/>
  <c r="F3" i="11"/>
  <c r="G3" i="11"/>
  <c r="H3" i="11"/>
  <c r="I3" i="11"/>
  <c r="J3" i="11"/>
  <c r="K3" i="11"/>
  <c r="B4" i="11"/>
  <c r="C4" i="11"/>
  <c r="D4" i="11"/>
  <c r="E4" i="11"/>
  <c r="F4" i="11"/>
  <c r="G4" i="11"/>
  <c r="H4" i="11"/>
  <c r="I4" i="11"/>
  <c r="J4" i="11"/>
  <c r="K4" i="11"/>
  <c r="B5" i="11"/>
  <c r="C5" i="11"/>
  <c r="D5" i="11"/>
  <c r="E5" i="11"/>
  <c r="F5" i="11"/>
  <c r="G5" i="11"/>
  <c r="H5" i="11"/>
  <c r="I5" i="11"/>
  <c r="J5" i="11"/>
  <c r="K5" i="11"/>
  <c r="B6" i="11"/>
  <c r="C6" i="11"/>
  <c r="D6" i="11"/>
  <c r="E6" i="11"/>
  <c r="F6" i="11"/>
  <c r="G6" i="11"/>
  <c r="H6" i="11"/>
  <c r="I6" i="11"/>
  <c r="J6" i="11"/>
  <c r="K6" i="11"/>
  <c r="B7" i="11"/>
  <c r="C7" i="11"/>
  <c r="D7" i="11"/>
  <c r="E7" i="11"/>
  <c r="F7" i="11"/>
  <c r="G7" i="11"/>
  <c r="H7" i="11"/>
  <c r="I7" i="11"/>
  <c r="J7" i="11"/>
  <c r="K7" i="11"/>
  <c r="B8" i="11"/>
  <c r="C8" i="11"/>
  <c r="D8" i="11"/>
  <c r="E8" i="11"/>
  <c r="F8" i="11"/>
  <c r="G8" i="11"/>
  <c r="H8" i="11"/>
  <c r="I8" i="11"/>
  <c r="J8" i="11"/>
  <c r="K8" i="11"/>
  <c r="B9" i="11"/>
  <c r="C9" i="11"/>
  <c r="D9" i="11"/>
  <c r="E9" i="11"/>
  <c r="F9" i="11"/>
  <c r="G9" i="11"/>
  <c r="H9" i="11"/>
  <c r="I9" i="11"/>
  <c r="J9" i="11"/>
  <c r="K9" i="11"/>
  <c r="B10" i="11"/>
  <c r="C10" i="11"/>
  <c r="D10" i="11"/>
  <c r="E10" i="11"/>
  <c r="F10" i="11"/>
  <c r="G10" i="11"/>
  <c r="H10" i="11"/>
  <c r="I10" i="11"/>
  <c r="J10" i="11"/>
  <c r="K10" i="11"/>
  <c r="B11" i="11"/>
  <c r="C11" i="11"/>
  <c r="D11" i="11"/>
  <c r="E11" i="11"/>
  <c r="F11" i="11"/>
  <c r="G11" i="11"/>
  <c r="H11" i="11"/>
  <c r="I11" i="11"/>
  <c r="J11" i="11"/>
  <c r="K11" i="11"/>
  <c r="B12" i="11"/>
  <c r="C12" i="11"/>
  <c r="D12" i="11"/>
  <c r="E12" i="11"/>
  <c r="F12" i="11"/>
  <c r="G12" i="11"/>
  <c r="H12" i="11"/>
  <c r="I12" i="11"/>
  <c r="J12" i="11"/>
  <c r="K12" i="11"/>
  <c r="B13" i="11"/>
  <c r="C13" i="11"/>
  <c r="D13" i="11"/>
  <c r="E13" i="11"/>
  <c r="F13" i="11"/>
  <c r="G13" i="11"/>
  <c r="H13" i="11"/>
  <c r="I13" i="11"/>
  <c r="J13" i="11"/>
  <c r="K13" i="11"/>
  <c r="B14" i="11"/>
  <c r="C14" i="11"/>
  <c r="D14" i="11"/>
  <c r="E14" i="11"/>
  <c r="F14" i="11"/>
  <c r="G14" i="11"/>
  <c r="H14" i="11"/>
  <c r="I14" i="11"/>
  <c r="J14" i="11"/>
  <c r="K14" i="11"/>
  <c r="B15" i="11"/>
  <c r="C15" i="11"/>
  <c r="D15" i="11"/>
  <c r="E15" i="11"/>
  <c r="F15" i="11"/>
  <c r="G15" i="11"/>
  <c r="H15" i="11"/>
  <c r="I15" i="11"/>
  <c r="J15" i="11"/>
  <c r="K15" i="11"/>
  <c r="B16" i="11"/>
  <c r="C16" i="11"/>
  <c r="D16" i="11"/>
  <c r="E16" i="11"/>
  <c r="F16" i="11"/>
  <c r="G16" i="11"/>
  <c r="H16" i="11"/>
  <c r="I16" i="11"/>
  <c r="J16" i="11"/>
  <c r="K16" i="11"/>
  <c r="B17" i="11"/>
  <c r="C17" i="11"/>
  <c r="D17" i="11"/>
  <c r="E17" i="11"/>
  <c r="F17" i="11"/>
  <c r="G17" i="11"/>
  <c r="H17" i="11"/>
  <c r="I17" i="11"/>
  <c r="J17" i="11"/>
  <c r="K17" i="11"/>
  <c r="B18" i="11"/>
  <c r="C18" i="11"/>
  <c r="D18" i="11"/>
  <c r="E18" i="11"/>
  <c r="F18" i="11"/>
  <c r="G18" i="11"/>
  <c r="H18" i="11"/>
  <c r="I18" i="11"/>
  <c r="J18" i="11"/>
  <c r="K18" i="11"/>
  <c r="B19" i="11"/>
  <c r="C19" i="11"/>
  <c r="D19" i="11"/>
  <c r="E19" i="11"/>
  <c r="F19" i="11"/>
  <c r="G19" i="11"/>
  <c r="H19" i="11"/>
  <c r="I19" i="11"/>
  <c r="J19" i="11"/>
  <c r="K19" i="11"/>
  <c r="B20" i="11"/>
  <c r="C20" i="11"/>
  <c r="D20" i="11"/>
  <c r="E20" i="11"/>
  <c r="F20" i="11"/>
  <c r="G20" i="11"/>
  <c r="H20" i="11"/>
  <c r="I20" i="11"/>
  <c r="J20" i="11"/>
  <c r="K20" i="11"/>
  <c r="B21" i="11"/>
  <c r="C21" i="11"/>
  <c r="D21" i="11"/>
  <c r="E21" i="11"/>
  <c r="F21" i="11"/>
  <c r="G21" i="11"/>
  <c r="H21" i="11"/>
  <c r="I21" i="11"/>
  <c r="J21" i="11"/>
  <c r="K21" i="11"/>
  <c r="B22" i="11"/>
  <c r="C22" i="11"/>
  <c r="D22" i="11"/>
  <c r="E22" i="11"/>
  <c r="F22" i="11"/>
  <c r="G22" i="11"/>
  <c r="H22" i="11"/>
  <c r="I22" i="11"/>
  <c r="J22" i="11"/>
  <c r="K22" i="11"/>
  <c r="B23" i="11"/>
  <c r="C23" i="11"/>
  <c r="D23" i="11"/>
  <c r="E23" i="11"/>
  <c r="F23" i="11"/>
  <c r="G23" i="11"/>
  <c r="H23" i="11"/>
  <c r="I23" i="11"/>
  <c r="J23" i="11"/>
  <c r="K23" i="11"/>
  <c r="B24" i="11"/>
  <c r="C24" i="11"/>
  <c r="D24" i="11"/>
  <c r="E24" i="11"/>
  <c r="F24" i="11"/>
  <c r="G24" i="11"/>
  <c r="H24" i="11"/>
  <c r="I24" i="11"/>
  <c r="J24" i="11"/>
  <c r="K24" i="11"/>
  <c r="B25" i="11"/>
  <c r="C25" i="11"/>
  <c r="D25" i="11"/>
  <c r="E25" i="11"/>
  <c r="F25" i="11"/>
  <c r="G25" i="11"/>
  <c r="H25" i="11"/>
  <c r="I25" i="11"/>
  <c r="J25" i="11"/>
  <c r="K25" i="11"/>
  <c r="B26" i="11"/>
  <c r="C26" i="11"/>
  <c r="D26" i="11"/>
  <c r="E26" i="11"/>
  <c r="F26" i="11"/>
  <c r="G26" i="11"/>
  <c r="H26" i="11"/>
  <c r="I26" i="11"/>
  <c r="J26" i="11"/>
  <c r="K26" i="11"/>
  <c r="B27" i="11"/>
  <c r="C27" i="11"/>
  <c r="D27" i="11"/>
  <c r="E27" i="11"/>
  <c r="F27" i="11"/>
  <c r="G27" i="11"/>
  <c r="H27" i="11"/>
  <c r="I27" i="11"/>
  <c r="J27" i="11"/>
  <c r="K27" i="11"/>
  <c r="B28" i="11"/>
  <c r="C28" i="11"/>
  <c r="D28" i="11"/>
  <c r="E28" i="11"/>
  <c r="F28" i="11"/>
  <c r="G28" i="11"/>
  <c r="H28" i="11"/>
  <c r="I28" i="11"/>
  <c r="J28" i="11"/>
  <c r="K28" i="11"/>
  <c r="B29" i="11"/>
  <c r="C29" i="11"/>
  <c r="D29" i="11"/>
  <c r="E29" i="11"/>
  <c r="F29" i="11"/>
  <c r="G29" i="11"/>
  <c r="H29" i="11"/>
  <c r="I29" i="11"/>
  <c r="J29" i="11"/>
  <c r="K29" i="11"/>
  <c r="B30" i="11"/>
  <c r="C30" i="11"/>
  <c r="D30" i="11"/>
  <c r="E30" i="11"/>
  <c r="F30" i="11"/>
  <c r="G30" i="11"/>
  <c r="H30" i="11"/>
  <c r="I30" i="11"/>
  <c r="J30" i="11"/>
  <c r="K30" i="11"/>
  <c r="B31" i="11"/>
  <c r="C31" i="11"/>
  <c r="D31" i="11"/>
  <c r="E31" i="11"/>
  <c r="F31" i="11"/>
  <c r="G31" i="11"/>
  <c r="H31" i="11"/>
  <c r="I31" i="11"/>
  <c r="J31" i="11"/>
  <c r="K31" i="11"/>
  <c r="B32" i="11"/>
  <c r="C32" i="11"/>
  <c r="D32" i="11"/>
  <c r="E32" i="11"/>
  <c r="F32" i="11"/>
  <c r="G32" i="11"/>
  <c r="H32" i="11"/>
  <c r="I32" i="11"/>
  <c r="J32" i="11"/>
  <c r="K32" i="11"/>
  <c r="B33" i="11"/>
  <c r="C33" i="11"/>
  <c r="D33" i="11"/>
  <c r="E33" i="11"/>
  <c r="F33" i="11"/>
  <c r="G33" i="11"/>
  <c r="H33" i="11"/>
  <c r="I33" i="11"/>
  <c r="J33" i="11"/>
  <c r="K33" i="11"/>
  <c r="B34" i="11"/>
  <c r="C34" i="11"/>
  <c r="D34" i="11"/>
  <c r="E34" i="11"/>
  <c r="F34" i="11"/>
  <c r="G34" i="11"/>
  <c r="H34" i="11"/>
  <c r="I34" i="11"/>
  <c r="J34" i="11"/>
  <c r="K34" i="11"/>
  <c r="B35" i="11"/>
  <c r="C35" i="11"/>
  <c r="D35" i="11"/>
  <c r="E35" i="11"/>
  <c r="F35" i="11"/>
  <c r="G35" i="11"/>
  <c r="H35" i="11"/>
  <c r="I35" i="11"/>
  <c r="J35" i="11"/>
  <c r="K35" i="11"/>
  <c r="B36" i="11"/>
  <c r="C36" i="11"/>
  <c r="D36" i="11"/>
  <c r="E36" i="11"/>
  <c r="F36" i="11"/>
  <c r="G36" i="11"/>
  <c r="H36" i="11"/>
  <c r="I36" i="11"/>
  <c r="J36" i="11"/>
  <c r="K36" i="11"/>
  <c r="B37" i="11"/>
  <c r="C37" i="11"/>
  <c r="D37" i="11"/>
  <c r="E37" i="11"/>
  <c r="F37" i="11"/>
  <c r="G37" i="11"/>
  <c r="H37" i="11"/>
  <c r="I37" i="11"/>
  <c r="J37" i="11"/>
  <c r="K37" i="11"/>
  <c r="B38" i="11"/>
  <c r="C38" i="11"/>
  <c r="D38" i="11"/>
  <c r="E38" i="11"/>
  <c r="F38" i="11"/>
  <c r="G38" i="11"/>
  <c r="H38" i="11"/>
  <c r="I38" i="11"/>
  <c r="J38" i="11"/>
  <c r="K38" i="11"/>
  <c r="B39" i="11"/>
  <c r="C39" i="11"/>
  <c r="D39" i="11"/>
  <c r="E39" i="11"/>
  <c r="F39" i="11"/>
  <c r="G39" i="11"/>
  <c r="H39" i="11"/>
  <c r="I39" i="11"/>
  <c r="J39" i="11"/>
  <c r="K39" i="11"/>
  <c r="B40" i="11"/>
  <c r="C40" i="11"/>
  <c r="D40" i="11"/>
  <c r="E40" i="11"/>
  <c r="F40" i="11"/>
  <c r="G40" i="11"/>
  <c r="H40" i="11"/>
  <c r="I40" i="11"/>
  <c r="J40" i="11"/>
  <c r="K40" i="11"/>
  <c r="B41" i="11"/>
  <c r="C41" i="11"/>
  <c r="D41" i="11"/>
  <c r="E41" i="11"/>
  <c r="F41" i="11"/>
  <c r="G41" i="11"/>
  <c r="H41" i="11"/>
  <c r="I41" i="11"/>
  <c r="J41" i="11"/>
  <c r="K41" i="11"/>
  <c r="K2" i="11"/>
  <c r="J2" i="11"/>
  <c r="I2" i="11"/>
  <c r="H2" i="11"/>
  <c r="G2" i="11"/>
  <c r="F2" i="11"/>
  <c r="E2" i="11"/>
  <c r="D2" i="11"/>
  <c r="C2" i="11"/>
  <c r="B2" i="11"/>
</calcChain>
</file>

<file path=xl/comments1.xml><?xml version="1.0" encoding="utf-8"?>
<comments xmlns="http://schemas.openxmlformats.org/spreadsheetml/2006/main">
  <authors>
    <author>Windows User</author>
    <author xml:space="preserve">Tanja Lenz </author>
  </authors>
  <commentList>
    <comment ref="B37" authorId="0" shapeId="0">
      <text>
        <r>
          <rPr>
            <b/>
            <sz val="9"/>
            <color indexed="81"/>
            <rFont val="Tahoma"/>
            <family val="2"/>
          </rPr>
          <t>Windows User:</t>
        </r>
        <r>
          <rPr>
            <sz val="9"/>
            <color indexed="81"/>
            <rFont val="Tahoma"/>
            <family val="2"/>
          </rPr>
          <t xml:space="preserve">
orginially B. salicina</t>
        </r>
      </text>
    </comment>
    <comment ref="B42" authorId="0" shapeId="0">
      <text>
        <r>
          <rPr>
            <b/>
            <sz val="9"/>
            <color indexed="81"/>
            <rFont val="Tahoma"/>
            <family val="2"/>
          </rPr>
          <t>Windows User:</t>
        </r>
        <r>
          <rPr>
            <sz val="9"/>
            <color indexed="81"/>
            <rFont val="Tahoma"/>
            <family val="2"/>
          </rPr>
          <t xml:space="preserve">
as B. longiflora</t>
        </r>
      </text>
    </comment>
    <comment ref="B218" authorId="0" shapeId="0">
      <text>
        <r>
          <rPr>
            <b/>
            <sz val="9"/>
            <color indexed="81"/>
            <rFont val="Tahoma"/>
            <family val="2"/>
          </rPr>
          <t>Windows User:</t>
        </r>
        <r>
          <rPr>
            <sz val="9"/>
            <color indexed="81"/>
            <rFont val="Tahoma"/>
            <family val="2"/>
          </rPr>
          <t xml:space="preserve">
previous Hymenanthera dentata</t>
        </r>
      </text>
    </comment>
    <comment ref="B225" authorId="0" shapeId="0">
      <text>
        <r>
          <rPr>
            <b/>
            <sz val="9"/>
            <color indexed="81"/>
            <rFont val="Tahoma"/>
            <family val="2"/>
          </rPr>
          <t>Windows User:</t>
        </r>
        <r>
          <rPr>
            <sz val="9"/>
            <color indexed="81"/>
            <rFont val="Tahoma"/>
            <family val="2"/>
          </rPr>
          <t xml:space="preserve">
as Rapanea varibilis
</t>
        </r>
      </text>
    </comment>
    <comment ref="B252" authorId="1" shapeId="0">
      <text>
        <r>
          <rPr>
            <b/>
            <sz val="9"/>
            <color indexed="81"/>
            <rFont val="Tahoma"/>
            <family val="2"/>
          </rPr>
          <t>Tanja Lenz :</t>
        </r>
        <r>
          <rPr>
            <sz val="9"/>
            <color indexed="81"/>
            <rFont val="Tahoma"/>
            <family val="2"/>
          </rPr>
          <t xml:space="preserve">
or Persoonia cornifolia in QLD</t>
        </r>
      </text>
    </comment>
    <comment ref="B259" authorId="0" shapeId="0">
      <text>
        <r>
          <rPr>
            <b/>
            <sz val="9"/>
            <color indexed="81"/>
            <rFont val="Tahoma"/>
            <family val="2"/>
          </rPr>
          <t>Windows User:</t>
        </r>
        <r>
          <rPr>
            <sz val="9"/>
            <color indexed="81"/>
            <rFont val="Tahoma"/>
            <family val="2"/>
          </rPr>
          <t xml:space="preserve">
as Citrobatus pauciflorum</t>
        </r>
      </text>
    </comment>
    <comment ref="B354" authorId="0" shapeId="0">
      <text>
        <r>
          <rPr>
            <b/>
            <sz val="9"/>
            <color indexed="81"/>
            <rFont val="Tahoma"/>
            <family val="2"/>
          </rPr>
          <t>Windows User:</t>
        </r>
        <r>
          <rPr>
            <sz val="9"/>
            <color indexed="81"/>
            <rFont val="Tahoma"/>
            <family val="2"/>
          </rPr>
          <t xml:space="preserve">
Syzigium floribundum</t>
        </r>
      </text>
    </comment>
  </commentList>
</comments>
</file>

<file path=xl/comments2.xml><?xml version="1.0" encoding="utf-8"?>
<comments xmlns="http://schemas.openxmlformats.org/spreadsheetml/2006/main">
  <authors>
    <author>Windows User</author>
    <author xml:space="preserve">Tanja Lenz </author>
  </authors>
  <commentList>
    <comment ref="A37" authorId="0" shapeId="0">
      <text>
        <r>
          <rPr>
            <b/>
            <sz val="9"/>
            <color indexed="81"/>
            <rFont val="Tahoma"/>
            <family val="2"/>
          </rPr>
          <t>Windows User:</t>
        </r>
        <r>
          <rPr>
            <sz val="9"/>
            <color indexed="81"/>
            <rFont val="Tahoma"/>
            <family val="2"/>
          </rPr>
          <t xml:space="preserve">
orginially B. salicina</t>
        </r>
      </text>
    </comment>
    <comment ref="A42" authorId="0" shapeId="0">
      <text>
        <r>
          <rPr>
            <b/>
            <sz val="9"/>
            <color indexed="81"/>
            <rFont val="Tahoma"/>
            <family val="2"/>
          </rPr>
          <t>Windows User:</t>
        </r>
        <r>
          <rPr>
            <sz val="9"/>
            <color indexed="81"/>
            <rFont val="Tahoma"/>
            <family val="2"/>
          </rPr>
          <t xml:space="preserve">
as B. longiflora</t>
        </r>
      </text>
    </comment>
    <comment ref="A218" authorId="0" shapeId="0">
      <text>
        <r>
          <rPr>
            <b/>
            <sz val="9"/>
            <color indexed="81"/>
            <rFont val="Tahoma"/>
            <family val="2"/>
          </rPr>
          <t>Windows User:</t>
        </r>
        <r>
          <rPr>
            <sz val="9"/>
            <color indexed="81"/>
            <rFont val="Tahoma"/>
            <family val="2"/>
          </rPr>
          <t xml:space="preserve">
previous Hymenanthera dentata</t>
        </r>
      </text>
    </comment>
    <comment ref="A225" authorId="0" shapeId="0">
      <text>
        <r>
          <rPr>
            <b/>
            <sz val="9"/>
            <color indexed="81"/>
            <rFont val="Tahoma"/>
            <family val="2"/>
          </rPr>
          <t>Windows User:</t>
        </r>
        <r>
          <rPr>
            <sz val="9"/>
            <color indexed="81"/>
            <rFont val="Tahoma"/>
            <family val="2"/>
          </rPr>
          <t xml:space="preserve">
as Rapanea varibilis
</t>
        </r>
      </text>
    </comment>
    <comment ref="A252" authorId="1" shapeId="0">
      <text>
        <r>
          <rPr>
            <b/>
            <sz val="9"/>
            <color indexed="81"/>
            <rFont val="Tahoma"/>
            <family val="2"/>
          </rPr>
          <t>Tanja Lenz :</t>
        </r>
        <r>
          <rPr>
            <sz val="9"/>
            <color indexed="81"/>
            <rFont val="Tahoma"/>
            <family val="2"/>
          </rPr>
          <t xml:space="preserve">
or Persoonia cornifolia in QLD</t>
        </r>
      </text>
    </comment>
    <comment ref="A259" authorId="0" shapeId="0">
      <text>
        <r>
          <rPr>
            <b/>
            <sz val="9"/>
            <color indexed="81"/>
            <rFont val="Tahoma"/>
            <family val="2"/>
          </rPr>
          <t>Windows User:</t>
        </r>
        <r>
          <rPr>
            <sz val="9"/>
            <color indexed="81"/>
            <rFont val="Tahoma"/>
            <family val="2"/>
          </rPr>
          <t xml:space="preserve">
as Citrobatus pauciflorum</t>
        </r>
      </text>
    </comment>
    <comment ref="A354" authorId="0" shapeId="0">
      <text>
        <r>
          <rPr>
            <b/>
            <sz val="9"/>
            <color indexed="81"/>
            <rFont val="Tahoma"/>
            <family val="2"/>
          </rPr>
          <t>Windows User:</t>
        </r>
        <r>
          <rPr>
            <sz val="9"/>
            <color indexed="81"/>
            <rFont val="Tahoma"/>
            <family val="2"/>
          </rPr>
          <t xml:space="preserve">
Syzigium floribundum</t>
        </r>
      </text>
    </comment>
  </commentList>
</comments>
</file>

<file path=xl/sharedStrings.xml><?xml version="1.0" encoding="utf-8"?>
<sst xmlns="http://schemas.openxmlformats.org/spreadsheetml/2006/main" count="9175" uniqueCount="768">
  <si>
    <t>source</t>
  </si>
  <si>
    <t>Breynia oblongifolia</t>
  </si>
  <si>
    <t>AUSTRAITS_dataset_3</t>
  </si>
  <si>
    <t>Cissus hypoglauca</t>
  </si>
  <si>
    <t>Diospyros australis</t>
  </si>
  <si>
    <t>Pteridium esculentum</t>
  </si>
  <si>
    <t>Synoum glandulosum</t>
  </si>
  <si>
    <t>Wilkiea huegeliana</t>
  </si>
  <si>
    <t>Acacia fimbriata</t>
  </si>
  <si>
    <t>AUSTRAITS_dataset_4</t>
  </si>
  <si>
    <t>Alchornea ilicifolia</t>
  </si>
  <si>
    <t>Alectryon tomentosus</t>
  </si>
  <si>
    <t>Alphitonia excelsa</t>
  </si>
  <si>
    <t>Alyxia ruscifolia</t>
  </si>
  <si>
    <t>Callistemon salignus</t>
  </si>
  <si>
    <t>Callistemon viminalis</t>
  </si>
  <si>
    <t>Castanospermum australe</t>
  </si>
  <si>
    <t>Cryptocarya triplinervis</t>
  </si>
  <si>
    <t>Elaeocarpus grandis</t>
  </si>
  <si>
    <t>Endiandra globosa</t>
  </si>
  <si>
    <t>Eupomatia laurina</t>
  </si>
  <si>
    <t>Flagellaria indica</t>
  </si>
  <si>
    <t>Grevillea robusta</t>
  </si>
  <si>
    <t>Hymenosporum flavum</t>
  </si>
  <si>
    <t>Jagera pseudorhus</t>
  </si>
  <si>
    <t>Acmena smithii</t>
  </si>
  <si>
    <t>Lophostemon confertus</t>
  </si>
  <si>
    <t>Mallotus philippensis</t>
  </si>
  <si>
    <t>Melaleuca bracteata</t>
  </si>
  <si>
    <t>Melaleuca quinquenervia</t>
  </si>
  <si>
    <t>Melia azedarach</t>
  </si>
  <si>
    <t>Pittosporum undulatum</t>
  </si>
  <si>
    <t>Polyscias elegans</t>
  </si>
  <si>
    <t>Psychotria loniceroides</t>
  </si>
  <si>
    <t>Rubus rosifolius</t>
  </si>
  <si>
    <t>Stephania japonica</t>
  </si>
  <si>
    <t>Syzygium australe</t>
  </si>
  <si>
    <t>Syzygium luehmannii</t>
  </si>
  <si>
    <t>Syzygium oleosum</t>
  </si>
  <si>
    <t>AUSTRAITS_dataset_5</t>
  </si>
  <si>
    <t>Acacia bakeri</t>
  </si>
  <si>
    <t>Acronychia oblongifolia</t>
  </si>
  <si>
    <t>Ailanthus triphysa</t>
  </si>
  <si>
    <t>Alangium villosum</t>
  </si>
  <si>
    <t>Aphananthe philippinensis</t>
  </si>
  <si>
    <t>Araucaria cunninghamii</t>
  </si>
  <si>
    <t>Archirhodomyrtus beckleri</t>
  </si>
  <si>
    <t>Ardisia crenata</t>
  </si>
  <si>
    <t>Aristolochia elegans</t>
  </si>
  <si>
    <t>Arytera distylis</t>
  </si>
  <si>
    <t>Arytera divaricata</t>
  </si>
  <si>
    <t>Asparagus plumosus</t>
  </si>
  <si>
    <t>Atalaya salicifolia</t>
  </si>
  <si>
    <t>Atractocarpus chartaceus</t>
  </si>
  <si>
    <t>Auranticarpa rhombifolia</t>
  </si>
  <si>
    <t>Backhousia myrtifolia</t>
  </si>
  <si>
    <t>Beilschmiedia obtusifolia</t>
  </si>
  <si>
    <t>Bridelia exaltata</t>
  </si>
  <si>
    <t>Bursaria incana</t>
  </si>
  <si>
    <t>Calamus muelleri</t>
  </si>
  <si>
    <t>Canarium australasicum</t>
  </si>
  <si>
    <t>Capparis arborea</t>
  </si>
  <si>
    <t>Capparis velutina</t>
  </si>
  <si>
    <t>Cardiospermum grandiflorum</t>
  </si>
  <si>
    <t>Carex appressa</t>
  </si>
  <si>
    <t>Carissa ovata</t>
  </si>
  <si>
    <t>Casuarina cunninghamiana</t>
  </si>
  <si>
    <t>Casuarina littoralis</t>
  </si>
  <si>
    <t>Cayratia clematidea</t>
  </si>
  <si>
    <t>Celtis sinensis</t>
  </si>
  <si>
    <t>Cestrum nocturnum</t>
  </si>
  <si>
    <t>Cinnamomum camphora</t>
  </si>
  <si>
    <t>Cinnamomum oliveri</t>
  </si>
  <si>
    <t>Cissus antarctica</t>
  </si>
  <si>
    <t>Citronella moorei</t>
  </si>
  <si>
    <t>Citrus X taitensis</t>
  </si>
  <si>
    <t>Cleistanthus cunninghamii</t>
  </si>
  <si>
    <t>Clematis aristata</t>
  </si>
  <si>
    <t>Clerodendrum floribundum</t>
  </si>
  <si>
    <t>Commersonia bartramia</t>
  </si>
  <si>
    <t>Croton acronychioides</t>
  </si>
  <si>
    <t>Cryptocarya bidwillii</t>
  </si>
  <si>
    <t>Cryptocarya glaucescens</t>
  </si>
  <si>
    <t>Cryptocarya laevigata</t>
  </si>
  <si>
    <t>Cryptocarya macdonaldii</t>
  </si>
  <si>
    <t>Cryptocarya obovata</t>
  </si>
  <si>
    <t>Cryptocarya sclerophylla</t>
  </si>
  <si>
    <t>Cupaniopsis anacardioides</t>
  </si>
  <si>
    <t>Cupaniopsis serrata</t>
  </si>
  <si>
    <t>Cyperus involucratus</t>
  </si>
  <si>
    <t>Daphnandra apatela</t>
  </si>
  <si>
    <t>Daphnandra tenuipes</t>
  </si>
  <si>
    <t>Derris involuta</t>
  </si>
  <si>
    <t>Dioscorea transversa</t>
  </si>
  <si>
    <t>Diospyros ellipticifolia</t>
  </si>
  <si>
    <t>Diospyros fasciculosa</t>
  </si>
  <si>
    <t>Diospyros geminata</t>
  </si>
  <si>
    <t>Diospyros pentamera</t>
  </si>
  <si>
    <t>Diploglottis australis</t>
  </si>
  <si>
    <t>Dissiliaria baloghioides</t>
  </si>
  <si>
    <t>Drypetes deplanchei</t>
  </si>
  <si>
    <t>Dysoxylum rufum</t>
  </si>
  <si>
    <t>Elaeagnus triflora</t>
  </si>
  <si>
    <t>Elaeocarpus obovatus</t>
  </si>
  <si>
    <t>Elattostachys nervosa</t>
  </si>
  <si>
    <t>Elattostachys xylocarpa</t>
  </si>
  <si>
    <t>Endiandra discolor</t>
  </si>
  <si>
    <t>Endiandra pubens</t>
  </si>
  <si>
    <t>Endiandra sieberi</t>
  </si>
  <si>
    <t>Endiandra virens</t>
  </si>
  <si>
    <t>Erythrina species 'Croftby'</t>
  </si>
  <si>
    <t>Eugenia uniflora</t>
  </si>
  <si>
    <t>Eupomatia bennettii</t>
  </si>
  <si>
    <t>Euroschinus falcatus</t>
  </si>
  <si>
    <t>Ficus coronata</t>
  </si>
  <si>
    <t>Ficus fraseri</t>
  </si>
  <si>
    <t>Ficus obliqua</t>
  </si>
  <si>
    <t>Ficus opposita</t>
  </si>
  <si>
    <t>Ficus racemosa</t>
  </si>
  <si>
    <t>Ficus virens</t>
  </si>
  <si>
    <t>Ficus watkinsiana</t>
  </si>
  <si>
    <t>Flindersia schottiana</t>
  </si>
  <si>
    <t>Geitonoplesium cymosum</t>
  </si>
  <si>
    <t>Glochidion ferdinandi</t>
  </si>
  <si>
    <t>Guioa semiglauca</t>
  </si>
  <si>
    <t>Helicia glabriflora</t>
  </si>
  <si>
    <t>Heritiera trifoliolata</t>
  </si>
  <si>
    <t>Hibiscus heterophyllus</t>
  </si>
  <si>
    <t>Hippocratea barbata</t>
  </si>
  <si>
    <t>Ipomoea cairica</t>
  </si>
  <si>
    <t>Ixora beckleri</t>
  </si>
  <si>
    <t>Jacaranda mimosifolia</t>
  </si>
  <si>
    <t>Lantana camara</t>
  </si>
  <si>
    <t>Legnephora moorei</t>
  </si>
  <si>
    <t>Lepiderema pulchella</t>
  </si>
  <si>
    <t>Leucaena leucocephala</t>
  </si>
  <si>
    <t>Ligustrum lucidum</t>
  </si>
  <si>
    <t>Ligustrum sinense</t>
  </si>
  <si>
    <t>Linospadix monostachya</t>
  </si>
  <si>
    <t>Lomandra hystrix</t>
  </si>
  <si>
    <t>Lomandra Leucocephala</t>
  </si>
  <si>
    <t>Lomandra longifolia</t>
  </si>
  <si>
    <t>Lophostemon suaveolens</t>
  </si>
  <si>
    <t>Macadamia tetraphylla</t>
  </si>
  <si>
    <t>Macfadyena unguis-cati</t>
  </si>
  <si>
    <t>Maclura cochinchinensis</t>
  </si>
  <si>
    <t>Mallotus claoxyloides</t>
  </si>
  <si>
    <t>Mallotus discolor</t>
  </si>
  <si>
    <t>Marsdenia rostrata</t>
  </si>
  <si>
    <t>Melodinus australis</t>
  </si>
  <si>
    <t>Melodorum leichhardtii</t>
  </si>
  <si>
    <t>Mischarytera lautereriana</t>
  </si>
  <si>
    <t>Mischocarpus australis</t>
  </si>
  <si>
    <t>Mischocarpus pyriformis</t>
  </si>
  <si>
    <t>Morinda jasminoides</t>
  </si>
  <si>
    <t>Myrsine variabilis</t>
  </si>
  <si>
    <t>Neolitsea dealbata</t>
  </si>
  <si>
    <t>Notelaea longifolia</t>
  </si>
  <si>
    <t>Notelaea microcarpa</t>
  </si>
  <si>
    <t>Ochna serrulata</t>
  </si>
  <si>
    <t>Olea paniculata</t>
  </si>
  <si>
    <t>Pandorea pandorana</t>
  </si>
  <si>
    <t>Pararchidendron pruinosum</t>
  </si>
  <si>
    <t>Parsonsia straminea</t>
  </si>
  <si>
    <t>Passiflora edulis</t>
  </si>
  <si>
    <t>Passiflora suberosa</t>
  </si>
  <si>
    <t>Passiflora subpeltata</t>
  </si>
  <si>
    <t>Pavetta australiensis</t>
  </si>
  <si>
    <t>Phyllanthus microcladus</t>
  </si>
  <si>
    <t>Piper hederaceum</t>
  </si>
  <si>
    <t>Pittosporum multiflorum</t>
  </si>
  <si>
    <t>Planchonella australis</t>
  </si>
  <si>
    <t>Pleurostylia opposita</t>
  </si>
  <si>
    <t>Pothos longipes</t>
  </si>
  <si>
    <t>Pouteria queenslandica</t>
  </si>
  <si>
    <t>Pseudoweinmannia lachnocarpa</t>
  </si>
  <si>
    <t>Psychotria daphnoides</t>
  </si>
  <si>
    <t>psychotria spp. 'shute harbour'</t>
  </si>
  <si>
    <t>Psydrax odorata</t>
  </si>
  <si>
    <t>Rhodamnia argentea</t>
  </si>
  <si>
    <t>Rhodamnia rubescens</t>
  </si>
  <si>
    <t>Rhodomyrtus psidioides</t>
  </si>
  <si>
    <t>Rhodosphaera rhodanthema</t>
  </si>
  <si>
    <t>Ricinus communis</t>
  </si>
  <si>
    <t>Rubus moluccanus</t>
  </si>
  <si>
    <t>Schefflera actinophylla</t>
  </si>
  <si>
    <t>Senna septemtrionalis</t>
  </si>
  <si>
    <t>Senna sulfurea</t>
  </si>
  <si>
    <t>Sloanea australis</t>
  </si>
  <si>
    <t>Smilax australis</t>
  </si>
  <si>
    <t>Solanum chrysotrichum</t>
  </si>
  <si>
    <t>Solanum mauritianum</t>
  </si>
  <si>
    <t>Solanum seaforthianum</t>
  </si>
  <si>
    <t>Solanum torvum</t>
  </si>
  <si>
    <t>Sterculia quadrifida</t>
  </si>
  <si>
    <t>Streblus brunonianus</t>
  </si>
  <si>
    <t>Syzygium floribundum</t>
  </si>
  <si>
    <t>Tabernaemontana pandacaqui</t>
  </si>
  <si>
    <t>Tecoma capensis</t>
  </si>
  <si>
    <t>Tecoma stans</t>
  </si>
  <si>
    <t>Toechima tenax</t>
  </si>
  <si>
    <t>Toona ciliata</t>
  </si>
  <si>
    <t>Trema tomentosa</t>
  </si>
  <si>
    <t>Tristaniopsis laurina</t>
  </si>
  <si>
    <t>Trophis scandens</t>
  </si>
  <si>
    <t>Turraea pubescens</t>
  </si>
  <si>
    <t>Vitex melicopea</t>
  </si>
  <si>
    <t>Wikstroemia indica</t>
  </si>
  <si>
    <t>flora</t>
  </si>
  <si>
    <t>SID</t>
  </si>
  <si>
    <t>average of the genus Dioscorea from SID and coverted using logsm=0.905*log(average sm)+0.242</t>
  </si>
  <si>
    <t>average of the genus Cayratia from SID and coverted using logsm=0.905*log(average sm)+0.246</t>
  </si>
  <si>
    <t>AUSTRAITS_dataset_6</t>
  </si>
  <si>
    <t>source notes</t>
  </si>
  <si>
    <t>SLA units</t>
  </si>
  <si>
    <t xml:space="preserve"> mm2/g</t>
  </si>
  <si>
    <t>AUSTRAITS_dataset_8</t>
  </si>
  <si>
    <t>m2/mg</t>
  </si>
  <si>
    <t>cm2/g</t>
  </si>
  <si>
    <t>SLA</t>
  </si>
  <si>
    <t>mm2/mg</t>
  </si>
  <si>
    <t>AUSTRAITS_dataset_10</t>
  </si>
  <si>
    <t>AUSTRAITS_dataset_11</t>
  </si>
  <si>
    <t xml:space="preserve"> cm2/g</t>
  </si>
  <si>
    <t>AUSTRAITS_dataset_12</t>
  </si>
  <si>
    <t>AUSTRAITS_dataset_13</t>
  </si>
  <si>
    <t>Pilidiostigma rhytispermum</t>
  </si>
  <si>
    <t>x</t>
  </si>
  <si>
    <t>AUSTRAITS_dataset_17</t>
  </si>
  <si>
    <t>AUSTRAITS_dataset_20</t>
  </si>
  <si>
    <t>AUSTRAITS_dataset_23</t>
  </si>
  <si>
    <t>SLAunits flag</t>
  </si>
  <si>
    <t>Oct</t>
  </si>
  <si>
    <t>AUSTRAITS_dataset_24</t>
  </si>
  <si>
    <t>AUSTRAITS_dataset_25</t>
  </si>
  <si>
    <t>Wilkiea macrophylla</t>
  </si>
  <si>
    <t>AUSTRAITS_dataset_26</t>
  </si>
  <si>
    <t>m2/kg</t>
  </si>
  <si>
    <t>AUSTRAITS_dataset_28</t>
  </si>
  <si>
    <t>ficus racemosa</t>
  </si>
  <si>
    <t>trema tomentosa</t>
  </si>
  <si>
    <t>drypetes deplanchei</t>
  </si>
  <si>
    <t>mallotus philippensis</t>
  </si>
  <si>
    <t>AUSTRAITS_dataset_29</t>
  </si>
  <si>
    <t>LMA</t>
  </si>
  <si>
    <t>LMA units</t>
  </si>
  <si>
    <t>unkown</t>
  </si>
  <si>
    <t>AUSTRAITS_dataset_30</t>
  </si>
  <si>
    <t>g/m2</t>
  </si>
  <si>
    <t>AUSTRAITS_dataset_32</t>
  </si>
  <si>
    <t>AUSTRAITS_dataset_33</t>
  </si>
  <si>
    <t>AUSTRAITS_dataset_34</t>
  </si>
  <si>
    <t>AUSTRAITS_dataset_39</t>
  </si>
  <si>
    <t>AUSTRAITS_dataset_43</t>
  </si>
  <si>
    <t>AUSTRAITS_dataset_45</t>
  </si>
  <si>
    <t>AUSTRAITS_dataset_46</t>
  </si>
  <si>
    <t>AUSTRAITS_dataset_49</t>
  </si>
  <si>
    <t>AUSTRAITS_dataset_52</t>
  </si>
  <si>
    <t>AUSTRAITS_dataset_53</t>
  </si>
  <si>
    <t>AUSTRAITS_dataset_56</t>
  </si>
  <si>
    <t>AUSTRAITS_dataset_57</t>
  </si>
  <si>
    <t>AUSTRAITS_dataset_61</t>
  </si>
  <si>
    <t>Sloanea woollsii</t>
  </si>
  <si>
    <t>Argophyllum nullumense</t>
  </si>
  <si>
    <t>Bridelia leichhardtii</t>
  </si>
  <si>
    <t>Cyclophyllum coprosmoides</t>
  </si>
  <si>
    <t>Hodgkinsonia ovatiflora</t>
  </si>
  <si>
    <t>Archidendron muellerianum</t>
  </si>
  <si>
    <t>Micromelum minutum</t>
  </si>
  <si>
    <t>Cupaniopsis newmanii</t>
  </si>
  <si>
    <t>Sarcopteryx stipata</t>
  </si>
  <si>
    <t>Medicosma cunninghamii</t>
  </si>
  <si>
    <t>Hicksbeachia pinnatifolia</t>
  </si>
  <si>
    <t>Callerya megasperma</t>
  </si>
  <si>
    <t>Carronia multisepala</t>
  </si>
  <si>
    <t>Embelia australiana</t>
  </si>
  <si>
    <t>AUSTRAITS_dataset_67</t>
  </si>
  <si>
    <t>AUSTRAITS_dataset_68</t>
  </si>
  <si>
    <t>Andredera cordifolia</t>
  </si>
  <si>
    <t>Taxon</t>
  </si>
  <si>
    <t>Gallagher_field_workPHD</t>
  </si>
  <si>
    <t>g/cm2</t>
  </si>
  <si>
    <t xml:space="preserve">species with no data </t>
  </si>
  <si>
    <t>Alangium polyosmoides</t>
  </si>
  <si>
    <t xml:space="preserve">NSW flora online </t>
  </si>
  <si>
    <t>Schoenoplectus validus</t>
  </si>
  <si>
    <t>wood density</t>
  </si>
  <si>
    <t>Moles 2004 Seed database</t>
  </si>
  <si>
    <t>Kew SID</t>
  </si>
  <si>
    <t>Floyd 1989</t>
  </si>
  <si>
    <t>Kyle_Hunter Plant Traits</t>
  </si>
  <si>
    <t>PIREL Seed Trait Database 02 08 2013</t>
  </si>
  <si>
    <t>Moles 2004 Seed database as H. aspera</t>
  </si>
  <si>
    <t>Kew SID, as N. microcarpa var. microcarpa</t>
  </si>
  <si>
    <t>Rob Kooyman</t>
  </si>
  <si>
    <t>Kew SID as Trema tomentosa var. viridis</t>
  </si>
  <si>
    <t>seed mass</t>
  </si>
  <si>
    <t>leaf area</t>
  </si>
  <si>
    <t>maximum height</t>
  </si>
  <si>
    <t>seed volume</t>
  </si>
  <si>
    <t>Species</t>
  </si>
  <si>
    <t>?Muehlenbeckia gracillima</t>
  </si>
  <si>
    <t>Abrophyllum ornans</t>
  </si>
  <si>
    <t>Acacia boormanii</t>
  </si>
  <si>
    <t>Acacia dealbata subsp. dealbata</t>
  </si>
  <si>
    <t>Acacia falciformis</t>
  </si>
  <si>
    <t>Acacia floribunda</t>
  </si>
  <si>
    <t>Acacia implexa</t>
  </si>
  <si>
    <t>Acacia irrorata subsp. irrorata</t>
  </si>
  <si>
    <t>Acacia leiocalyx subsp. leiocalyx</t>
  </si>
  <si>
    <t>Acacia maidenii</t>
  </si>
  <si>
    <t>Acacia mearnsii</t>
  </si>
  <si>
    <t>Acacia melanoxylon</t>
    <phoneticPr fontId="0" type="noConversion"/>
  </si>
  <si>
    <t>Acacia pravissima</t>
  </si>
  <si>
    <t>Acaena novae-zelandiae</t>
  </si>
  <si>
    <t>Acetosella vulgaris</t>
  </si>
  <si>
    <t>Adiantum aethiopicum</t>
  </si>
  <si>
    <t>Adiantum hispidulum</t>
  </si>
  <si>
    <t>Aleccan't findon subcinereus</t>
  </si>
  <si>
    <t>Anagallis arvensis</t>
  </si>
  <si>
    <t>Angophora subvelutina</t>
  </si>
  <si>
    <t>Araujia sericifera</t>
  </si>
  <si>
    <t>Aristida ramosa</t>
  </si>
  <si>
    <t>Asperula polymera</t>
  </si>
  <si>
    <t>Asperula scoparia subsp. scoparia</t>
  </si>
  <si>
    <t>Asperula sp. (Mann)</t>
  </si>
  <si>
    <t>Asplenium flabellifolium</t>
  </si>
  <si>
    <t>Asteraceae sp.</t>
  </si>
  <si>
    <t>Astroloma humifusum</t>
  </si>
  <si>
    <t>Austrostipa ramosissima</t>
  </si>
  <si>
    <t>Banksia integrifolia subsp. monticola</t>
  </si>
  <si>
    <t>Bedfordia arborescens</t>
  </si>
  <si>
    <t>Beyeria lasiocarpa</t>
  </si>
  <si>
    <t>Beyeria viscosa</t>
  </si>
  <si>
    <t>Bidens pilosa</t>
  </si>
  <si>
    <t>Bidens subalternans</t>
  </si>
  <si>
    <t>Billardiera macrantha</t>
  </si>
  <si>
    <t>Blechnum minus</t>
  </si>
  <si>
    <t>Blechnum nudum</t>
  </si>
  <si>
    <t>Blechnum patersonii</t>
    <phoneticPr fontId="0" type="noConversion"/>
  </si>
  <si>
    <t>Blechnum penna-marina subsp. alpina</t>
  </si>
  <si>
    <t>Bothriochloa macra</t>
  </si>
  <si>
    <t>Brachyscome ?angustifolia</t>
  </si>
  <si>
    <t>Brachyscome aculeata</t>
  </si>
  <si>
    <t>Bromus catharticus</t>
  </si>
  <si>
    <t>Bursaria spinosa subsp. lasiophylla</t>
  </si>
  <si>
    <t>Bursaria spinosa subsp. spinosa</t>
  </si>
  <si>
    <t>Callistemon subulatus</t>
  </si>
  <si>
    <t>Calochlaena dubia</t>
  </si>
  <si>
    <t>Calystegia marginata</t>
  </si>
  <si>
    <t>Calystegia sepium subsp. roseata</t>
  </si>
  <si>
    <t>Calystegia sp. (Gibbo)</t>
  </si>
  <si>
    <t>Carduus tenuiflorus</t>
  </si>
  <si>
    <t>Carex fascicularis</t>
  </si>
  <si>
    <t>Carex gaudichaudiana</t>
  </si>
  <si>
    <t>Carex inversa</t>
  </si>
  <si>
    <t>Carex longebrachiata</t>
    <phoneticPr fontId="0" type="noConversion"/>
  </si>
  <si>
    <t>Carex polyantha</t>
  </si>
  <si>
    <t>Carex sp. (Cataract)</t>
  </si>
  <si>
    <t>Carex sp. (Gibbo)</t>
  </si>
  <si>
    <t>Carex sp. (Jilliby)</t>
  </si>
  <si>
    <t>Carex sp. (Mann)</t>
  </si>
  <si>
    <t>Cassinia aculeata</t>
  </si>
  <si>
    <t>Cassinia longifolia</t>
  </si>
  <si>
    <t>Cassinia trinerva</t>
  </si>
  <si>
    <t>Cassinia uncata</t>
  </si>
  <si>
    <t>Cassytha pubescens</t>
  </si>
  <si>
    <t>Casuarina glauca</t>
  </si>
  <si>
    <t>Centaurium erythraea</t>
  </si>
  <si>
    <t>Centaurium tenuiflorum</t>
  </si>
  <si>
    <t>Centella asiatica</t>
  </si>
  <si>
    <t>Ceratopetalum apetalum</t>
  </si>
  <si>
    <t>Cirsium vulgare</t>
  </si>
  <si>
    <t>Climber (Sportsmans 56)</t>
  </si>
  <si>
    <t>Climber 2 (Wallagaraugh 14)</t>
  </si>
  <si>
    <t>Commelina cyanea</t>
  </si>
  <si>
    <t>Commersonia fraseri</t>
  </si>
  <si>
    <t>Convolvulus erubescens</t>
  </si>
  <si>
    <t>Conyza bonariensis</t>
  </si>
  <si>
    <t>Conyza parva</t>
  </si>
  <si>
    <t>Conyza sumatrensis</t>
  </si>
  <si>
    <t>Coprosma hirtella</t>
  </si>
  <si>
    <t>Coprosma quadrifida</t>
  </si>
  <si>
    <t>Creeper (Tuross 2 60)</t>
  </si>
  <si>
    <t>Cryptandra spinescens</t>
  </si>
  <si>
    <t>Cryptocarya microneura</t>
  </si>
  <si>
    <t>Cyathea sp. (Gibbo)</t>
  </si>
  <si>
    <t>Cymbopogon refractus</t>
  </si>
  <si>
    <t>Cyperus eragrostis</t>
  </si>
  <si>
    <t>Cyperus polystachyos</t>
  </si>
  <si>
    <t>Cyperus sphaeroideus</t>
  </si>
  <si>
    <t>Desmodium sp.</t>
  </si>
  <si>
    <t>Desmodium varians</t>
  </si>
  <si>
    <t>Dianella caerulea</t>
  </si>
  <si>
    <t>Dianella caerulea var. producta</t>
  </si>
  <si>
    <t>Dianella longifolia var. stenophylla</t>
  </si>
  <si>
    <t>Dianella revoluta</t>
  </si>
  <si>
    <t>Dianella tasmanica</t>
  </si>
  <si>
    <t>Dichondra repens</t>
  </si>
  <si>
    <t>Digitaria parviflora</t>
  </si>
  <si>
    <t>Dodonaea viscosa subsp. cuneata</t>
  </si>
  <si>
    <t>Doodia aspera</t>
  </si>
  <si>
    <t>Doodia caudata</t>
    <phoneticPr fontId="0" type="noConversion"/>
  </si>
  <si>
    <t>Doryphora sassafras</t>
  </si>
  <si>
    <t>Duboisia myoporoides</t>
  </si>
  <si>
    <t>Echinopogon caespitosus</t>
  </si>
  <si>
    <t>Echinopogon nutans var. nutans</t>
  </si>
  <si>
    <t>Echinostephia aculeata</t>
  </si>
  <si>
    <t>Ehrharta erecta</t>
  </si>
  <si>
    <t>Elymus scaber</t>
  </si>
  <si>
    <t>Entolasia marginata</t>
  </si>
  <si>
    <t>Entolasia stricta</t>
    <phoneticPr fontId="0" type="noConversion"/>
  </si>
  <si>
    <t>Eucalyptus agglomerata</t>
  </si>
  <si>
    <t>Eucalyptus amplifolia</t>
  </si>
  <si>
    <t>Eucalyptus bridgesiana</t>
  </si>
  <si>
    <t>Eucalyptus camphora subsp. humeana</t>
  </si>
  <si>
    <t>Eucalyptus cypellocarpa</t>
    <phoneticPr fontId="0" type="noConversion"/>
  </si>
  <si>
    <t>Eucalyptus elata</t>
  </si>
  <si>
    <t>Eucalyptus radiata</t>
  </si>
  <si>
    <t>Eucalyptus resinifera</t>
  </si>
  <si>
    <t>Eucalyptus rubida</t>
  </si>
  <si>
    <t>Eucalyptus stellulata</t>
  </si>
  <si>
    <t>Eucalyptus tereticornis</t>
  </si>
  <si>
    <t>Eucalyptus viminalis</t>
  </si>
  <si>
    <t>Euchiton gymnocephalus</t>
  </si>
  <si>
    <t>Eustrephus latifolius</t>
  </si>
  <si>
    <t>Exocarpos strictus</t>
  </si>
  <si>
    <t>Fern (Mammy Johnsons 35)</t>
  </si>
  <si>
    <t>Forb (Jacobs 34)</t>
  </si>
  <si>
    <t>Forb (Tuross 1 32)</t>
  </si>
  <si>
    <t>Forb 1 (Snowy Ck 6)</t>
  </si>
  <si>
    <t>Forb 2 (Snowy Ck 41)</t>
  </si>
  <si>
    <t>Gahnia aspera</t>
  </si>
  <si>
    <t>Gahnia subaequiglumis</t>
  </si>
  <si>
    <t>Galium binifolium</t>
  </si>
  <si>
    <t>Galium gaudichaudii subsp. gaudichaudii</t>
  </si>
  <si>
    <t>Galium leiocarpum</t>
  </si>
  <si>
    <t>Gamochaeta purpurea</t>
  </si>
  <si>
    <t>Geranium homeanum</t>
  </si>
  <si>
    <t>Geranium molle</t>
  </si>
  <si>
    <t>Geranium potentilloides</t>
  </si>
  <si>
    <t>Geranium solanderi</t>
  </si>
  <si>
    <t>Geranium sp. (Goodradigbee)</t>
  </si>
  <si>
    <t>Glycine clandestina</t>
  </si>
  <si>
    <t>Glycine microphylla</t>
  </si>
  <si>
    <t>Glycine sp. (Cataract)</t>
  </si>
  <si>
    <t>Glycine tabacina</t>
  </si>
  <si>
    <t>Grass (Cataract 55)</t>
  </si>
  <si>
    <t>Grass (Goodradigbee 10)</t>
  </si>
  <si>
    <t>Grass (Snowy Ck 45)</t>
  </si>
  <si>
    <t>Grass 1 (Jacobs 7)</t>
  </si>
  <si>
    <t>Grass 1 (Sportsmans 49)</t>
  </si>
  <si>
    <t>Grass 2 (Cataract 71)</t>
  </si>
  <si>
    <t>Grass 2 (Sportsmans 36)</t>
  </si>
  <si>
    <t>Grevillea lanigera</t>
  </si>
  <si>
    <t>Gymnostachys anceps</t>
  </si>
  <si>
    <t>Herb (Mann 36)</t>
  </si>
  <si>
    <t>Herb (Snowy Ck 28)</t>
  </si>
  <si>
    <t>Herb (Tuross 1 40)</t>
  </si>
  <si>
    <t>Herb (Wadbilliga 13)</t>
  </si>
  <si>
    <t>Herb 1 (Cataract 29)</t>
  </si>
  <si>
    <t>Herb 1 (Wallagaraugh 10)</t>
  </si>
  <si>
    <t>Herb 2 (Cataract 44)</t>
  </si>
  <si>
    <t>Hibbertia aspera subsp. aspera</t>
  </si>
  <si>
    <t>Hovea asperifolia subsp. asperifolia</t>
  </si>
  <si>
    <t>Hybanthus stellarioides</t>
  </si>
  <si>
    <t>Hydrocotyle  sp. (Nariel)</t>
  </si>
  <si>
    <t>Hydrocotyle peduncularis</t>
  </si>
  <si>
    <t>Hydrocotyle tripartita</t>
  </si>
  <si>
    <t>Hypochaeris radicata</t>
  </si>
  <si>
    <t>Hypolepis glandulifera</t>
  </si>
  <si>
    <t>Imperata cylindrica</t>
  </si>
  <si>
    <t>Juncus continuus</t>
  </si>
  <si>
    <t>Juncus gregiflorus</t>
  </si>
  <si>
    <t>Juncus sp. (Gibbo)</t>
  </si>
  <si>
    <t>Juncus sp. (Mann)</t>
  </si>
  <si>
    <t>Juncus sp. (Nariel)</t>
  </si>
  <si>
    <t>Juncus usitatus</t>
  </si>
  <si>
    <t>Lagenophora stipitata</t>
  </si>
  <si>
    <t>Lastreopsis decomposita</t>
  </si>
  <si>
    <t>Lepidosperma laterale</t>
  </si>
  <si>
    <t>Lepironia articulata</t>
  </si>
  <si>
    <t>Leptospermum brachyandrum</t>
  </si>
  <si>
    <t>Leptospermum brevipes</t>
  </si>
  <si>
    <t>Leptospermum emarginatum</t>
  </si>
  <si>
    <t>Leptospermum grandifolium</t>
  </si>
  <si>
    <t>Leptospermum polygalifolium subsp. polygalifolium</t>
  </si>
  <si>
    <t>Leptospermum trinervium</t>
  </si>
  <si>
    <t>Livistona australis</t>
  </si>
  <si>
    <t>Lomandra confertifolia subsp. rubiginosa</t>
  </si>
  <si>
    <t>Lomandra sp. (Goodradigbee)</t>
  </si>
  <si>
    <t>Lomatia ilicifolia</t>
  </si>
  <si>
    <t>Lomatia myricoides</t>
  </si>
  <si>
    <t>Lonicera japonica</t>
  </si>
  <si>
    <t>Melicytus dentatus</t>
  </si>
  <si>
    <t>Mentha pulegium</t>
  </si>
  <si>
    <t>Mentha sp. (Nariel)</t>
  </si>
  <si>
    <t>Micrantheum hexandrum</t>
  </si>
  <si>
    <t>Microlaena stipoides</t>
  </si>
  <si>
    <t>Morus alba</t>
  </si>
  <si>
    <t>Notelaea linearis</t>
  </si>
  <si>
    <t>Notelaea venosa</t>
  </si>
  <si>
    <t>Opercularia hispida</t>
  </si>
  <si>
    <t>Oplismenus aemulus</t>
  </si>
  <si>
    <t>Oplismenus imbecillis</t>
  </si>
  <si>
    <t>Oxalis chnoodes</t>
  </si>
  <si>
    <t>Oxalis exilis</t>
  </si>
  <si>
    <t>Oxalis perennans</t>
  </si>
  <si>
    <t>Oxalis sp.</t>
  </si>
  <si>
    <t>Ozothamnus diosmifolius</t>
  </si>
  <si>
    <t>Paspalum dilatatum</t>
  </si>
  <si>
    <t>Pavonia hastata</t>
  </si>
  <si>
    <t>Pellaea falcata</t>
  </si>
  <si>
    <t>Pellaea nana</t>
  </si>
  <si>
    <t>Pennisetum clandestinum</t>
  </si>
  <si>
    <t>Persicaria decipiens</t>
  </si>
  <si>
    <t>Persicaria hydropiper</t>
    <phoneticPr fontId="0" type="noConversion"/>
  </si>
  <si>
    <t>Persicaria strigosa</t>
  </si>
  <si>
    <t>Persoonia lanceolata</t>
  </si>
  <si>
    <t>Persoonia stradbrokensis</t>
  </si>
  <si>
    <t>Phragmites australis</t>
  </si>
  <si>
    <t>Phyllanthus gunnii</t>
  </si>
  <si>
    <t>Phyllanthus virgatus</t>
  </si>
  <si>
    <t>Phytolacca octandra</t>
  </si>
  <si>
    <t>Pimelea axiflora subsp. axiflora</t>
  </si>
  <si>
    <t>Pittosporum revolutum</t>
  </si>
  <si>
    <t>Pittosporum spinescens</t>
  </si>
  <si>
    <t>Plantago debilis</t>
  </si>
  <si>
    <t>Plantago major</t>
  </si>
  <si>
    <t>Plantago sp. (Jacobs)</t>
  </si>
  <si>
    <t>Plantago sp. (Snowy Ck)</t>
  </si>
  <si>
    <t>Platylobium formosum subsp. formosum</t>
  </si>
  <si>
    <t>Plectranthus parviflorus</t>
  </si>
  <si>
    <t>Poa labillardierei var. labillardierei</t>
  </si>
  <si>
    <t>Poa meionectes</t>
  </si>
  <si>
    <t>Poa pratensis</t>
  </si>
  <si>
    <t>Poa sieberiana</t>
  </si>
  <si>
    <t>Polyscias sambucifolia subsp. decomposita</t>
  </si>
  <si>
    <t>Pomaderris aspera</t>
  </si>
  <si>
    <t>Pomaderris cinerea</t>
  </si>
  <si>
    <t>Pomaderris lanigera</t>
  </si>
  <si>
    <t>Pomaderris phylicifolia subsp. phylicifolia</t>
  </si>
  <si>
    <t>Pratia purpurascens</t>
  </si>
  <si>
    <t>Prostanthera lasianthos</t>
  </si>
  <si>
    <t>Prunella vulgaris</t>
  </si>
  <si>
    <t>Prunus cerasifera</t>
  </si>
  <si>
    <t>Pultenaea juniperina</t>
  </si>
  <si>
    <t>Ranunculus muricatus</t>
  </si>
  <si>
    <t>Ranunculus repens</t>
  </si>
  <si>
    <t>Ranunculus sp. (Nariel)</t>
  </si>
  <si>
    <t>Rhytidosporum diosmoides</t>
  </si>
  <si>
    <t>Richardia brasiliensis</t>
  </si>
  <si>
    <t>Ripogonum album</t>
  </si>
  <si>
    <t>Rosa rubiginosa</t>
  </si>
  <si>
    <t>Rostraria cristata</t>
  </si>
  <si>
    <t>Rubus fruticosus agg.</t>
  </si>
  <si>
    <t>Rubus parvifolius</t>
  </si>
  <si>
    <t>Rumex brownii</t>
  </si>
  <si>
    <t>Rytidosperma sp.</t>
  </si>
  <si>
    <t>Salix fragilis</t>
  </si>
  <si>
    <t>Sarcopetalum harveyanum</t>
  </si>
  <si>
    <t>Sedge (Cataract 16)</t>
  </si>
  <si>
    <t xml:space="preserve">Senecio diaschides </t>
  </si>
  <si>
    <t>Senecio linearifolius</t>
  </si>
  <si>
    <t>Senecio madagascariensis</t>
  </si>
  <si>
    <t>Senecio prenanthoides</t>
  </si>
  <si>
    <t>Senecio sp. (Genoa)</t>
  </si>
  <si>
    <t>Senecio sp. (Gibbo)</t>
  </si>
  <si>
    <t>Setaria pumila</t>
  </si>
  <si>
    <t>Shrub (Gibbo 13)</t>
  </si>
  <si>
    <t>Shrub (Goodradigbee)</t>
  </si>
  <si>
    <t>Shrub (Tuross 1)</t>
  </si>
  <si>
    <t>Shrub (Wadbilliga 53)</t>
  </si>
  <si>
    <t>Shrub 1 (Sportsmans 47)</t>
  </si>
  <si>
    <t>Shrub 2 (Sportsmans 52)</t>
  </si>
  <si>
    <t>Sicyos australis</t>
  </si>
  <si>
    <t>Sida rhombifolia</t>
  </si>
  <si>
    <t>Smilax glyciphylla</t>
  </si>
  <si>
    <t>Solanum americanum</t>
  </si>
  <si>
    <t>Solanum aviculare</t>
  </si>
  <si>
    <t>Solanum nigrum</t>
    <phoneticPr fontId="0" type="noConversion"/>
  </si>
  <si>
    <t>Solanum pungetium</t>
  </si>
  <si>
    <t>Solenogyne bellioides</t>
  </si>
  <si>
    <t>Sonchus asper</t>
  </si>
  <si>
    <t>Sonchus oleraceus</t>
  </si>
  <si>
    <t>Stellaria flaccida</t>
  </si>
  <si>
    <t>Stellaria media</t>
  </si>
  <si>
    <t>Subshrub 1 (Wallagaraugh 17)</t>
  </si>
  <si>
    <t>Symplocos thwaitesii</t>
  </si>
  <si>
    <t>Tagetes minuta</t>
  </si>
  <si>
    <t>Taraxacum officinale</t>
    <phoneticPr fontId="0" type="noConversion"/>
  </si>
  <si>
    <t>Tasmannia insipida</t>
  </si>
  <si>
    <t>Themeda australis</t>
  </si>
  <si>
    <t>Tradescantia fluminensis</t>
  </si>
  <si>
    <t>Tree (Jilliby 32)</t>
  </si>
  <si>
    <t>Tree (Sportsmans 57)</t>
  </si>
  <si>
    <t>Trifolium repens</t>
  </si>
  <si>
    <t>Tylophora barbata</t>
  </si>
  <si>
    <t>Urtica incisa</t>
  </si>
  <si>
    <t>Verbena bonariensis</t>
  </si>
  <si>
    <t>Verbena quadrangularis</t>
  </si>
  <si>
    <t>Verbena sp. (Nariel)</t>
  </si>
  <si>
    <t>Vernonia cinerea</t>
  </si>
  <si>
    <t>Veronica calycina</t>
  </si>
  <si>
    <t>Veronica notabilis</t>
  </si>
  <si>
    <t>Veronica plebeia</t>
  </si>
  <si>
    <t>Veronica sp. (Mammy Johnsons)</t>
  </si>
  <si>
    <t>Veronica sp. (Nariel)</t>
  </si>
  <si>
    <t>Viola hederacea</t>
  </si>
  <si>
    <t>Viola sieberiana</t>
  </si>
  <si>
    <t>Vulpia bromoides</t>
  </si>
  <si>
    <t>Wahlenbergia sp. (Tuross 1)</t>
  </si>
  <si>
    <t>Waterhousea floribunda</t>
  </si>
  <si>
    <t>Xanthium occidentale</t>
  </si>
  <si>
    <t>Seed mass (mg)</t>
  </si>
  <si>
    <t>can't determine</t>
  </si>
  <si>
    <t>not applicable</t>
  </si>
  <si>
    <t>can't find</t>
  </si>
  <si>
    <t>Seed mass source</t>
  </si>
  <si>
    <t>-</t>
  </si>
  <si>
    <t>Carthy &amp; Bu Seed database, Pirel 2013 as Acacia irrorata</t>
  </si>
  <si>
    <t>KEW SID as Rumex acetosella</t>
  </si>
  <si>
    <t>Lake, J. &amp; Leishman, M.R. (2004) Invasion success of exotic plants in natural ecosystems: the role of disturbance, plant attributes and freedom from herbivores. Biological Conservation 117, 215-226.</t>
  </si>
  <si>
    <t>Paul Gibson-Roy, John Delpratt, Greg Moore. 2007. Restoring Western (Basalt) Plains grassland. 2. Field emergence, establishment and recruitment following direct seeding. Ecological Management &amp; Restoration 8: 123-132, as A. scoparia</t>
  </si>
  <si>
    <t>Kew SID as Banksia integrifolia</t>
  </si>
  <si>
    <t>Kew SID as B. longiflora</t>
  </si>
  <si>
    <t>Moles 2004 Seed database, as Bursaria spinosa subsp. spinosa</t>
  </si>
  <si>
    <t>Kew SID as Calystegia sepium</t>
  </si>
  <si>
    <t>Kew SID as Carex pseudocyperus var. fascicularis</t>
  </si>
  <si>
    <t>Molloy BPJ, Rumbali PJ, Cumberland GLB. Unknown time of publication. Distribution and Ecology of Australian Sedge. Proceedings NZ Grassland Association. http://www.grassland.org.nz/publications/nzgrassland_publication_1711.pdf</t>
  </si>
  <si>
    <t>Kew SID as C. acuta</t>
  </si>
  <si>
    <t>Trevor L. Meers, Tina L. Bell, Neal J. Enright, Sabine Kasel. 2010.  Do generalisations of global trade-offs in plant design apply to an Australian sclerophyllous flora? Australian Journal of Botany 58(4) 257–270</t>
  </si>
  <si>
    <t>Kew SID as C. canadensis</t>
  </si>
  <si>
    <t>Nindethana Australian Seeds, pers.com. 2013</t>
  </si>
  <si>
    <t>Peter J. Clarke, Elizabeth A. Davison, Lindsay Fulloon. 2000. Germination and dormancy of grassy woodland and forest species: effects of smoke, heat, darkness and cold. Australian Journal of Botany 48, 687–700</t>
  </si>
  <si>
    <t>Kew SID as D. caerulea</t>
  </si>
  <si>
    <t>Kew SID as D. longifolia</t>
  </si>
  <si>
    <t>Hovenden MJ, Wills KE, Vander Schoor JK, Chaplin RE, Williams AL, Nolan MJ, Newton PCD. 2007. Flowering, seed production and seed mass in a species-rich temperate grassland exposed to FACE and warming.  Australian Journal of Botany 55: 780–794</t>
  </si>
  <si>
    <t>Westoby, M., Rice, B., &amp; Howell, J. (1990). Seed size and plant growth form as factors in dispersal spectra. Ecology, 1307-1315.</t>
  </si>
  <si>
    <t xml:space="preserve">Murray BR, Phillips ML (2010). Investment in seed dispersal structures is linked to invasiveness in exotic plant species of south-eastern Australia. Biological Invasions 12:2265-75.
</t>
  </si>
  <si>
    <t>Gibson-Roy, P., Delpratt, J., Moore, G. 2007. Restoring the Victorian Western (Basalt) Plains grassland. 1. Laboratory trials of viability and germination, and the implications for direct seeding. Ecological Management &amp; Restoration 8: 114–122.</t>
  </si>
  <si>
    <t>Brad R. Murray, A. H. D. Brown, C. R. Dickman, M. S. Crowther. 2004. Geographical gradients in seed mass in relation to climate. Journal of Biogeography 31,  379–388</t>
  </si>
  <si>
    <t>Westoby, M., Rice, B., &amp; Howell, J. (1990). Seed size and plant growth form as factors in dispersal spectra. Ecology, 1307-1315. as Hibbertia aspera</t>
  </si>
  <si>
    <t>Moles 2004 Seed database as L. confertifolia</t>
  </si>
  <si>
    <t>Garnett S, Crowley G. 1995. Feeding Ecology of Hooded Parrots Psephotus dissimilis During the Early Wet Season. EMU 95, 54-61</t>
  </si>
  <si>
    <t>Kew SID as Platylobium formosum</t>
  </si>
  <si>
    <t>Kew SID as Poa labillardierei</t>
  </si>
  <si>
    <t>Kew SID as Poa meionectes</t>
  </si>
  <si>
    <t>Kew SID as Polyscias sambucifolia</t>
  </si>
  <si>
    <t>Kew SID as Pomaderris phylicifolia</t>
  </si>
  <si>
    <t>Kew SID as Sicyos angulatus</t>
  </si>
  <si>
    <t>Kew SID as Smilax glycophylla</t>
  </si>
  <si>
    <t>Kew SID as Verbena brasiliensis</t>
  </si>
  <si>
    <t>Flowering Period Start</t>
  </si>
  <si>
    <t>Aug</t>
  </si>
  <si>
    <t>Jul</t>
  </si>
  <si>
    <t>Jun</t>
  </si>
  <si>
    <t>Dec</t>
  </si>
  <si>
    <t>Nov</t>
  </si>
  <si>
    <t>Jan</t>
  </si>
  <si>
    <t>Sep</t>
  </si>
  <si>
    <t>Mar</t>
  </si>
  <si>
    <t>Apr</t>
  </si>
  <si>
    <t>May</t>
  </si>
  <si>
    <t>Feb</t>
  </si>
  <si>
    <t>Flowering Period Finish</t>
  </si>
  <si>
    <t>Mayb</t>
  </si>
  <si>
    <t>Flowering time (m)</t>
  </si>
  <si>
    <t>Flowering Source</t>
  </si>
  <si>
    <t>PlantNET</t>
  </si>
  <si>
    <t>Robinson, L. (2003), Field Guide to the native plants of Sydney. Kangaroo Press, Pymble.</t>
  </si>
  <si>
    <t>http://www.weeds.org.au/</t>
  </si>
  <si>
    <t>http://www.floragreatlakes.info/html/rfspecies/wildquince.html</t>
  </si>
  <si>
    <t>Wikipedia</t>
  </si>
  <si>
    <t>Flora of South Australia online</t>
  </si>
  <si>
    <t>Pellow et al (2009). Flora of the Sydney Region. Sydney University Press, Darlington</t>
  </si>
  <si>
    <t>http://www.florabank.org.au/lucid/key/species%20navigator/media/html/Casuarina_glauca.htm</t>
  </si>
  <si>
    <t>Fairley &amp; Moore (1989). Native Plants of the Sydney District. Kangaroo Press, Sydney.</t>
  </si>
  <si>
    <t>Stanley &amp; Ross (1983). Flora of south-eastern QLD. QLD Department of Primary Industries, Brisbane</t>
  </si>
  <si>
    <t>http://www.saveourwaterwaysnow.com.au/01_cms/details_pop.asp?ID=483</t>
  </si>
  <si>
    <t>http://weeds.brisbane.qld.gov.au/weeds/paper-mulberry</t>
  </si>
  <si>
    <t>http://www.hort.purdue.edu/newcrop/morton/passionfruit.html</t>
  </si>
  <si>
    <t>http://www.yarraranges.vic.gov.au/Residents/Yarra_Ranges_Plant_Directory/Middle_Storey/Shrubs_32-10m/Pimelea_axiflora_ssp__axiflora</t>
  </si>
  <si>
    <t>Sharp D, Simon BK (2002) AusGrass: Grasses of Australia. CD-ROM, Version 1.0., Australian Biological Resources Study, Canberra, and Environmental Protection Agency, Queensland.</t>
  </si>
  <si>
    <t>http://www.understorey-network.org.au/communities.html?species=Pultenaea%20juniperina</t>
  </si>
  <si>
    <t>http://www.weeds.org.au</t>
  </si>
  <si>
    <t>Flora of Tasmania online</t>
  </si>
  <si>
    <t>SLA (m2 kg-1)</t>
  </si>
  <si>
    <t>Can't find</t>
  </si>
  <si>
    <t>can't find (could be raw data in Pickering, CM, Venn, SE. 2013. Increasing the resilience of the Australian alpine flora to climate change and associated threats: a plant functional traits approach. National Climate Change Adaptation Research Facility, Gold Coast, pp. 94. Emailed 25/11/2013, but no response)</t>
  </si>
  <si>
    <t xml:space="preserve">  </t>
  </si>
  <si>
    <t>SLA source</t>
  </si>
  <si>
    <t>J. Lawson</t>
  </si>
  <si>
    <t>raw data in Lyndsey M. Vivian, Geoffrey J. Cary. 2012. Relationship between leaf traits and fire-response strategies in shrub species of a mountainous region of south-eastern Australia. Annals of Botany 109: 197-208.</t>
  </si>
  <si>
    <t>Knox KJE, Clarke PJ. 2011. Fire severity and nutrient availability do not constrain resprouting in forest shrubs. Plant Ecology  212, 1967-1978</t>
  </si>
  <si>
    <t>L. D. Llambı́, M. Fontaine, F. Rada, B. Saugier, L. Sarmiento. 2003. Ecophysiology of Dominant Plant Species during Old-Field Succession in a High Tropical Andean Ecosystem. Arctic, Antarctic, and Alpine Research. 35, 447–453, as Rumex acetosella</t>
  </si>
  <si>
    <t>raw data from Gallagher RV &amp; Leishman MR (2012). Contrasting patterns of community assembly in lianas and trees from temperate Australia. Oikos 121: 2026-2035</t>
  </si>
  <si>
    <t>raw data from S. McIntyre. 2008. The role of plant leaf attributes in linking land use to ecosystem function in temperate grassy vegetation. Agriculture, Ecosystems &amp; Environment 128, 251–258  or in 2008. Journal of Ecology 96, 884–893.</t>
  </si>
  <si>
    <t xml:space="preserve"> Trevor L. Meers, Tina L. Bell, Neal J. Enright, Sabine Kasel. 2010.  Do generalisations of global trade-offs in plant design apply to an Australian sclerophyllous flora? Australian Journal of Botany 58(4) 257–270</t>
  </si>
  <si>
    <t>Foteini Hassiotou, Martha Ludwig, Michael Renton, Erik J. Veneklaas, John R. Evans. 2009. Influence of leaf dry mass per area, CO2, and irradiance on mesophyll conductance in sclerophylls. Journal of Experimental Botany 60, 2303–2314 as Banksia integrifolia</t>
  </si>
  <si>
    <t xml:space="preserve"> BANNISTER P, FAGAN B. 1989. The frost resistance of fronds of Blechnum penna-marina in relation to season, altitude, and short-term hardening and dehardening. New Zealand Journal of Botany 27:471-476, Data from 3rd site (Flagstaff) which was closest in altitude to where James surveyed this species.</t>
  </si>
  <si>
    <t>raw data from Anthony Manea, Michelle R. Leishman. 2011. Competitive interactions between native and invasive exotic plant species are altered under elevated carbon dioxide. Oecologia 2011, 165, 735-744.</t>
  </si>
  <si>
    <t>den Dubbelden KC,  Verburg RW. 1996. Inherent allocation patterns and potential growth rates of herbaceous climbing plants. Plant and Soil 184, 341-347 as Calystegia sepium</t>
  </si>
  <si>
    <t>from raw data in Anna-Maria Llorens, Michelle R. Leishman. 2008. Climbing strategies determine light availability for both vines and associated structural hosts. Australian Journal of Botany 56, 527–534.</t>
  </si>
  <si>
    <t xml:space="preserve">Natasa Pipenbaher, Sonja Skornik, Gustavo Henrique de Carvalho, Marco Antonio Batalha. 2013. Phylogenetic and functional relationships in pastures and meadows from the North Adriatic Karst. Plant Ecology 214:501–519
</t>
  </si>
  <si>
    <t>Mueller JM. 2009.  Conservation Management Under Climate Change: On Tropical Drought Resistance, Non-native Species Response to Increasing Disturbance, and Assisted Migration. MSc thesis, University of Notre Dame.</t>
  </si>
  <si>
    <t>LEDA Traitbase as C. canadensis</t>
  </si>
  <si>
    <t>Lake, J. &amp; Leishman, M.R. (2004) Invasion success of exotic plants in natural ecosystems: the role of disturbance, plant attributes and freedom from herbivores. Biological Conservation 117, 215-226. as Dianella caerula</t>
  </si>
  <si>
    <t>HOLLAND KD,  MCDONNELL MJ,  WILLIAMS NSG. 2007. Abundance, species richness and feeding preferences of introduced molluscs in native grasslands of Victoria, Australia. Austral Ecology 32, 626–634 as Dianella longifolia</t>
  </si>
  <si>
    <t>Cunningham SA, Summerhayes B, Westoby M. 1999. EVOLUTIONARY DIVERGENCES IN LEAF STRUCTURE AND CHEMIScan't find, COMPARING RAINFALL AND SOIL NUTRIENT GRADIENTS. Ecology, 69, 569–588</t>
  </si>
  <si>
    <t>Warren CR, Dreyer E, Tausz M, Adams MA. 2006. Ecotype adaptation and acclimation of leaf traits to rainfall in 29 species of 16-year-old Eucalyptus at two common gardens. Functional Ecology 20, 929–940</t>
  </si>
  <si>
    <t>Trevor L. Meers, Tina L. Bell, Neal J. Enright, Sabine Kasel. 2010.  Do generalisations of global trade-offs in plant design apply to an Australian sclerophyllous flora? Australian Journal of Botany 58(4) 257–270 as E. collinus</t>
  </si>
  <si>
    <t>HOLLAND KD,  MCDONNELL MJ,  WILLIAMS NSG. 2007. Abundance, species richness and feeding preferences of introduced molluscs in native grasslands of Victoria, Australia. Austral Ecology 32, 626–634</t>
  </si>
  <si>
    <t>C.K. Ong, C.R. Black, J.S. Wallace,  A.A.H. Khan,  J.E. Lott, N.A. Jackson, S.B. Howard, D.M. Smith. 2000. Productivity, microclimate and water use in Grevillea robusta-based agroforescan't find systems on hillslopes in semi-arid Kenya. Agriculture, Ecosystems &amp; Environment  80,  121–141</t>
  </si>
  <si>
    <t>from raw data in Cheryl Edwards, Gordon D. Sanson, Nuvan Aranwela &amp; Jennifer Read. 2000. Relationships between sclerophylly, leaf biomechanical properties and leaf anatomy in some Australian heath and forest species. Plant Biosystems 134,  261-277.</t>
  </si>
  <si>
    <t>Kyle_Hunter Plant Traits as Leptospermum polygalifolium</t>
  </si>
  <si>
    <t>Leishman, M.R., Thomson, V.P., and Cooke, J. (2010) Native and exotic invasive plants have fundamentally similar carbon capture strategies. Journal of Ecology 98, 28-42.</t>
  </si>
  <si>
    <t xml:space="preserve">from raw data in  Prentice CI, Dong N, Gleason SM, Maire W, Wright IJ. 2013. Balancing the costs of carbon gain and water transport: testing a new theoretical framework for plant functional ecology. Ecology Letters, published online
</t>
  </si>
  <si>
    <t>LEDA Traitbase</t>
  </si>
  <si>
    <t>H.M. Mamrutha, T. Mogili,  K. Jhansi Lakshmi, N. Rama, Dylan Kosma, M. Udaya Kumar, Matthew A. Jenks, Karab N. Nataraja. 2010. Leaf cuticular wax amount and crystal morphology regulate post-harvest water loss in mulberry (Morus species). Plant Physiology and Biochemiscan't find  48, 690–696</t>
  </si>
  <si>
    <t>read from Fig 1 in ???  Griffith TM, Sultan SE. 2005. Shade tolerance plasticity in response to neutral vs green shade cues in Polygonum species of contrasting ecological breadth. New Phytologist 166, 141–148,  2005</t>
  </si>
  <si>
    <t>Tim J. Brodribb, Greg J. Jordan, Raymond J. Carpenter. 2013. Unified changes in cell size permit coordinated leaf evolution. New Phytologist  199, 559–570</t>
  </si>
  <si>
    <t xml:space="preserve">HENDRIK POORTER, ROB DE JONG. 1999. A comparison of specific leaf area, chemical composition and leaf construction costs of field plants from 15 habitats differing in productivity. New Phytologist, 143, 163-176
</t>
  </si>
  <si>
    <t>Cunningham SA, Summerhayes B, Westoby M. 1999.  EVOLUTIONARY DIVERGENCES IN LEAF STRUCTURE AND CHEMIScan't find, COMPARING RAINFALL AND SOIL NUTRIENT GRADIENTS. Ecology, 69, 569–588, as Phyllanthus gasstroemii</t>
  </si>
  <si>
    <t>Prajjwal Dubey, A. S. Raghubanshi,  J. S. Singh. 2011. Intra-seasonal variation and relationship among leaf traits of different forest herbs in a dry tropical environment. Current Science 100, 69-76</t>
  </si>
  <si>
    <t>Meziane D, Shipley B. 2001. Direct and Indirect Relationships Between Specific Leaf Area, Leaf Nitrogen and Leaf Gas Exchange. Effects of Irradiance and Nutrient Supply. Annals of Botany 88: 915-927, average of high light treatments.</t>
  </si>
  <si>
    <t>Ülo Niinemets, Ian J. Wright,  John R. Evans. 2009. Leaf mesophyll diffusion conductance in 35 Australian sclerophylls covering a broad range of foliage structural and physiological variation. Journal of Experimental Botany 60, 2433–2449</t>
  </si>
  <si>
    <t>Moles AT, Westoby M. 2000. Do small leaves expand faster than large leaves, and do shorter expansion times reduce herbivore damage? Oikos 90: 517 – 524</t>
  </si>
  <si>
    <t>raw data from S. McIntyre, T. G. Martin, K. M. Heard, J. Kinloch. 2006. Plant traits predict impact of invading species: an analysis of herbaceous vegetation in the subtropics. Australian Journal of Botany 53, 757–770.</t>
  </si>
  <si>
    <t>read from Fig 4 in A. Dalaka, S. Sgardelis. 2006. Life strategies and spatial arrangement of grasses in a Mediterranean ecosystem in Greece' Grass and Forage Science  61, 218–231.</t>
  </si>
  <si>
    <t>Ülo Niinemets, Kalevi Kullb. 1994. Leaf weight per area and leaf size of 85 Estonian woody species in relation to shade tolerance and light availability. Forest Ecology and Management 70, 1–10</t>
  </si>
  <si>
    <t>Cunningham SA, Summerhayes B, Westoby M. 1999.  EVOLUTIONARY DIVERGENCES IN LEAF STRUCTURE AND CHEMIScan't find, COMPARING RAINFALL AND SOIL NUTRIENT GRADIENTS. Ecology, 69, 569–588</t>
  </si>
  <si>
    <t>read from Fig 1h (full light, end of time line) in AUMONDE, T.Z., PEDÓ, T., MARTINAZZO, E.G., MORAES, D.M., VILLELA, F.A., LOPES, N.F. 2013. Growth Analysis and Partitioning of Assimilates in Mary-Nightshade Plants Submitted to Shading Levels. Planta Daninha, Viçosa-MG, 31,  99-108.</t>
  </si>
  <si>
    <t>read from Figure 7 in G.R. Stewart, C.A. Gracia, E.E. Hegarty, R.L. Specht. 1990. Nitrate reductase activity and chlorophyll content in sun leaves of subtropical Australian closed-forest (rainforest) and open-forest communities. Oecologia 82:544-551.</t>
  </si>
  <si>
    <t>Tng, DYP, Jordan GJ, Bowman DMJS (2013). Plant Traits Demonstrate That Temperate and Tropical Giant Eucalypt Forests Are Ecologically Convergent with Rainforest Not Savanna. Plos One 8(12): e84378</t>
  </si>
  <si>
    <t>Kyle_Hunter Plant Traits as Verbena quadrangularis</t>
  </si>
  <si>
    <t>Wood Density (g cm-3)</t>
  </si>
  <si>
    <t xml:space="preserve">can't find </t>
  </si>
  <si>
    <t>Wood Density Source</t>
  </si>
  <si>
    <t xml:space="preserve">Searle SD, Owen JV. 2005.  Variation in basic wood density and percentage heartwood in temperate Australian Acacia species. Australian Forescan't find 68:126-136 </t>
  </si>
  <si>
    <t>Global Wood Density Database</t>
  </si>
  <si>
    <t>Ash J, Helman C. 1990.  Floristics and vegetation biomass of a forest catchment, Kioloa, south coastal New South Wales. Cunninghamia 2: 167-182</t>
  </si>
  <si>
    <t>Kooyman RM,  Westoby M. 2009. Costs of height gain in rainforest saplings: main-stem scaling, functional traits and strategy variation across 75 species. Annals of Botany 104: 987-993</t>
  </si>
  <si>
    <t>Global Wood Density Database as Banksia integrifolia</t>
  </si>
  <si>
    <t>Tng, DYP, Jordan GJ, Bowman DMJS (2013). Plant Traits Demonstrate That Temperate and Tropical Giant Eucalypt Forests Are Ecologically Convergent with Rainforest Not Savanna. Plos One 8(12): e84378 as Bedfordia salicina</t>
  </si>
  <si>
    <t>J. Lawson, , as Bursaria spinosa subsp. Spinosa</t>
  </si>
  <si>
    <t xml:space="preserve">raw data in Jillian M. Mueller. 2009. CONSERVATION MANAGEMENT UNDER CLIMATE CHANGE: ON TROPICAL DROUGHT RESISTANCE, NON-NATIVE SPECIES RESPONSE TO INCREASING DISTURBANCE, AND ASSISTED MIGRATION. University of Notre Dame, MSc thesis. </t>
  </si>
  <si>
    <t xml:space="preserve"> raw data in  Stuart S. 2011. Cold Comfort: Diversification and Adaptive Evolution across Latitudinal Gradients. PhD thesis, Integrative Biology
UC Berkeley.</t>
  </si>
  <si>
    <t>Global Wood Density Database as Dodonaea viscosa</t>
  </si>
  <si>
    <t>Global Wood Density Database average</t>
  </si>
  <si>
    <t>Global Wood Density Database as L. flavescens</t>
  </si>
  <si>
    <t>Onoda, Y., Richards, AE and Westoby, M. (2010), The relationship between stem biomechanics and wood density is modified by rainfall in 32 Australian woody plant species. New Phytologist, 185: 493–501.</t>
  </si>
  <si>
    <t>Martínez-Cabrera HI, Jones CS, Espino S, Schenk HJ. 2009.  Wood anatomy and wood density in shrubs: Responses to varying aridity along transcontinental transects. American Journal of Botany 96: 1388-1398</t>
  </si>
  <si>
    <t>J. Lawson, , as N. microcarpa var. microcarpa</t>
  </si>
  <si>
    <t>from raw data in  Stuart S. 2011. Cold Comfort: Diversification and Adaptive Evolution across Latitudinal Gradients. PhD thesis, Integrative Biology
UC Berkeley.</t>
  </si>
  <si>
    <t>flowering.onset</t>
  </si>
  <si>
    <t>flowering.end</t>
  </si>
  <si>
    <t>flowering.duration</t>
  </si>
  <si>
    <t>NSW flora online, AUSTRAITS_dataset_24</t>
  </si>
  <si>
    <t>AUSTRAITS_dataset_24, NSW flora online</t>
  </si>
  <si>
    <t>AUSTRAITS_dataset_56, NSW flora online</t>
  </si>
  <si>
    <t>AUSTRAITS_dataset_56, AUSTRAITS_dataset _24</t>
  </si>
  <si>
    <t>http://www.sciencedirect.com/science/article/pii/S1146609X06000452</t>
  </si>
  <si>
    <t>NSW flora online</t>
  </si>
  <si>
    <t>http://onlinelibrary.wiley.com/doi/10.1111/j.1438-8677.2011.00528.x/full</t>
  </si>
  <si>
    <t>http://hub.hku.hk/handle/10722/35055</t>
  </si>
  <si>
    <t xml:space="preserve"> m2/kg</t>
  </si>
  <si>
    <t>Carronia multisepalea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</si>
</sst>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indexed="8"/>
      <name val="Arial"/>
      <family val="2"/>
    </font>
    <font>
      <sz val="13"/>
      <color theme="1"/>
      <name val="Calibri Light"/>
      <family val="2"/>
      <scheme val="major"/>
    </font>
    <font>
      <b/>
      <sz val="13"/>
      <color theme="1"/>
      <name val="Calibri Light"/>
      <family val="2"/>
      <scheme val="major"/>
    </font>
    <font>
      <sz val="13"/>
      <name val="Calibri Light"/>
      <family val="2"/>
      <scheme val="major"/>
    </font>
    <font>
      <sz val="13"/>
      <color indexed="8"/>
      <name val="Calibri Light"/>
      <family val="2"/>
      <scheme val="major"/>
    </font>
    <font>
      <sz val="13"/>
      <color indexed="10"/>
      <name val="Calibri Light"/>
      <family val="2"/>
      <scheme val="major"/>
    </font>
    <font>
      <sz val="13"/>
      <color rgb="FF000000"/>
      <name val="Calibri Light"/>
      <family val="2"/>
      <scheme val="major"/>
    </font>
    <font>
      <sz val="11"/>
      <name val="Calibri"/>
      <family val="2"/>
      <scheme val="minor"/>
    </font>
    <font>
      <b/>
      <sz val="9"/>
      <color indexed="81"/>
      <name val="Tahoma"/>
      <family val="2"/>
    </font>
    <font>
      <sz val="9"/>
      <color indexed="81"/>
      <name val="Tahoma"/>
      <family val="2"/>
    </font>
    <font>
      <sz val="11"/>
      <color rgb="FF000000"/>
      <name val="Calibri"/>
      <family val="2"/>
      <scheme val="minor"/>
    </font>
    <font>
      <sz val="11"/>
      <color indexed="8"/>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xf numFmtId="0" fontId="31" fillId="0" borderId="0" applyNumberFormat="0" applyFill="0" applyBorder="0" applyAlignment="0" applyProtection="0"/>
  </cellStyleXfs>
  <cellXfs count="145">
    <xf numFmtId="0" fontId="0" fillId="0" borderId="0" xfId="0"/>
    <xf numFmtId="0" fontId="20" fillId="0" borderId="0" xfId="0" applyFont="1"/>
    <xf numFmtId="0" fontId="21" fillId="0" borderId="0" xfId="0" applyFont="1"/>
    <xf numFmtId="2" fontId="20" fillId="0" borderId="0" xfId="0" applyNumberFormat="1" applyFont="1"/>
    <xf numFmtId="0" fontId="22" fillId="0" borderId="0" xfId="0" applyFont="1" applyFill="1"/>
    <xf numFmtId="164" fontId="22" fillId="0" borderId="0" xfId="0" applyNumberFormat="1" applyFont="1" applyFill="1" applyBorder="1"/>
    <xf numFmtId="0" fontId="22" fillId="0" borderId="0" xfId="0" applyFont="1" applyFill="1" applyBorder="1"/>
    <xf numFmtId="4" fontId="22" fillId="0" borderId="0" xfId="0" applyNumberFormat="1" applyFont="1"/>
    <xf numFmtId="2" fontId="22" fillId="0" borderId="0" xfId="0" applyNumberFormat="1" applyFont="1" applyBorder="1"/>
    <xf numFmtId="165" fontId="20" fillId="0" borderId="0" xfId="0" applyNumberFormat="1" applyFont="1"/>
    <xf numFmtId="0" fontId="20" fillId="0" borderId="0" xfId="0" applyFont="1" applyAlignment="1"/>
    <xf numFmtId="0" fontId="20" fillId="0" borderId="0" xfId="0" applyFont="1" applyFill="1" applyBorder="1"/>
    <xf numFmtId="0" fontId="23" fillId="0" borderId="0" xfId="43" applyFont="1" applyFill="1" applyBorder="1" applyAlignment="1"/>
    <xf numFmtId="165" fontId="23" fillId="0" borderId="0" xfId="43" applyNumberFormat="1" applyFont="1" applyFill="1" applyBorder="1" applyAlignment="1">
      <alignment horizontal="right"/>
    </xf>
    <xf numFmtId="0" fontId="23" fillId="0" borderId="10" xfId="43" applyFont="1" applyFill="1" applyBorder="1" applyAlignment="1"/>
    <xf numFmtId="0" fontId="25" fillId="0" borderId="0" xfId="0" applyFont="1" applyAlignment="1">
      <alignment horizontal="right" vertical="center"/>
    </xf>
    <xf numFmtId="0" fontId="22" fillId="0" borderId="10" xfId="0" applyFont="1" applyFill="1" applyBorder="1"/>
    <xf numFmtId="165" fontId="22" fillId="0" borderId="0" xfId="0" applyNumberFormat="1" applyFont="1" applyFill="1" applyBorder="1"/>
    <xf numFmtId="165" fontId="22" fillId="0" borderId="0" xfId="0" applyNumberFormat="1" applyFont="1" applyBorder="1"/>
    <xf numFmtId="164" fontId="23" fillId="0" borderId="0" xfId="0" applyNumberFormat="1" applyFont="1" applyBorder="1"/>
    <xf numFmtId="0" fontId="20" fillId="0" borderId="0" xfId="0" applyFont="1" applyFill="1"/>
    <xf numFmtId="0" fontId="0" fillId="0" borderId="0" xfId="0" applyAlignment="1">
      <alignment horizontal="left"/>
    </xf>
    <xf numFmtId="1" fontId="22" fillId="0" borderId="0" xfId="0" applyNumberFormat="1" applyFont="1" applyFill="1" applyBorder="1"/>
    <xf numFmtId="0" fontId="20" fillId="0" borderId="10" xfId="0" applyFont="1" applyFill="1" applyBorder="1"/>
    <xf numFmtId="165" fontId="21" fillId="0" borderId="0" xfId="0" applyNumberFormat="1" applyFont="1"/>
    <xf numFmtId="165" fontId="23" fillId="0" borderId="0" xfId="0" applyNumberFormat="1" applyFont="1" applyBorder="1"/>
    <xf numFmtId="165" fontId="22" fillId="0" borderId="0" xfId="42" applyNumberFormat="1" applyFont="1" applyBorder="1"/>
    <xf numFmtId="165" fontId="22" fillId="0" borderId="0" xfId="0" applyNumberFormat="1" applyFont="1"/>
    <xf numFmtId="165" fontId="23" fillId="0" borderId="0" xfId="0" applyNumberFormat="1" applyFont="1"/>
    <xf numFmtId="165" fontId="22" fillId="0" borderId="0" xfId="42" applyNumberFormat="1" applyFont="1"/>
    <xf numFmtId="165" fontId="20" fillId="0" borderId="0" xfId="0" applyNumberFormat="1" applyFont="1" applyAlignment="1">
      <alignment horizontal="left"/>
    </xf>
    <xf numFmtId="165" fontId="20" fillId="0" borderId="0" xfId="0" applyNumberFormat="1" applyFont="1" applyAlignment="1"/>
    <xf numFmtId="165" fontId="20" fillId="0" borderId="0" xfId="0" applyNumberFormat="1" applyFont="1" applyBorder="1"/>
    <xf numFmtId="165" fontId="25" fillId="0" borderId="0" xfId="0" applyNumberFormat="1" applyFont="1" applyAlignment="1">
      <alignment horizontal="left" vertical="center"/>
    </xf>
    <xf numFmtId="165" fontId="25" fillId="0" borderId="0" xfId="0" applyNumberFormat="1" applyFont="1" applyBorder="1" applyAlignment="1">
      <alignment horizontal="right" vertical="center"/>
    </xf>
    <xf numFmtId="165" fontId="25" fillId="0" borderId="0" xfId="0" applyNumberFormat="1" applyFont="1" applyAlignment="1">
      <alignment horizontal="right" vertical="center"/>
    </xf>
    <xf numFmtId="165" fontId="22" fillId="0" borderId="0" xfId="0" applyNumberFormat="1" applyFont="1" applyBorder="1" applyAlignment="1">
      <alignment horizontal="right" wrapText="1"/>
    </xf>
    <xf numFmtId="165" fontId="22" fillId="0" borderId="0" xfId="0" applyNumberFormat="1" applyFont="1" applyFill="1"/>
    <xf numFmtId="165" fontId="22" fillId="0" borderId="0" xfId="0" applyNumberFormat="1" applyFont="1" applyAlignment="1">
      <alignment horizontal="center"/>
    </xf>
    <xf numFmtId="165" fontId="20" fillId="0" borderId="0" xfId="0" quotePrefix="1" applyNumberFormat="1" applyFont="1" applyAlignment="1">
      <alignment horizontal="right" vertical="center"/>
    </xf>
    <xf numFmtId="165" fontId="24" fillId="0" borderId="0" xfId="0" applyNumberFormat="1" applyFont="1" applyBorder="1" applyAlignment="1">
      <alignment horizontal="left"/>
    </xf>
    <xf numFmtId="165" fontId="20" fillId="0" borderId="0" xfId="0" applyNumberFormat="1" applyFont="1" applyAlignment="1">
      <alignment horizontal="right" vertical="center"/>
    </xf>
    <xf numFmtId="165" fontId="24" fillId="0" borderId="0" xfId="0" applyNumberFormat="1" applyFont="1" applyAlignment="1">
      <alignment horizontal="left"/>
    </xf>
    <xf numFmtId="165" fontId="20" fillId="0" borderId="10" xfId="0" applyNumberFormat="1" applyFont="1" applyBorder="1"/>
    <xf numFmtId="165" fontId="22" fillId="0" borderId="10" xfId="0" applyNumberFormat="1" applyFont="1" applyFill="1" applyBorder="1"/>
    <xf numFmtId="165" fontId="20" fillId="0" borderId="10" xfId="0" applyNumberFormat="1" applyFont="1" applyBorder="1" applyAlignment="1"/>
    <xf numFmtId="165" fontId="20" fillId="0" borderId="0" xfId="0" applyNumberFormat="1" applyFont="1" applyBorder="1" applyAlignment="1"/>
    <xf numFmtId="165" fontId="22" fillId="0" borderId="0" xfId="0" applyNumberFormat="1" applyFont="1" applyProtection="1"/>
    <xf numFmtId="165" fontId="20" fillId="0" borderId="0" xfId="0" applyNumberFormat="1" applyFont="1" applyFill="1" applyBorder="1" applyAlignment="1">
      <alignment horizontal="right"/>
    </xf>
    <xf numFmtId="165" fontId="23" fillId="0" borderId="10" xfId="0" applyNumberFormat="1" applyFont="1" applyBorder="1"/>
    <xf numFmtId="165" fontId="25" fillId="0" borderId="10" xfId="0" applyNumberFormat="1" applyFont="1" applyBorder="1" applyAlignment="1">
      <alignment horizontal="right" vertical="center"/>
    </xf>
    <xf numFmtId="1" fontId="22" fillId="0" borderId="10" xfId="0" applyNumberFormat="1" applyFont="1" applyFill="1" applyBorder="1"/>
    <xf numFmtId="0" fontId="22" fillId="0" borderId="0" xfId="42" applyFont="1" applyFill="1" applyBorder="1" applyAlignment="1">
      <alignment vertical="center"/>
    </xf>
    <xf numFmtId="165" fontId="22" fillId="0" borderId="10" xfId="0" applyNumberFormat="1" applyFont="1" applyBorder="1"/>
    <xf numFmtId="0" fontId="16" fillId="0" borderId="0" xfId="0" applyFont="1"/>
    <xf numFmtId="0" fontId="21" fillId="0" borderId="0" xfId="0" applyFont="1" applyFill="1"/>
    <xf numFmtId="1" fontId="20" fillId="0" borderId="0" xfId="0" applyNumberFormat="1" applyFont="1" applyFill="1" applyBorder="1"/>
    <xf numFmtId="1" fontId="20" fillId="0" borderId="0" xfId="0" applyNumberFormat="1" applyFont="1" applyFill="1"/>
    <xf numFmtId="0" fontId="23" fillId="0" borderId="0" xfId="0" applyFont="1" applyFill="1" applyBorder="1"/>
    <xf numFmtId="0" fontId="25" fillId="0" borderId="0" xfId="0" applyFont="1" applyFill="1" applyBorder="1" applyAlignment="1">
      <alignment vertical="center"/>
    </xf>
    <xf numFmtId="0" fontId="22" fillId="0" borderId="0" xfId="0" applyFont="1" applyFill="1" applyAlignment="1" applyProtection="1">
      <alignment horizontal="left"/>
    </xf>
    <xf numFmtId="0" fontId="20" fillId="0" borderId="0" xfId="0" applyFont="1" applyFill="1" applyBorder="1" applyAlignment="1">
      <alignment horizontal="left" vertical="center"/>
    </xf>
    <xf numFmtId="0" fontId="22" fillId="0" borderId="0" xfId="0" applyFont="1" applyFill="1" applyBorder="1" applyAlignment="1">
      <alignment wrapText="1"/>
    </xf>
    <xf numFmtId="3" fontId="22" fillId="0" borderId="0" xfId="42" applyNumberFormat="1" applyFont="1" applyFill="1" applyBorder="1"/>
    <xf numFmtId="1" fontId="20" fillId="0" borderId="10" xfId="0" applyNumberFormat="1" applyFont="1" applyFill="1" applyBorder="1"/>
    <xf numFmtId="0" fontId="23" fillId="0" borderId="10" xfId="0" applyFont="1" applyFill="1" applyBorder="1"/>
    <xf numFmtId="0" fontId="20" fillId="0" borderId="0" xfId="0" applyFont="1" applyFill="1" applyAlignment="1">
      <alignment horizontal="left" vertical="center"/>
    </xf>
    <xf numFmtId="0" fontId="22" fillId="0" borderId="0" xfId="0" applyFont="1" applyFill="1" applyBorder="1" applyAlignment="1">
      <alignment horizontal="left"/>
    </xf>
    <xf numFmtId="0" fontId="20" fillId="0" borderId="0" xfId="0" applyFont="1" applyFill="1" applyAlignment="1">
      <alignment horizontal="left"/>
    </xf>
    <xf numFmtId="0" fontId="20" fillId="0" borderId="0" xfId="0" applyFont="1" applyFill="1" applyBorder="1" applyAlignment="1">
      <alignment horizontal="left"/>
    </xf>
    <xf numFmtId="0" fontId="20" fillId="0" borderId="10" xfId="0" applyFont="1" applyFill="1" applyBorder="1" applyAlignment="1">
      <alignment horizontal="left" vertical="center"/>
    </xf>
    <xf numFmtId="0" fontId="25" fillId="0" borderId="10" xfId="0" applyFont="1" applyFill="1" applyBorder="1" applyAlignment="1">
      <alignment vertical="center"/>
    </xf>
    <xf numFmtId="0" fontId="22" fillId="0" borderId="0" xfId="0" applyFont="1" applyFill="1" applyBorder="1" applyAlignment="1" applyProtection="1">
      <alignment horizontal="left"/>
    </xf>
    <xf numFmtId="0" fontId="20" fillId="0" borderId="10" xfId="0" applyFont="1" applyFill="1" applyBorder="1" applyAlignment="1">
      <alignment horizontal="left"/>
    </xf>
    <xf numFmtId="164" fontId="21" fillId="0" borderId="0" xfId="0" applyNumberFormat="1" applyFont="1"/>
    <xf numFmtId="164" fontId="22" fillId="0" borderId="0" xfId="0" applyNumberFormat="1" applyFont="1" applyFill="1"/>
    <xf numFmtId="164" fontId="20" fillId="0" borderId="0" xfId="0" applyNumberFormat="1" applyFont="1" applyAlignment="1"/>
    <xf numFmtId="164" fontId="20" fillId="0" borderId="0" xfId="0" applyNumberFormat="1" applyFont="1"/>
    <xf numFmtId="164" fontId="25" fillId="0" borderId="0" xfId="0" applyNumberFormat="1" applyFont="1" applyBorder="1" applyAlignment="1">
      <alignment horizontal="right" vertical="center"/>
    </xf>
    <xf numFmtId="164" fontId="22" fillId="0" borderId="0" xfId="0" applyNumberFormat="1" applyFont="1"/>
    <xf numFmtId="164" fontId="20" fillId="0" borderId="0" xfId="0" applyNumberFormat="1" applyFont="1" applyBorder="1"/>
    <xf numFmtId="164" fontId="25" fillId="0" borderId="0" xfId="0" applyNumberFormat="1" applyFont="1" applyAlignment="1">
      <alignment horizontal="right" vertical="center"/>
    </xf>
    <xf numFmtId="164" fontId="22" fillId="0" borderId="0" xfId="42" applyNumberFormat="1" applyFont="1"/>
    <xf numFmtId="164" fontId="22" fillId="0" borderId="0" xfId="0" applyNumberFormat="1" applyFont="1" applyBorder="1" applyAlignment="1">
      <alignment horizontal="right" wrapText="1"/>
    </xf>
    <xf numFmtId="164" fontId="20" fillId="0" borderId="0" xfId="0" applyNumberFormat="1" applyFont="1" applyFill="1" applyBorder="1"/>
    <xf numFmtId="164" fontId="22" fillId="0" borderId="0" xfId="42" applyNumberFormat="1" applyFont="1" applyFill="1" applyAlignment="1"/>
    <xf numFmtId="164" fontId="20" fillId="0" borderId="0" xfId="0" applyNumberFormat="1" applyFont="1" applyBorder="1" applyAlignment="1">
      <alignment horizontal="left"/>
    </xf>
    <xf numFmtId="0" fontId="0" fillId="33" borderId="0" xfId="0" applyFill="1" applyAlignment="1">
      <alignment horizontal="left"/>
    </xf>
    <xf numFmtId="0" fontId="0" fillId="34" borderId="0" xfId="0" applyFill="1" applyAlignment="1">
      <alignment horizontal="left"/>
    </xf>
    <xf numFmtId="0" fontId="16" fillId="0" borderId="0" xfId="0" applyFont="1" applyFill="1" applyAlignment="1"/>
    <xf numFmtId="0" fontId="0" fillId="0" borderId="0" xfId="0" applyFont="1" applyFill="1" applyBorder="1" applyAlignment="1"/>
    <xf numFmtId="0" fontId="26" fillId="0" borderId="0" xfId="42" applyFont="1" applyFill="1" applyBorder="1" applyAlignment="1"/>
    <xf numFmtId="0" fontId="0" fillId="0" borderId="0" xfId="0" applyFont="1" applyFill="1" applyAlignment="1"/>
    <xf numFmtId="0" fontId="0" fillId="0" borderId="0" xfId="0" applyFill="1"/>
    <xf numFmtId="0" fontId="26" fillId="0" borderId="0" xfId="42" applyFont="1" applyFill="1" applyAlignment="1"/>
    <xf numFmtId="0" fontId="0" fillId="0" borderId="0" xfId="0" applyFont="1" applyFill="1"/>
    <xf numFmtId="0" fontId="16" fillId="0" borderId="0" xfId="0" applyFont="1" applyBorder="1" applyAlignment="1"/>
    <xf numFmtId="0" fontId="0" fillId="0" borderId="0" xfId="0" applyFont="1" applyAlignment="1"/>
    <xf numFmtId="165" fontId="0" fillId="0" borderId="0" xfId="0" applyNumberFormat="1" applyFont="1" applyBorder="1" applyAlignment="1"/>
    <xf numFmtId="2" fontId="0" fillId="0" borderId="0" xfId="0" applyNumberFormat="1" applyFont="1" applyAlignment="1"/>
    <xf numFmtId="0" fontId="0" fillId="0" borderId="0" xfId="0" applyFont="1" applyBorder="1" applyAlignment="1">
      <alignment horizontal="right"/>
    </xf>
    <xf numFmtId="165" fontId="26" fillId="0" borderId="0" xfId="0" applyNumberFormat="1" applyFont="1" applyFill="1" applyAlignment="1"/>
    <xf numFmtId="0" fontId="0" fillId="33" borderId="0" xfId="0" applyFont="1" applyFill="1" applyAlignment="1"/>
    <xf numFmtId="165" fontId="0" fillId="0" borderId="0" xfId="0" applyNumberFormat="1" applyFont="1" applyBorder="1" applyAlignment="1">
      <alignment horizontal="right"/>
    </xf>
    <xf numFmtId="165" fontId="0" fillId="0" borderId="0" xfId="0" applyNumberFormat="1" applyFont="1" applyAlignment="1"/>
    <xf numFmtId="165" fontId="0" fillId="0" borderId="0" xfId="0" applyNumberFormat="1" applyFont="1" applyFill="1" applyAlignment="1"/>
    <xf numFmtId="2" fontId="0" fillId="0" borderId="0" xfId="0" applyNumberFormat="1" applyFont="1" applyBorder="1" applyAlignment="1">
      <alignment horizontal="right"/>
    </xf>
    <xf numFmtId="2" fontId="0" fillId="0" borderId="0" xfId="0" applyNumberFormat="1" applyAlignment="1" applyProtection="1"/>
    <xf numFmtId="165" fontId="0" fillId="0" borderId="0" xfId="0" applyNumberFormat="1" applyFont="1" applyAlignment="1">
      <alignment horizontal="center"/>
    </xf>
    <xf numFmtId="0" fontId="0" fillId="0" borderId="0" xfId="0" applyFont="1" applyAlignment="1">
      <alignment horizontal="right"/>
    </xf>
    <xf numFmtId="2" fontId="0" fillId="0" borderId="0" xfId="0" applyNumberFormat="1" applyFont="1" applyAlignment="1">
      <alignment horizontal="right"/>
    </xf>
    <xf numFmtId="165" fontId="26" fillId="0" borderId="0" xfId="0" applyNumberFormat="1" applyFont="1" applyBorder="1" applyAlignment="1">
      <alignment horizontal="right"/>
    </xf>
    <xf numFmtId="0" fontId="0" fillId="0" borderId="0" xfId="0" applyFont="1" applyBorder="1" applyAlignment="1"/>
    <xf numFmtId="0" fontId="0" fillId="0" borderId="0" xfId="0" applyAlignment="1" applyProtection="1"/>
    <xf numFmtId="0" fontId="16" fillId="0" borderId="0" xfId="0" applyFont="1" applyAlignment="1"/>
    <xf numFmtId="2" fontId="26" fillId="0" borderId="0" xfId="0" applyNumberFormat="1" applyFont="1" applyFill="1" applyAlignment="1"/>
    <xf numFmtId="0" fontId="0" fillId="0" borderId="0" xfId="0" applyFont="1" applyAlignment="1" applyProtection="1"/>
    <xf numFmtId="0" fontId="26" fillId="0" borderId="0" xfId="0" applyFont="1" applyFill="1" applyAlignment="1"/>
    <xf numFmtId="2" fontId="26" fillId="33" borderId="0" xfId="0" applyNumberFormat="1" applyFont="1" applyFill="1" applyAlignment="1"/>
    <xf numFmtId="0" fontId="0" fillId="0" borderId="0" xfId="0" applyFont="1"/>
    <xf numFmtId="0" fontId="26" fillId="0" borderId="0" xfId="0" applyFont="1" applyAlignment="1"/>
    <xf numFmtId="0" fontId="29" fillId="0" borderId="0" xfId="0" applyFont="1"/>
    <xf numFmtId="0" fontId="0" fillId="0" borderId="0" xfId="0" applyFont="1" applyFill="1" applyAlignment="1" applyProtection="1"/>
    <xf numFmtId="2" fontId="0" fillId="0" borderId="0" xfId="0" applyNumberFormat="1" applyFont="1" applyFill="1" applyAlignment="1"/>
    <xf numFmtId="0" fontId="0" fillId="35" borderId="0" xfId="0" applyFill="1" applyAlignment="1"/>
    <xf numFmtId="0" fontId="0" fillId="0" borderId="0" xfId="0" applyAlignment="1"/>
    <xf numFmtId="2" fontId="0" fillId="0" borderId="0" xfId="0" applyNumberFormat="1" applyFill="1" applyAlignment="1" applyProtection="1"/>
    <xf numFmtId="2" fontId="0" fillId="0" borderId="0" xfId="0" applyNumberFormat="1" applyFont="1"/>
    <xf numFmtId="2" fontId="0" fillId="0" borderId="0" xfId="0" applyNumberFormat="1" applyFill="1" applyAlignment="1"/>
    <xf numFmtId="0" fontId="0" fillId="0" borderId="0" xfId="0" applyFill="1" applyAlignment="1" applyProtection="1"/>
    <xf numFmtId="0" fontId="0" fillId="0" borderId="0" xfId="0" applyFill="1" applyAlignment="1"/>
    <xf numFmtId="165" fontId="30" fillId="0" borderId="0" xfId="43" applyNumberFormat="1" applyFont="1" applyFill="1" applyBorder="1" applyAlignment="1">
      <alignment horizontal="right"/>
    </xf>
    <xf numFmtId="165" fontId="0" fillId="0" borderId="0" xfId="0" applyNumberFormat="1" applyFont="1" applyFill="1" applyBorder="1" applyAlignment="1"/>
    <xf numFmtId="0" fontId="0" fillId="0" borderId="10" xfId="0" applyFont="1" applyBorder="1" applyAlignment="1"/>
    <xf numFmtId="165" fontId="0" fillId="0" borderId="10" xfId="0" applyNumberFormat="1" applyFont="1" applyFill="1" applyBorder="1" applyAlignment="1"/>
    <xf numFmtId="165" fontId="19" fillId="0" borderId="0" xfId="43" applyNumberFormat="1" applyFont="1" applyFill="1" applyBorder="1" applyAlignment="1">
      <alignment horizontal="right"/>
    </xf>
    <xf numFmtId="0" fontId="0" fillId="0" borderId="0" xfId="0" applyNumberFormat="1" applyFill="1" applyAlignment="1"/>
    <xf numFmtId="0" fontId="0" fillId="36" borderId="0" xfId="0" applyFill="1"/>
    <xf numFmtId="0" fontId="0" fillId="37" borderId="0" xfId="0" applyFill="1"/>
    <xf numFmtId="0" fontId="0" fillId="38" borderId="0" xfId="0" applyFill="1"/>
    <xf numFmtId="0" fontId="31" fillId="0" borderId="0" xfId="44"/>
    <xf numFmtId="0" fontId="0" fillId="33" borderId="0" xfId="0" applyFill="1"/>
    <xf numFmtId="0" fontId="20" fillId="33" borderId="0" xfId="0" applyFont="1" applyFill="1"/>
    <xf numFmtId="165" fontId="20" fillId="33" borderId="0" xfId="0" applyNumberFormat="1" applyFont="1" applyFill="1"/>
    <xf numFmtId="164" fontId="20" fillId="33" borderId="0" xfId="0" applyNumberFormat="1" applyFont="1" applyFill="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2"/>
    <cellStyle name="Normal_Sheet1"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onlinelibrary.wiley.com/doi/10.1111/j.1438-8677.2011.00528.x/full"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2442"/>
  <sheetViews>
    <sheetView tabSelected="1" workbookViewId="0">
      <pane ySplit="1" topLeftCell="A907" activePane="bottomLeft" state="frozen"/>
      <selection pane="bottomLeft" activeCell="A2214" sqref="A2214"/>
    </sheetView>
  </sheetViews>
  <sheetFormatPr defaultColWidth="16.140625" defaultRowHeight="17.25" x14ac:dyDescent="0.3"/>
  <cols>
    <col min="1" max="1" width="33.85546875" style="20" bestFit="1" customWidth="1"/>
    <col min="2" max="2" width="16.140625" style="9"/>
    <col min="3" max="4" width="16.140625" style="1"/>
    <col min="5" max="5" width="16.140625" style="9"/>
    <col min="6" max="6" width="16.140625" style="1"/>
    <col min="7" max="8" width="16.140625" style="9"/>
    <col min="9" max="9" width="16.140625" style="77"/>
    <col min="10" max="14" width="16.140625" style="9"/>
    <col min="15" max="16384" width="16.140625" style="1"/>
  </cols>
  <sheetData>
    <row r="1" spans="1:16" s="2" customFormat="1" x14ac:dyDescent="0.3">
      <c r="A1" s="55" t="s">
        <v>279</v>
      </c>
      <c r="B1" s="24" t="s">
        <v>219</v>
      </c>
      <c r="C1" s="2" t="s">
        <v>214</v>
      </c>
      <c r="D1" s="2" t="s">
        <v>231</v>
      </c>
      <c r="E1" s="24" t="s">
        <v>244</v>
      </c>
      <c r="F1" s="2" t="s">
        <v>245</v>
      </c>
      <c r="G1" s="24" t="s">
        <v>297</v>
      </c>
      <c r="H1" s="24" t="s">
        <v>286</v>
      </c>
      <c r="I1" s="74" t="s">
        <v>298</v>
      </c>
      <c r="J1" s="24" t="s">
        <v>296</v>
      </c>
      <c r="K1" s="24" t="s">
        <v>299</v>
      </c>
      <c r="L1" s="114" t="s">
        <v>755</v>
      </c>
      <c r="M1" s="114" t="s">
        <v>756</v>
      </c>
      <c r="N1" s="114" t="s">
        <v>757</v>
      </c>
      <c r="O1" s="2" t="s">
        <v>0</v>
      </c>
      <c r="P1" s="2" t="s">
        <v>213</v>
      </c>
    </row>
    <row r="2" spans="1:16" hidden="1" x14ac:dyDescent="0.3">
      <c r="A2" s="6" t="s">
        <v>66</v>
      </c>
      <c r="G2" s="37"/>
      <c r="H2" s="17"/>
      <c r="I2" s="75">
        <v>25</v>
      </c>
      <c r="J2" s="37"/>
      <c r="O2" s="1" t="s">
        <v>256</v>
      </c>
    </row>
    <row r="3" spans="1:16" hidden="1" x14ac:dyDescent="0.3">
      <c r="A3" s="61" t="s">
        <v>66</v>
      </c>
      <c r="B3" s="31"/>
      <c r="C3" s="10"/>
      <c r="D3" s="10"/>
      <c r="E3" s="31"/>
      <c r="F3" s="10"/>
      <c r="G3" s="39">
        <v>1.9E-2</v>
      </c>
      <c r="H3" s="46"/>
      <c r="I3" s="76">
        <v>20</v>
      </c>
      <c r="J3" s="31"/>
      <c r="K3" s="31"/>
      <c r="L3" s="31"/>
      <c r="M3" s="31"/>
      <c r="N3" s="31"/>
      <c r="O3" s="10" t="s">
        <v>243</v>
      </c>
      <c r="P3" s="10"/>
    </row>
    <row r="4" spans="1:16" hidden="1" x14ac:dyDescent="0.3">
      <c r="A4" s="20" t="s">
        <v>1</v>
      </c>
      <c r="B4" s="9">
        <v>101.5</v>
      </c>
      <c r="C4" s="1" t="s">
        <v>218</v>
      </c>
      <c r="G4" s="9">
        <v>3.3</v>
      </c>
      <c r="O4" s="1" t="s">
        <v>2</v>
      </c>
    </row>
    <row r="5" spans="1:16" hidden="1" x14ac:dyDescent="0.3">
      <c r="A5" s="68" t="s">
        <v>6</v>
      </c>
      <c r="B5" s="9">
        <v>124</v>
      </c>
      <c r="C5" s="1" t="s">
        <v>218</v>
      </c>
      <c r="G5" s="9">
        <v>10.4</v>
      </c>
      <c r="H5" s="32"/>
      <c r="O5" s="1" t="s">
        <v>2</v>
      </c>
    </row>
    <row r="6" spans="1:16" hidden="1" x14ac:dyDescent="0.3">
      <c r="A6" s="4" t="s">
        <v>168</v>
      </c>
      <c r="G6" s="37">
        <v>0.14699999999999999</v>
      </c>
      <c r="H6" s="37"/>
      <c r="I6" s="75">
        <v>1</v>
      </c>
      <c r="J6" s="37"/>
      <c r="O6" s="1" t="s">
        <v>256</v>
      </c>
    </row>
    <row r="7" spans="1:16" hidden="1" x14ac:dyDescent="0.3">
      <c r="A7" s="11" t="s">
        <v>3</v>
      </c>
      <c r="B7" s="9">
        <v>121.6</v>
      </c>
      <c r="C7" s="1" t="s">
        <v>218</v>
      </c>
      <c r="G7" s="9">
        <v>0.18049999999999999</v>
      </c>
      <c r="H7" s="32"/>
      <c r="O7" s="1" t="s">
        <v>2</v>
      </c>
    </row>
    <row r="8" spans="1:16" hidden="1" x14ac:dyDescent="0.3">
      <c r="A8" s="58" t="s">
        <v>66</v>
      </c>
      <c r="B8" s="25">
        <v>3.7237549407114621</v>
      </c>
      <c r="C8" s="19" t="s">
        <v>215</v>
      </c>
      <c r="D8" s="19"/>
      <c r="G8" s="25">
        <v>0.18842199999999998</v>
      </c>
      <c r="H8" s="25"/>
      <c r="I8" s="19">
        <v>10</v>
      </c>
      <c r="O8" s="1" t="s">
        <v>216</v>
      </c>
    </row>
    <row r="9" spans="1:16" hidden="1" x14ac:dyDescent="0.3">
      <c r="A9" s="56" t="s">
        <v>66</v>
      </c>
      <c r="B9" s="9">
        <v>3.7237550000000001</v>
      </c>
      <c r="C9" s="9" t="s">
        <v>220</v>
      </c>
      <c r="D9" s="9"/>
      <c r="G9" s="9">
        <v>0.18842199999999998</v>
      </c>
      <c r="H9" s="32"/>
      <c r="I9" s="77">
        <v>10</v>
      </c>
      <c r="O9" s="1" t="s">
        <v>257</v>
      </c>
    </row>
    <row r="10" spans="1:16" hidden="1" x14ac:dyDescent="0.3">
      <c r="A10" s="56" t="s">
        <v>66</v>
      </c>
      <c r="G10" s="9">
        <v>0.19</v>
      </c>
      <c r="H10" s="32"/>
      <c r="O10" s="1" t="s">
        <v>277</v>
      </c>
    </row>
    <row r="11" spans="1:16" hidden="1" x14ac:dyDescent="0.3">
      <c r="A11" s="58" t="s">
        <v>161</v>
      </c>
      <c r="B11" s="25">
        <v>24.308337214718204</v>
      </c>
      <c r="C11" s="19" t="s">
        <v>215</v>
      </c>
      <c r="D11" s="19"/>
      <c r="G11" s="25">
        <v>2.09</v>
      </c>
      <c r="H11" s="25"/>
      <c r="I11" s="19">
        <v>0.5</v>
      </c>
      <c r="O11" s="1" t="s">
        <v>216</v>
      </c>
    </row>
    <row r="12" spans="1:16" hidden="1" x14ac:dyDescent="0.3">
      <c r="A12" s="56" t="s">
        <v>161</v>
      </c>
      <c r="B12" s="9">
        <v>24.308337000000002</v>
      </c>
      <c r="C12" s="9" t="s">
        <v>220</v>
      </c>
      <c r="D12" s="9"/>
      <c r="G12" s="25">
        <v>2.09</v>
      </c>
      <c r="H12" s="32"/>
      <c r="I12" s="77">
        <v>0.5</v>
      </c>
      <c r="O12" s="1" t="s">
        <v>257</v>
      </c>
    </row>
    <row r="13" spans="1:16" hidden="1" x14ac:dyDescent="0.3">
      <c r="A13" s="6" t="s">
        <v>45</v>
      </c>
      <c r="G13" s="37">
        <v>0.21875</v>
      </c>
      <c r="H13" s="17">
        <v>437</v>
      </c>
      <c r="I13" s="75">
        <v>50</v>
      </c>
      <c r="J13" s="37"/>
      <c r="O13" s="1" t="s">
        <v>256</v>
      </c>
    </row>
    <row r="14" spans="1:16" hidden="1" x14ac:dyDescent="0.3">
      <c r="A14" s="11" t="s">
        <v>4</v>
      </c>
      <c r="B14" s="9">
        <v>87.5</v>
      </c>
      <c r="C14" s="1" t="s">
        <v>218</v>
      </c>
      <c r="G14" s="9">
        <v>0.25989999999999996</v>
      </c>
      <c r="H14" s="32"/>
      <c r="O14" s="1" t="s">
        <v>2</v>
      </c>
    </row>
    <row r="15" spans="1:16" hidden="1" x14ac:dyDescent="0.3">
      <c r="A15" s="57" t="s">
        <v>170</v>
      </c>
      <c r="G15" s="9">
        <v>0.26</v>
      </c>
      <c r="O15" s="1" t="s">
        <v>277</v>
      </c>
    </row>
    <row r="16" spans="1:16" hidden="1" x14ac:dyDescent="0.3">
      <c r="A16" s="57" t="s">
        <v>170</v>
      </c>
      <c r="G16" s="9">
        <v>0.26</v>
      </c>
      <c r="O16" s="1" t="s">
        <v>277</v>
      </c>
    </row>
    <row r="17" spans="1:15" hidden="1" x14ac:dyDescent="0.3">
      <c r="A17" s="57" t="s">
        <v>170</v>
      </c>
      <c r="G17" s="9">
        <v>0.26</v>
      </c>
      <c r="O17" s="1" t="s">
        <v>277</v>
      </c>
    </row>
    <row r="18" spans="1:15" hidden="1" x14ac:dyDescent="0.3">
      <c r="A18" s="4" t="s">
        <v>170</v>
      </c>
      <c r="G18" s="37">
        <v>0.27562500000000001</v>
      </c>
      <c r="H18" s="37"/>
      <c r="I18" s="75">
        <v>4.2</v>
      </c>
      <c r="J18" s="37"/>
      <c r="O18" s="1" t="s">
        <v>256</v>
      </c>
    </row>
    <row r="19" spans="1:15" hidden="1" x14ac:dyDescent="0.3">
      <c r="A19" s="4" t="s">
        <v>28</v>
      </c>
      <c r="G19" s="37">
        <v>0.29924999999999996</v>
      </c>
      <c r="H19" s="37"/>
      <c r="I19" s="75">
        <v>15</v>
      </c>
      <c r="J19" s="37"/>
      <c r="O19" s="1" t="s">
        <v>256</v>
      </c>
    </row>
    <row r="20" spans="1:15" x14ac:dyDescent="0.3">
      <c r="A20" s="20" t="s">
        <v>7</v>
      </c>
      <c r="B20" s="9">
        <v>105</v>
      </c>
      <c r="C20" s="1" t="s">
        <v>218</v>
      </c>
      <c r="G20" s="9">
        <v>0.42049999999999998</v>
      </c>
      <c r="O20" s="1" t="s">
        <v>2</v>
      </c>
    </row>
    <row r="21" spans="1:15" hidden="1" x14ac:dyDescent="0.3">
      <c r="A21" s="56" t="s">
        <v>45</v>
      </c>
      <c r="G21" s="9">
        <v>0.75</v>
      </c>
      <c r="H21" s="32"/>
      <c r="O21" s="1" t="s">
        <v>277</v>
      </c>
    </row>
    <row r="22" spans="1:15" hidden="1" x14ac:dyDescent="0.3">
      <c r="A22" s="56" t="s">
        <v>45</v>
      </c>
      <c r="G22" s="9">
        <v>0.75</v>
      </c>
      <c r="H22" s="32"/>
      <c r="O22" s="1" t="s">
        <v>277</v>
      </c>
    </row>
    <row r="23" spans="1:15" hidden="1" x14ac:dyDescent="0.3">
      <c r="A23" s="11" t="s">
        <v>77</v>
      </c>
      <c r="B23" s="9">
        <v>30.88</v>
      </c>
      <c r="C23" s="3" t="s">
        <v>220</v>
      </c>
      <c r="D23" s="3"/>
      <c r="G23" s="9">
        <v>9</v>
      </c>
      <c r="H23" s="32"/>
      <c r="I23" s="77">
        <v>3</v>
      </c>
      <c r="J23" s="9">
        <v>2.9636</v>
      </c>
      <c r="O23" s="1" t="s">
        <v>221</v>
      </c>
    </row>
    <row r="24" spans="1:15" hidden="1" x14ac:dyDescent="0.3">
      <c r="A24" s="6" t="s">
        <v>22</v>
      </c>
      <c r="G24" s="37">
        <v>1.1549999999999998</v>
      </c>
      <c r="H24" s="17">
        <v>516</v>
      </c>
      <c r="I24" s="75">
        <v>35</v>
      </c>
      <c r="J24" s="37">
        <v>31.415926535899999</v>
      </c>
      <c r="O24" s="1" t="s">
        <v>256</v>
      </c>
    </row>
    <row r="25" spans="1:15" hidden="1" x14ac:dyDescent="0.3">
      <c r="A25" s="11" t="s">
        <v>1</v>
      </c>
      <c r="B25" s="9">
        <v>15.76</v>
      </c>
      <c r="C25" s="3" t="s">
        <v>220</v>
      </c>
      <c r="D25" s="3"/>
      <c r="G25" s="9">
        <v>1.2</v>
      </c>
      <c r="H25" s="32"/>
      <c r="I25" s="77">
        <v>2</v>
      </c>
      <c r="J25" s="9">
        <v>7.8280000000000003</v>
      </c>
      <c r="O25" s="1" t="s">
        <v>221</v>
      </c>
    </row>
    <row r="26" spans="1:15" hidden="1" x14ac:dyDescent="0.3">
      <c r="A26" s="56" t="s">
        <v>1</v>
      </c>
      <c r="G26" s="9">
        <v>1.2</v>
      </c>
      <c r="H26" s="32"/>
      <c r="O26" s="1" t="s">
        <v>277</v>
      </c>
    </row>
    <row r="27" spans="1:15" hidden="1" x14ac:dyDescent="0.3">
      <c r="A27" s="56" t="s">
        <v>1</v>
      </c>
      <c r="G27" s="9">
        <v>1.2</v>
      </c>
      <c r="H27" s="32"/>
      <c r="O27" s="1" t="s">
        <v>277</v>
      </c>
    </row>
    <row r="28" spans="1:15" hidden="1" x14ac:dyDescent="0.3">
      <c r="A28" s="56" t="s">
        <v>1</v>
      </c>
      <c r="G28" s="9">
        <v>1.2</v>
      </c>
      <c r="H28" s="32"/>
      <c r="O28" s="1" t="s">
        <v>277</v>
      </c>
    </row>
    <row r="29" spans="1:15" hidden="1" x14ac:dyDescent="0.3">
      <c r="A29" s="4" t="s">
        <v>176</v>
      </c>
      <c r="G29" s="37">
        <v>1.2599999999999998</v>
      </c>
      <c r="H29" s="37"/>
      <c r="I29" s="75">
        <v>2</v>
      </c>
      <c r="J29" s="37"/>
      <c r="O29" s="1" t="s">
        <v>256</v>
      </c>
    </row>
    <row r="30" spans="1:15" hidden="1" x14ac:dyDescent="0.3">
      <c r="A30" s="58" t="s">
        <v>141</v>
      </c>
      <c r="B30" s="25">
        <v>1.6559808457979122</v>
      </c>
      <c r="C30" s="19" t="s">
        <v>215</v>
      </c>
      <c r="D30" s="19"/>
      <c r="G30" s="25"/>
      <c r="H30" s="25"/>
      <c r="I30" s="19">
        <v>0.32500000000000001</v>
      </c>
      <c r="O30" s="1" t="s">
        <v>216</v>
      </c>
    </row>
    <row r="31" spans="1:15" hidden="1" x14ac:dyDescent="0.3">
      <c r="A31" s="20" t="s">
        <v>122</v>
      </c>
      <c r="G31" s="9">
        <v>1.54</v>
      </c>
      <c r="O31" s="1" t="s">
        <v>280</v>
      </c>
    </row>
    <row r="32" spans="1:15" hidden="1" x14ac:dyDescent="0.3">
      <c r="A32" s="6" t="s">
        <v>1</v>
      </c>
      <c r="G32" s="37">
        <v>1.6625000000000001</v>
      </c>
      <c r="H32" s="17"/>
      <c r="I32" s="75">
        <v>8</v>
      </c>
      <c r="J32" s="37"/>
      <c r="O32" s="1" t="s">
        <v>256</v>
      </c>
    </row>
    <row r="33" spans="1:15" x14ac:dyDescent="0.3">
      <c r="A33" s="68" t="s">
        <v>226</v>
      </c>
      <c r="G33" s="37">
        <v>1.89</v>
      </c>
      <c r="H33" s="37"/>
      <c r="I33" s="75">
        <v>10</v>
      </c>
      <c r="J33" s="37"/>
      <c r="O33" s="1" t="s">
        <v>256</v>
      </c>
    </row>
    <row r="34" spans="1:15" hidden="1" x14ac:dyDescent="0.3">
      <c r="A34" s="11" t="s">
        <v>13</v>
      </c>
      <c r="G34" s="9">
        <v>2.0299999999999998</v>
      </c>
      <c r="H34" s="32"/>
      <c r="I34" s="77">
        <v>6</v>
      </c>
      <c r="O34" s="1" t="s">
        <v>259</v>
      </c>
    </row>
    <row r="35" spans="1:15" hidden="1" x14ac:dyDescent="0.3">
      <c r="A35" s="56" t="s">
        <v>1</v>
      </c>
      <c r="G35" s="9">
        <v>2.08</v>
      </c>
      <c r="H35" s="32"/>
      <c r="O35" s="1" t="s">
        <v>277</v>
      </c>
    </row>
    <row r="36" spans="1:15" hidden="1" x14ac:dyDescent="0.3">
      <c r="A36" s="58" t="s">
        <v>161</v>
      </c>
      <c r="B36" s="25">
        <v>29.051291611185082</v>
      </c>
      <c r="C36" s="19" t="s">
        <v>215</v>
      </c>
      <c r="D36" s="19"/>
      <c r="G36" s="25">
        <v>2.1817519999999999</v>
      </c>
      <c r="H36" s="25"/>
      <c r="I36" s="19">
        <v>0.22500000000000001</v>
      </c>
      <c r="O36" s="1" t="s">
        <v>216</v>
      </c>
    </row>
    <row r="37" spans="1:15" hidden="1" x14ac:dyDescent="0.3">
      <c r="A37" s="57" t="s">
        <v>161</v>
      </c>
      <c r="G37" s="9">
        <v>2.1817519999999999</v>
      </c>
      <c r="O37" s="1" t="s">
        <v>277</v>
      </c>
    </row>
    <row r="38" spans="1:15" hidden="1" x14ac:dyDescent="0.3">
      <c r="A38" s="58" t="s">
        <v>122</v>
      </c>
      <c r="B38" s="25">
        <v>53.111875000000005</v>
      </c>
      <c r="C38" s="19" t="s">
        <v>215</v>
      </c>
      <c r="D38" s="19"/>
      <c r="G38" s="25">
        <v>2.209454</v>
      </c>
      <c r="H38" s="25"/>
      <c r="I38" s="19">
        <v>0.2</v>
      </c>
      <c r="O38" s="1" t="s">
        <v>216</v>
      </c>
    </row>
    <row r="39" spans="1:15" hidden="1" x14ac:dyDescent="0.3">
      <c r="A39" s="57" t="s">
        <v>122</v>
      </c>
      <c r="G39" s="9">
        <v>2.21</v>
      </c>
      <c r="O39" s="1" t="s">
        <v>277</v>
      </c>
    </row>
    <row r="40" spans="1:15" hidden="1" x14ac:dyDescent="0.3">
      <c r="A40" s="58" t="s">
        <v>1</v>
      </c>
      <c r="B40" s="25">
        <v>13.999889988998897</v>
      </c>
      <c r="C40" s="19" t="s">
        <v>215</v>
      </c>
      <c r="D40" s="19"/>
      <c r="G40" s="25">
        <v>2.5451799999999998</v>
      </c>
      <c r="H40" s="25"/>
      <c r="I40" s="19">
        <v>1.2</v>
      </c>
      <c r="O40" s="1" t="s">
        <v>216</v>
      </c>
    </row>
    <row r="41" spans="1:15" hidden="1" x14ac:dyDescent="0.3">
      <c r="A41" s="56" t="s">
        <v>1</v>
      </c>
      <c r="B41" s="9">
        <v>13.999890000000001</v>
      </c>
      <c r="C41" s="9" t="s">
        <v>220</v>
      </c>
      <c r="D41" s="9"/>
      <c r="G41" s="9">
        <v>2.5451800000000002</v>
      </c>
      <c r="H41" s="32"/>
      <c r="I41" s="77">
        <v>1.2</v>
      </c>
      <c r="O41" s="1" t="s">
        <v>257</v>
      </c>
    </row>
    <row r="42" spans="1:15" hidden="1" x14ac:dyDescent="0.3">
      <c r="A42" s="56" t="s">
        <v>1</v>
      </c>
      <c r="G42" s="9">
        <v>2.5499999999999998</v>
      </c>
      <c r="H42" s="32"/>
      <c r="O42" s="1" t="s">
        <v>277</v>
      </c>
    </row>
    <row r="43" spans="1:15" hidden="1" x14ac:dyDescent="0.3">
      <c r="A43" s="20" t="s">
        <v>122</v>
      </c>
      <c r="G43" s="9">
        <v>2.5499999999999998</v>
      </c>
      <c r="O43" s="1" t="s">
        <v>280</v>
      </c>
    </row>
    <row r="44" spans="1:15" hidden="1" x14ac:dyDescent="0.3">
      <c r="A44" s="11" t="s">
        <v>68</v>
      </c>
      <c r="B44" s="9">
        <v>18.52</v>
      </c>
      <c r="C44" s="3" t="s">
        <v>220</v>
      </c>
      <c r="D44" s="3"/>
      <c r="G44" s="9">
        <v>2.7</v>
      </c>
      <c r="H44" s="32"/>
      <c r="I44" s="77">
        <v>2</v>
      </c>
      <c r="J44" s="9">
        <v>12.309900000000001</v>
      </c>
      <c r="O44" s="1" t="s">
        <v>221</v>
      </c>
    </row>
    <row r="45" spans="1:15" hidden="1" x14ac:dyDescent="0.3">
      <c r="A45" s="56" t="s">
        <v>68</v>
      </c>
      <c r="G45" s="9">
        <v>2.7</v>
      </c>
      <c r="H45" s="32"/>
      <c r="O45" s="1" t="s">
        <v>277</v>
      </c>
    </row>
    <row r="46" spans="1:15" hidden="1" x14ac:dyDescent="0.3">
      <c r="A46" s="57" t="s">
        <v>34</v>
      </c>
      <c r="G46" s="9">
        <v>2.72</v>
      </c>
      <c r="O46" s="1" t="s">
        <v>277</v>
      </c>
    </row>
    <row r="47" spans="1:15" hidden="1" x14ac:dyDescent="0.3">
      <c r="A47" s="20" t="s">
        <v>34</v>
      </c>
      <c r="G47" s="9">
        <v>2.72</v>
      </c>
      <c r="O47" s="1" t="s">
        <v>280</v>
      </c>
    </row>
    <row r="48" spans="1:15" hidden="1" x14ac:dyDescent="0.3">
      <c r="A48" s="11" t="s">
        <v>3</v>
      </c>
      <c r="B48" s="9">
        <v>13.22</v>
      </c>
      <c r="C48" s="3" t="s">
        <v>220</v>
      </c>
      <c r="D48" s="3"/>
      <c r="G48" s="9">
        <v>2.8160000000000003</v>
      </c>
      <c r="H48" s="32"/>
      <c r="I48" s="77">
        <v>0</v>
      </c>
      <c r="J48" s="9">
        <v>38.058</v>
      </c>
      <c r="O48" s="1" t="s">
        <v>221</v>
      </c>
    </row>
    <row r="49" spans="1:16" hidden="1" x14ac:dyDescent="0.3">
      <c r="A49" s="11" t="s">
        <v>122</v>
      </c>
      <c r="B49" s="9">
        <v>40.14</v>
      </c>
      <c r="C49" s="3" t="s">
        <v>220</v>
      </c>
      <c r="D49" s="3"/>
      <c r="G49" s="9">
        <v>2.82</v>
      </c>
      <c r="H49" s="32"/>
      <c r="I49" s="77">
        <v>3</v>
      </c>
      <c r="O49" s="1" t="s">
        <v>221</v>
      </c>
    </row>
    <row r="50" spans="1:16" hidden="1" x14ac:dyDescent="0.3">
      <c r="A50" s="57" t="s">
        <v>122</v>
      </c>
      <c r="G50" s="9">
        <v>2.82</v>
      </c>
      <c r="O50" s="1" t="s">
        <v>277</v>
      </c>
    </row>
    <row r="51" spans="1:16" hidden="1" x14ac:dyDescent="0.3">
      <c r="A51" s="57" t="s">
        <v>122</v>
      </c>
      <c r="G51" s="9">
        <v>2.82</v>
      </c>
      <c r="O51" s="1" t="s">
        <v>277</v>
      </c>
    </row>
    <row r="52" spans="1:16" hidden="1" x14ac:dyDescent="0.3">
      <c r="A52" s="57" t="s">
        <v>122</v>
      </c>
      <c r="G52" s="9">
        <v>2.82</v>
      </c>
      <c r="O52" s="1" t="s">
        <v>277</v>
      </c>
    </row>
    <row r="53" spans="1:16" hidden="1" x14ac:dyDescent="0.3">
      <c r="A53" s="20" t="s">
        <v>122</v>
      </c>
      <c r="G53" s="9">
        <v>3.02</v>
      </c>
      <c r="O53" s="1" t="s">
        <v>280</v>
      </c>
    </row>
    <row r="54" spans="1:16" hidden="1" x14ac:dyDescent="0.3">
      <c r="A54" s="61" t="s">
        <v>58</v>
      </c>
      <c r="B54" s="31"/>
      <c r="C54" s="10"/>
      <c r="D54" s="10"/>
      <c r="E54" s="31"/>
      <c r="F54" s="10"/>
      <c r="G54" s="39">
        <v>3.15</v>
      </c>
      <c r="H54" s="46"/>
      <c r="I54" s="76">
        <v>8</v>
      </c>
      <c r="J54" s="31"/>
      <c r="K54" s="31"/>
      <c r="L54" s="31"/>
      <c r="M54" s="31"/>
      <c r="N54" s="31"/>
      <c r="O54" s="10" t="s">
        <v>243</v>
      </c>
      <c r="P54" s="10"/>
    </row>
    <row r="55" spans="1:16" hidden="1" x14ac:dyDescent="0.3">
      <c r="A55" s="56" t="s">
        <v>1</v>
      </c>
      <c r="G55" s="9">
        <v>3.18</v>
      </c>
      <c r="H55" s="32"/>
      <c r="O55" s="1" t="s">
        <v>277</v>
      </c>
    </row>
    <row r="56" spans="1:16" hidden="1" x14ac:dyDescent="0.3">
      <c r="A56" s="58" t="s">
        <v>1</v>
      </c>
      <c r="B56" s="25">
        <v>11.950943254415636</v>
      </c>
      <c r="C56" s="19" t="s">
        <v>215</v>
      </c>
      <c r="D56" s="19"/>
      <c r="G56" s="25">
        <v>3.1801459999999997</v>
      </c>
      <c r="H56" s="25"/>
      <c r="I56" s="19">
        <v>0.35</v>
      </c>
      <c r="O56" s="1" t="s">
        <v>216</v>
      </c>
    </row>
    <row r="57" spans="1:16" hidden="1" x14ac:dyDescent="0.3">
      <c r="A57" s="11" t="s">
        <v>159</v>
      </c>
      <c r="B57" s="9">
        <v>20.309999999999999</v>
      </c>
      <c r="C57" s="3" t="s">
        <v>220</v>
      </c>
      <c r="D57" s="3"/>
      <c r="G57" s="9">
        <v>3.26</v>
      </c>
      <c r="H57" s="32"/>
      <c r="I57" s="77">
        <v>2</v>
      </c>
      <c r="J57" s="9">
        <v>83.759500000000003</v>
      </c>
      <c r="O57" s="1" t="s">
        <v>221</v>
      </c>
    </row>
    <row r="58" spans="1:16" hidden="1" x14ac:dyDescent="0.3">
      <c r="A58" s="57" t="s">
        <v>159</v>
      </c>
      <c r="G58" s="9">
        <v>3.26</v>
      </c>
      <c r="O58" s="1" t="s">
        <v>277</v>
      </c>
    </row>
    <row r="59" spans="1:16" hidden="1" x14ac:dyDescent="0.3">
      <c r="A59" s="4" t="s">
        <v>207</v>
      </c>
      <c r="G59" s="37">
        <v>3.2602499999999996</v>
      </c>
      <c r="H59" s="37"/>
      <c r="I59" s="75">
        <v>4</v>
      </c>
      <c r="O59" s="1" t="s">
        <v>256</v>
      </c>
    </row>
    <row r="60" spans="1:16" hidden="1" x14ac:dyDescent="0.3">
      <c r="A60" s="6" t="s">
        <v>58</v>
      </c>
      <c r="G60" s="37">
        <v>3.3250000000000002</v>
      </c>
      <c r="H60" s="17"/>
      <c r="I60" s="75">
        <v>10</v>
      </c>
      <c r="J60" s="37">
        <v>3.1415926535900001</v>
      </c>
      <c r="O60" s="1" t="s">
        <v>256</v>
      </c>
    </row>
    <row r="61" spans="1:16" hidden="1" x14ac:dyDescent="0.3">
      <c r="A61" s="11" t="s">
        <v>154</v>
      </c>
      <c r="B61" s="9">
        <v>26.12</v>
      </c>
      <c r="C61" s="3" t="s">
        <v>220</v>
      </c>
      <c r="D61" s="3"/>
      <c r="G61" s="9">
        <v>3.33</v>
      </c>
      <c r="H61" s="32"/>
      <c r="I61" s="77">
        <v>1.5</v>
      </c>
      <c r="J61" s="9">
        <v>5.4447999999999999</v>
      </c>
      <c r="O61" s="1" t="s">
        <v>221</v>
      </c>
    </row>
    <row r="62" spans="1:16" hidden="1" x14ac:dyDescent="0.3">
      <c r="A62" s="57" t="s">
        <v>154</v>
      </c>
      <c r="G62" s="9">
        <v>3.33</v>
      </c>
      <c r="O62" s="1" t="s">
        <v>277</v>
      </c>
    </row>
    <row r="63" spans="1:16" hidden="1" x14ac:dyDescent="0.3">
      <c r="A63" s="20" t="s">
        <v>37</v>
      </c>
      <c r="G63" s="9">
        <v>3.6</v>
      </c>
      <c r="O63" s="1" t="s">
        <v>280</v>
      </c>
    </row>
    <row r="64" spans="1:16" hidden="1" x14ac:dyDescent="0.3">
      <c r="A64" s="58" t="s">
        <v>34</v>
      </c>
      <c r="B64" s="25">
        <v>16.432827832292595</v>
      </c>
      <c r="C64" s="19" t="s">
        <v>215</v>
      </c>
      <c r="D64" s="19"/>
      <c r="G64" s="25">
        <v>3.68424</v>
      </c>
      <c r="H64" s="25"/>
      <c r="I64" s="19">
        <v>1</v>
      </c>
      <c r="O64" s="1" t="s">
        <v>216</v>
      </c>
    </row>
    <row r="65" spans="1:15" hidden="1" x14ac:dyDescent="0.3">
      <c r="A65" s="56" t="s">
        <v>34</v>
      </c>
      <c r="B65" s="9">
        <v>16.432828000000001</v>
      </c>
      <c r="C65" s="9" t="s">
        <v>220</v>
      </c>
      <c r="D65" s="9"/>
      <c r="G65" s="9">
        <v>3.68424</v>
      </c>
      <c r="H65" s="32"/>
      <c r="I65" s="77">
        <v>1</v>
      </c>
      <c r="O65" s="1" t="s">
        <v>257</v>
      </c>
    </row>
    <row r="66" spans="1:15" hidden="1" x14ac:dyDescent="0.3">
      <c r="A66" s="57" t="s">
        <v>34</v>
      </c>
      <c r="G66" s="9">
        <v>3.68424</v>
      </c>
      <c r="O66" s="1" t="s">
        <v>277</v>
      </c>
    </row>
    <row r="67" spans="1:15" hidden="1" x14ac:dyDescent="0.3">
      <c r="A67" s="56" t="s">
        <v>65</v>
      </c>
      <c r="G67" s="9">
        <v>3.75</v>
      </c>
      <c r="H67" s="32"/>
      <c r="O67" s="1" t="s">
        <v>277</v>
      </c>
    </row>
    <row r="68" spans="1:15" hidden="1" x14ac:dyDescent="0.3">
      <c r="A68" s="57" t="s">
        <v>5</v>
      </c>
      <c r="G68" s="9">
        <v>3.8950640000000001</v>
      </c>
      <c r="O68" s="1" t="s">
        <v>277</v>
      </c>
    </row>
    <row r="69" spans="1:15" hidden="1" x14ac:dyDescent="0.3">
      <c r="A69" s="58" t="s">
        <v>5</v>
      </c>
      <c r="B69" s="25">
        <v>8.2697749469214443</v>
      </c>
      <c r="C69" s="19" t="s">
        <v>215</v>
      </c>
      <c r="D69" s="19"/>
      <c r="G69" s="25">
        <v>3.8950640000000005</v>
      </c>
      <c r="H69" s="25"/>
      <c r="I69" s="19">
        <v>1.2</v>
      </c>
      <c r="O69" s="1" t="s">
        <v>216</v>
      </c>
    </row>
    <row r="70" spans="1:15" hidden="1" x14ac:dyDescent="0.3">
      <c r="A70" s="20" t="s">
        <v>24</v>
      </c>
      <c r="G70" s="9">
        <v>3.9</v>
      </c>
      <c r="O70" s="1" t="s">
        <v>277</v>
      </c>
    </row>
    <row r="71" spans="1:15" hidden="1" x14ac:dyDescent="0.3">
      <c r="A71" s="20" t="s">
        <v>24</v>
      </c>
      <c r="G71" s="9">
        <v>3.9</v>
      </c>
      <c r="O71" s="1" t="s">
        <v>277</v>
      </c>
    </row>
    <row r="72" spans="1:15" hidden="1" x14ac:dyDescent="0.3">
      <c r="A72" s="20" t="s">
        <v>24</v>
      </c>
      <c r="G72" s="9">
        <v>3.9</v>
      </c>
      <c r="O72" s="1" t="s">
        <v>277</v>
      </c>
    </row>
    <row r="73" spans="1:15" hidden="1" x14ac:dyDescent="0.3">
      <c r="A73" s="56" t="s">
        <v>13</v>
      </c>
      <c r="G73" s="9">
        <v>3.97</v>
      </c>
      <c r="H73" s="32"/>
      <c r="O73" s="1" t="s">
        <v>277</v>
      </c>
    </row>
    <row r="74" spans="1:15" hidden="1" x14ac:dyDescent="0.3">
      <c r="A74" s="56" t="s">
        <v>13</v>
      </c>
      <c r="G74" s="9">
        <v>3.97</v>
      </c>
      <c r="H74" s="32"/>
      <c r="O74" s="1" t="s">
        <v>277</v>
      </c>
    </row>
    <row r="75" spans="1:15" hidden="1" x14ac:dyDescent="0.3">
      <c r="A75" s="57" t="s">
        <v>122</v>
      </c>
      <c r="G75" s="9">
        <v>3.98</v>
      </c>
      <c r="O75" s="1" t="s">
        <v>277</v>
      </c>
    </row>
    <row r="76" spans="1:15" hidden="1" x14ac:dyDescent="0.3">
      <c r="A76" s="20" t="s">
        <v>122</v>
      </c>
      <c r="G76" s="9">
        <v>3.98</v>
      </c>
      <c r="O76" s="1" t="s">
        <v>280</v>
      </c>
    </row>
    <row r="77" spans="1:15" hidden="1" x14ac:dyDescent="0.3">
      <c r="A77" s="57" t="s">
        <v>207</v>
      </c>
      <c r="G77" s="9">
        <v>4</v>
      </c>
      <c r="O77" s="1" t="s">
        <v>277</v>
      </c>
    </row>
    <row r="78" spans="1:15" hidden="1" x14ac:dyDescent="0.3">
      <c r="A78" s="11" t="s">
        <v>55</v>
      </c>
      <c r="B78" s="9">
        <v>8.5500000000000007</v>
      </c>
      <c r="C78" s="3" t="s">
        <v>220</v>
      </c>
      <c r="D78" s="3"/>
      <c r="G78" s="9">
        <v>4.03</v>
      </c>
      <c r="H78" s="32"/>
      <c r="I78" s="77">
        <v>10</v>
      </c>
      <c r="J78" s="9">
        <v>13.005599999999999</v>
      </c>
      <c r="O78" s="1" t="s">
        <v>221</v>
      </c>
    </row>
    <row r="79" spans="1:15" hidden="1" x14ac:dyDescent="0.3">
      <c r="A79" s="56" t="s">
        <v>55</v>
      </c>
      <c r="G79" s="9">
        <v>4.03</v>
      </c>
      <c r="H79" s="32"/>
      <c r="O79" s="1" t="s">
        <v>277</v>
      </c>
    </row>
    <row r="80" spans="1:15" hidden="1" x14ac:dyDescent="0.3">
      <c r="A80" s="57" t="s">
        <v>155</v>
      </c>
      <c r="G80" s="9">
        <v>4.03</v>
      </c>
      <c r="O80" s="1" t="s">
        <v>277</v>
      </c>
    </row>
    <row r="81" spans="1:15" hidden="1" x14ac:dyDescent="0.3">
      <c r="A81" s="57" t="s">
        <v>173</v>
      </c>
      <c r="G81" s="9">
        <v>4.2</v>
      </c>
      <c r="O81" s="1" t="s">
        <v>277</v>
      </c>
    </row>
    <row r="82" spans="1:15" hidden="1" x14ac:dyDescent="0.3">
      <c r="A82" s="20" t="s">
        <v>173</v>
      </c>
      <c r="G82" s="9">
        <v>4.2</v>
      </c>
      <c r="O82" s="1" t="s">
        <v>280</v>
      </c>
    </row>
    <row r="83" spans="1:15" hidden="1" x14ac:dyDescent="0.3">
      <c r="A83" s="20" t="s">
        <v>24</v>
      </c>
      <c r="G83" s="9">
        <v>4.4000000000000004</v>
      </c>
      <c r="O83" s="1" t="s">
        <v>280</v>
      </c>
    </row>
    <row r="84" spans="1:15" hidden="1" x14ac:dyDescent="0.3">
      <c r="A84" s="20" t="s">
        <v>34</v>
      </c>
      <c r="G84" s="37">
        <v>4.4275000000000002</v>
      </c>
      <c r="H84" s="37"/>
      <c r="I84" s="75"/>
      <c r="J84" s="37"/>
      <c r="O84" s="1" t="s">
        <v>256</v>
      </c>
    </row>
    <row r="85" spans="1:15" hidden="1" x14ac:dyDescent="0.3">
      <c r="A85" s="6" t="s">
        <v>65</v>
      </c>
      <c r="G85" s="37">
        <v>4.6199999999999992</v>
      </c>
      <c r="H85" s="17"/>
      <c r="I85" s="75">
        <v>4</v>
      </c>
      <c r="J85" s="37"/>
      <c r="O85" s="1" t="s">
        <v>256</v>
      </c>
    </row>
    <row r="86" spans="1:15" hidden="1" x14ac:dyDescent="0.3">
      <c r="A86" s="58" t="s">
        <v>154</v>
      </c>
      <c r="B86" s="25">
        <v>31.277519893899207</v>
      </c>
      <c r="C86" s="19" t="s">
        <v>215</v>
      </c>
      <c r="D86" s="19"/>
      <c r="G86" s="25">
        <v>4.7166500000000005</v>
      </c>
      <c r="H86" s="25"/>
      <c r="I86" s="19">
        <v>0.105</v>
      </c>
      <c r="O86" s="1" t="s">
        <v>216</v>
      </c>
    </row>
    <row r="87" spans="1:15" hidden="1" x14ac:dyDescent="0.3">
      <c r="A87" s="56" t="s">
        <v>154</v>
      </c>
      <c r="B87" s="9">
        <v>31.277519999999999</v>
      </c>
      <c r="C87" s="9" t="s">
        <v>220</v>
      </c>
      <c r="D87" s="9"/>
      <c r="G87" s="9">
        <v>4.7166500100000004</v>
      </c>
      <c r="H87" s="32"/>
      <c r="I87" s="77">
        <v>0.105</v>
      </c>
      <c r="O87" s="1" t="s">
        <v>257</v>
      </c>
    </row>
    <row r="88" spans="1:15" hidden="1" x14ac:dyDescent="0.3">
      <c r="A88" s="57" t="s">
        <v>154</v>
      </c>
      <c r="G88" s="9">
        <v>4.72</v>
      </c>
      <c r="O88" s="1" t="s">
        <v>277</v>
      </c>
    </row>
    <row r="89" spans="1:15" hidden="1" x14ac:dyDescent="0.3">
      <c r="A89" s="11" t="s">
        <v>1</v>
      </c>
      <c r="G89" s="9">
        <v>4.758</v>
      </c>
      <c r="H89" s="32">
        <v>0.62</v>
      </c>
      <c r="O89" s="10" t="s">
        <v>247</v>
      </c>
    </row>
    <row r="90" spans="1:15" hidden="1" x14ac:dyDescent="0.3">
      <c r="A90" s="56" t="s">
        <v>1</v>
      </c>
      <c r="G90" s="9">
        <v>4.76</v>
      </c>
      <c r="H90" s="32"/>
      <c r="O90" s="1" t="s">
        <v>277</v>
      </c>
    </row>
    <row r="91" spans="1:15" hidden="1" x14ac:dyDescent="0.3">
      <c r="A91" s="57" t="s">
        <v>158</v>
      </c>
      <c r="G91" s="9">
        <v>4.8</v>
      </c>
      <c r="O91" s="1" t="s">
        <v>277</v>
      </c>
    </row>
    <row r="92" spans="1:15" hidden="1" x14ac:dyDescent="0.3">
      <c r="A92" s="58" t="s">
        <v>158</v>
      </c>
      <c r="B92" s="25">
        <v>5.057120286496736</v>
      </c>
      <c r="C92" s="19" t="s">
        <v>215</v>
      </c>
      <c r="D92" s="19"/>
      <c r="G92" s="25">
        <v>4.8012300000000003</v>
      </c>
      <c r="H92" s="25"/>
      <c r="I92" s="19">
        <v>2</v>
      </c>
      <c r="O92" s="1" t="s">
        <v>216</v>
      </c>
    </row>
    <row r="93" spans="1:15" hidden="1" x14ac:dyDescent="0.3">
      <c r="A93" s="56" t="s">
        <v>158</v>
      </c>
      <c r="B93" s="9">
        <v>5.0571200000000003</v>
      </c>
      <c r="C93" s="9" t="s">
        <v>220</v>
      </c>
      <c r="D93" s="9"/>
      <c r="G93" s="9">
        <v>4.8012300000000003</v>
      </c>
      <c r="H93" s="32"/>
      <c r="I93" s="77">
        <v>2</v>
      </c>
      <c r="O93" s="1" t="s">
        <v>257</v>
      </c>
    </row>
    <row r="94" spans="1:15" hidden="1" x14ac:dyDescent="0.3">
      <c r="A94" s="20" t="s">
        <v>24</v>
      </c>
      <c r="G94" s="9">
        <v>4.8099999999999996</v>
      </c>
      <c r="O94" s="1" t="s">
        <v>280</v>
      </c>
    </row>
    <row r="95" spans="1:15" hidden="1" x14ac:dyDescent="0.3">
      <c r="A95" s="6" t="s">
        <v>13</v>
      </c>
      <c r="G95" s="37">
        <v>4.8999999999999995</v>
      </c>
      <c r="H95" s="17"/>
      <c r="I95" s="75">
        <v>5</v>
      </c>
      <c r="J95" s="37"/>
      <c r="O95" s="1" t="s">
        <v>256</v>
      </c>
    </row>
    <row r="96" spans="1:15" hidden="1" x14ac:dyDescent="0.3">
      <c r="A96" s="58" t="s">
        <v>163</v>
      </c>
      <c r="B96" s="25">
        <v>37.304818049490542</v>
      </c>
      <c r="C96" s="19" t="s">
        <v>215</v>
      </c>
      <c r="D96" s="19"/>
      <c r="G96" s="25">
        <v>51.256819999999998</v>
      </c>
      <c r="H96" s="25"/>
      <c r="I96" s="19">
        <v>1.5</v>
      </c>
      <c r="O96" s="1" t="s">
        <v>216</v>
      </c>
    </row>
    <row r="97" spans="1:15" hidden="1" x14ac:dyDescent="0.3">
      <c r="A97" s="56" t="s">
        <v>163</v>
      </c>
      <c r="B97" s="9">
        <v>37.304817999999997</v>
      </c>
      <c r="C97" s="9" t="s">
        <v>220</v>
      </c>
      <c r="D97" s="9"/>
      <c r="G97" s="9">
        <v>51.256819999999998</v>
      </c>
      <c r="H97" s="32"/>
      <c r="I97" s="77">
        <v>1.5</v>
      </c>
      <c r="O97" s="1" t="s">
        <v>257</v>
      </c>
    </row>
    <row r="98" spans="1:15" hidden="1" x14ac:dyDescent="0.3">
      <c r="A98" s="57" t="s">
        <v>163</v>
      </c>
      <c r="O98" s="1" t="s">
        <v>277</v>
      </c>
    </row>
    <row r="99" spans="1:15" hidden="1" x14ac:dyDescent="0.3">
      <c r="A99" s="57" t="s">
        <v>161</v>
      </c>
      <c r="G99" s="9">
        <v>5.2</v>
      </c>
      <c r="O99" s="1" t="s">
        <v>277</v>
      </c>
    </row>
    <row r="100" spans="1:15" hidden="1" x14ac:dyDescent="0.3">
      <c r="A100" s="57" t="s">
        <v>161</v>
      </c>
      <c r="G100" s="9">
        <v>5.2</v>
      </c>
      <c r="O100" s="1" t="s">
        <v>277</v>
      </c>
    </row>
    <row r="101" spans="1:15" hidden="1" x14ac:dyDescent="0.3">
      <c r="A101" s="57" t="s">
        <v>161</v>
      </c>
      <c r="G101" s="9">
        <v>5.2</v>
      </c>
      <c r="O101" s="1" t="s">
        <v>277</v>
      </c>
    </row>
    <row r="102" spans="1:15" hidden="1" x14ac:dyDescent="0.3">
      <c r="A102" s="57" t="s">
        <v>161</v>
      </c>
      <c r="G102" s="9">
        <v>5.2</v>
      </c>
      <c r="O102" s="1" t="s">
        <v>277</v>
      </c>
    </row>
    <row r="103" spans="1:15" hidden="1" x14ac:dyDescent="0.3">
      <c r="A103" s="57" t="s">
        <v>161</v>
      </c>
      <c r="G103" s="9">
        <v>5.2</v>
      </c>
      <c r="O103" s="1" t="s">
        <v>277</v>
      </c>
    </row>
    <row r="104" spans="1:15" hidden="1" x14ac:dyDescent="0.3">
      <c r="A104" s="57" t="s">
        <v>161</v>
      </c>
      <c r="G104" s="9">
        <v>5.2</v>
      </c>
      <c r="O104" s="1" t="s">
        <v>277</v>
      </c>
    </row>
    <row r="105" spans="1:15" hidden="1" x14ac:dyDescent="0.3">
      <c r="A105" s="57" t="s">
        <v>161</v>
      </c>
      <c r="G105" s="9">
        <v>5.2</v>
      </c>
      <c r="O105" s="1" t="s">
        <v>277</v>
      </c>
    </row>
    <row r="106" spans="1:15" hidden="1" x14ac:dyDescent="0.3">
      <c r="A106" s="57" t="s">
        <v>161</v>
      </c>
      <c r="G106" s="9">
        <v>5.2</v>
      </c>
      <c r="O106" s="1" t="s">
        <v>277</v>
      </c>
    </row>
    <row r="107" spans="1:15" hidden="1" x14ac:dyDescent="0.3">
      <c r="A107" s="57" t="s">
        <v>161</v>
      </c>
      <c r="G107" s="9">
        <v>5.2</v>
      </c>
      <c r="O107" s="1" t="s">
        <v>277</v>
      </c>
    </row>
    <row r="108" spans="1:15" hidden="1" x14ac:dyDescent="0.3">
      <c r="A108" s="20" t="s">
        <v>161</v>
      </c>
      <c r="G108" s="9">
        <v>5.2</v>
      </c>
      <c r="O108" s="1" t="s">
        <v>280</v>
      </c>
    </row>
    <row r="109" spans="1:15" hidden="1" x14ac:dyDescent="0.3">
      <c r="A109" s="56" t="s">
        <v>68</v>
      </c>
      <c r="G109" s="9">
        <v>5.21</v>
      </c>
      <c r="H109" s="32"/>
      <c r="O109" s="1" t="s">
        <v>277</v>
      </c>
    </row>
    <row r="110" spans="1:15" hidden="1" x14ac:dyDescent="0.3">
      <c r="A110" s="56" t="s">
        <v>68</v>
      </c>
      <c r="G110" s="9">
        <v>5.21</v>
      </c>
      <c r="H110" s="32"/>
      <c r="O110" s="1" t="s">
        <v>277</v>
      </c>
    </row>
    <row r="111" spans="1:15" hidden="1" x14ac:dyDescent="0.3">
      <c r="A111" s="56" t="s">
        <v>68</v>
      </c>
      <c r="G111" s="9">
        <v>5.21</v>
      </c>
      <c r="H111" s="32"/>
      <c r="O111" s="1" t="s">
        <v>277</v>
      </c>
    </row>
    <row r="112" spans="1:15" hidden="1" x14ac:dyDescent="0.3">
      <c r="A112" s="22" t="s">
        <v>68</v>
      </c>
      <c r="G112" s="9">
        <v>5.21</v>
      </c>
      <c r="H112" s="32"/>
      <c r="O112" s="1" t="s">
        <v>280</v>
      </c>
    </row>
    <row r="113" spans="1:15" hidden="1" x14ac:dyDescent="0.3">
      <c r="A113" s="11" t="s">
        <v>273</v>
      </c>
      <c r="G113" s="9">
        <v>5.25</v>
      </c>
      <c r="H113" s="32"/>
      <c r="O113" s="1" t="s">
        <v>277</v>
      </c>
    </row>
    <row r="114" spans="1:15" hidden="1" x14ac:dyDescent="0.3">
      <c r="A114" s="11" t="s">
        <v>273</v>
      </c>
      <c r="G114" s="9">
        <v>5.25</v>
      </c>
      <c r="H114" s="32"/>
      <c r="O114" s="1" t="s">
        <v>277</v>
      </c>
    </row>
    <row r="115" spans="1:15" hidden="1" x14ac:dyDescent="0.3">
      <c r="A115" s="57" t="s">
        <v>159</v>
      </c>
      <c r="G115" s="9">
        <v>5.31</v>
      </c>
      <c r="O115" s="1" t="s">
        <v>277</v>
      </c>
    </row>
    <row r="116" spans="1:15" hidden="1" x14ac:dyDescent="0.3">
      <c r="A116" s="58" t="s">
        <v>159</v>
      </c>
      <c r="B116" s="25">
        <v>21.101834789515486</v>
      </c>
      <c r="C116" s="19" t="s">
        <v>215</v>
      </c>
      <c r="D116" s="19"/>
      <c r="G116" s="25">
        <v>5.3134420000000002</v>
      </c>
      <c r="H116" s="25"/>
      <c r="I116" s="19">
        <v>0.3</v>
      </c>
      <c r="O116" s="1" t="s">
        <v>216</v>
      </c>
    </row>
    <row r="117" spans="1:15" hidden="1" x14ac:dyDescent="0.3">
      <c r="A117" s="57" t="s">
        <v>122</v>
      </c>
      <c r="G117" s="9">
        <v>5.6</v>
      </c>
      <c r="O117" s="1" t="s">
        <v>277</v>
      </c>
    </row>
    <row r="118" spans="1:15" hidden="1" x14ac:dyDescent="0.3">
      <c r="A118" s="57" t="s">
        <v>122</v>
      </c>
      <c r="G118" s="9">
        <v>5.6</v>
      </c>
      <c r="O118" s="1" t="s">
        <v>277</v>
      </c>
    </row>
    <row r="119" spans="1:15" hidden="1" x14ac:dyDescent="0.3">
      <c r="A119" s="57" t="s">
        <v>122</v>
      </c>
      <c r="G119" s="9">
        <v>5.6</v>
      </c>
      <c r="O119" s="1" t="s">
        <v>277</v>
      </c>
    </row>
    <row r="120" spans="1:15" hidden="1" x14ac:dyDescent="0.3">
      <c r="A120" s="57" t="s">
        <v>122</v>
      </c>
      <c r="G120" s="9">
        <v>5.6</v>
      </c>
      <c r="O120" s="1" t="s">
        <v>277</v>
      </c>
    </row>
    <row r="121" spans="1:15" hidden="1" x14ac:dyDescent="0.3">
      <c r="A121" s="20" t="s">
        <v>122</v>
      </c>
      <c r="G121" s="9">
        <v>5.6</v>
      </c>
      <c r="O121" s="1" t="s">
        <v>280</v>
      </c>
    </row>
    <row r="122" spans="1:15" hidden="1" x14ac:dyDescent="0.3">
      <c r="A122" s="57" t="s">
        <v>161</v>
      </c>
      <c r="G122" s="9">
        <v>5.6</v>
      </c>
      <c r="O122" s="1" t="s">
        <v>277</v>
      </c>
    </row>
    <row r="123" spans="1:15" hidden="1" x14ac:dyDescent="0.3">
      <c r="A123" s="57" t="s">
        <v>122</v>
      </c>
      <c r="G123" s="9">
        <v>5.61</v>
      </c>
      <c r="O123" s="1" t="s">
        <v>277</v>
      </c>
    </row>
    <row r="124" spans="1:15" hidden="1" x14ac:dyDescent="0.3">
      <c r="A124" s="20" t="s">
        <v>122</v>
      </c>
      <c r="G124" s="9">
        <v>5.61</v>
      </c>
      <c r="O124" s="1" t="s">
        <v>280</v>
      </c>
    </row>
    <row r="125" spans="1:15" hidden="1" x14ac:dyDescent="0.3">
      <c r="A125" s="4" t="s">
        <v>158</v>
      </c>
      <c r="G125" s="37">
        <v>5.6524999999999999</v>
      </c>
      <c r="H125" s="37"/>
      <c r="I125" s="75">
        <v>10</v>
      </c>
      <c r="J125" s="37"/>
      <c r="O125" s="1" t="s">
        <v>256</v>
      </c>
    </row>
    <row r="126" spans="1:15" hidden="1" x14ac:dyDescent="0.3">
      <c r="A126" s="58" t="s">
        <v>161</v>
      </c>
      <c r="B126" s="25">
        <v>41.995317577548008</v>
      </c>
      <c r="C126" s="19" t="s">
        <v>215</v>
      </c>
      <c r="D126" s="19"/>
      <c r="G126" s="25">
        <v>5.6861659999999992</v>
      </c>
      <c r="H126" s="25"/>
      <c r="I126" s="19">
        <v>1.6</v>
      </c>
      <c r="O126" s="1" t="s">
        <v>216</v>
      </c>
    </row>
    <row r="127" spans="1:15" hidden="1" x14ac:dyDescent="0.3">
      <c r="A127" s="56" t="s">
        <v>161</v>
      </c>
      <c r="B127" s="9">
        <v>41.995317999999997</v>
      </c>
      <c r="C127" s="9" t="s">
        <v>220</v>
      </c>
      <c r="D127" s="9"/>
      <c r="G127" s="9">
        <v>5.6861659999999992</v>
      </c>
      <c r="H127" s="32"/>
      <c r="I127" s="77">
        <v>1.6</v>
      </c>
      <c r="O127" s="1" t="s">
        <v>257</v>
      </c>
    </row>
    <row r="128" spans="1:15" hidden="1" x14ac:dyDescent="0.3">
      <c r="A128" s="57" t="s">
        <v>161</v>
      </c>
      <c r="G128" s="9">
        <v>5.6861660000000001</v>
      </c>
      <c r="O128" s="1" t="s">
        <v>277</v>
      </c>
    </row>
    <row r="129" spans="1:15" hidden="1" x14ac:dyDescent="0.3">
      <c r="A129" s="4" t="s">
        <v>1</v>
      </c>
      <c r="B129" s="17">
        <v>86.551329260906442</v>
      </c>
      <c r="C129" s="5" t="s">
        <v>223</v>
      </c>
      <c r="D129" s="5"/>
      <c r="G129" s="37">
        <v>5.690705464444445</v>
      </c>
      <c r="H129" s="37"/>
      <c r="O129" s="1" t="s">
        <v>224</v>
      </c>
    </row>
    <row r="130" spans="1:15" hidden="1" x14ac:dyDescent="0.3">
      <c r="A130" s="58" t="s">
        <v>5</v>
      </c>
      <c r="B130" s="25">
        <v>10.795167734640028</v>
      </c>
      <c r="C130" s="19" t="s">
        <v>215</v>
      </c>
      <c r="D130" s="19"/>
      <c r="G130" s="25">
        <v>5.7279159999999987</v>
      </c>
      <c r="H130" s="25"/>
      <c r="I130" s="19">
        <v>0.6</v>
      </c>
      <c r="O130" s="1" t="s">
        <v>216</v>
      </c>
    </row>
    <row r="131" spans="1:15" hidden="1" x14ac:dyDescent="0.3">
      <c r="A131" s="57" t="s">
        <v>5</v>
      </c>
      <c r="G131" s="9">
        <v>5.7279159999999996</v>
      </c>
      <c r="O131" s="1" t="s">
        <v>277</v>
      </c>
    </row>
    <row r="132" spans="1:15" hidden="1" x14ac:dyDescent="0.3">
      <c r="A132" s="22" t="s">
        <v>68</v>
      </c>
      <c r="G132" s="9">
        <v>5.9</v>
      </c>
      <c r="H132" s="32"/>
      <c r="O132" s="1" t="s">
        <v>280</v>
      </c>
    </row>
    <row r="133" spans="1:15" hidden="1" x14ac:dyDescent="0.3">
      <c r="A133" s="56" t="s">
        <v>44</v>
      </c>
      <c r="G133" s="9">
        <v>6</v>
      </c>
      <c r="H133" s="32"/>
      <c r="O133" s="1" t="s">
        <v>277</v>
      </c>
    </row>
    <row r="134" spans="1:15" hidden="1" x14ac:dyDescent="0.3">
      <c r="A134" s="56" t="s">
        <v>44</v>
      </c>
      <c r="G134" s="9">
        <v>6</v>
      </c>
      <c r="H134" s="32"/>
      <c r="O134" s="1" t="s">
        <v>277</v>
      </c>
    </row>
    <row r="135" spans="1:15" hidden="1" x14ac:dyDescent="0.3">
      <c r="A135" s="57" t="s">
        <v>122</v>
      </c>
      <c r="G135" s="9">
        <v>6</v>
      </c>
      <c r="O135" s="1" t="s">
        <v>277</v>
      </c>
    </row>
    <row r="136" spans="1:15" hidden="1" x14ac:dyDescent="0.3">
      <c r="A136" s="57" t="s">
        <v>200</v>
      </c>
      <c r="G136" s="9">
        <v>6</v>
      </c>
      <c r="O136" s="1" t="s">
        <v>277</v>
      </c>
    </row>
    <row r="137" spans="1:15" hidden="1" x14ac:dyDescent="0.3">
      <c r="A137" s="57" t="s">
        <v>122</v>
      </c>
      <c r="G137" s="9">
        <v>6.01</v>
      </c>
      <c r="O137" s="1" t="s">
        <v>277</v>
      </c>
    </row>
    <row r="138" spans="1:15" hidden="1" x14ac:dyDescent="0.3">
      <c r="A138" s="20" t="s">
        <v>122</v>
      </c>
      <c r="G138" s="9">
        <v>6.01</v>
      </c>
      <c r="O138" s="1" t="s">
        <v>280</v>
      </c>
    </row>
    <row r="139" spans="1:15" hidden="1" x14ac:dyDescent="0.3">
      <c r="A139" s="20" t="s">
        <v>155</v>
      </c>
      <c r="G139" s="9">
        <v>6.12</v>
      </c>
      <c r="O139" s="1" t="s">
        <v>280</v>
      </c>
    </row>
    <row r="140" spans="1:15" hidden="1" x14ac:dyDescent="0.3">
      <c r="A140" s="4" t="s">
        <v>37</v>
      </c>
      <c r="G140" s="37">
        <v>6.125</v>
      </c>
      <c r="H140" s="37">
        <v>570</v>
      </c>
      <c r="I140" s="75">
        <v>35</v>
      </c>
      <c r="O140" s="1" t="s">
        <v>256</v>
      </c>
    </row>
    <row r="141" spans="1:15" hidden="1" x14ac:dyDescent="0.3">
      <c r="A141" s="56" t="s">
        <v>1</v>
      </c>
      <c r="G141" s="9">
        <v>6.28</v>
      </c>
      <c r="H141" s="32"/>
      <c r="O141" s="1" t="s">
        <v>277</v>
      </c>
    </row>
    <row r="142" spans="1:15" hidden="1" x14ac:dyDescent="0.3">
      <c r="A142" s="58" t="s">
        <v>1</v>
      </c>
      <c r="B142" s="25">
        <v>17.197946330777654</v>
      </c>
      <c r="C142" s="19" t="s">
        <v>215</v>
      </c>
      <c r="D142" s="19"/>
      <c r="G142" s="25">
        <v>6.2806899999999999</v>
      </c>
      <c r="H142" s="25"/>
      <c r="I142" s="19">
        <v>0.4</v>
      </c>
      <c r="O142" s="1" t="s">
        <v>216</v>
      </c>
    </row>
    <row r="143" spans="1:15" hidden="1" x14ac:dyDescent="0.3">
      <c r="A143" s="56" t="s">
        <v>1</v>
      </c>
      <c r="B143" s="9">
        <v>17.197946000000002</v>
      </c>
      <c r="C143" s="9" t="s">
        <v>220</v>
      </c>
      <c r="D143" s="9"/>
      <c r="G143" s="9">
        <v>6.2806899999999999</v>
      </c>
      <c r="H143" s="32"/>
      <c r="I143" s="77">
        <v>0.4</v>
      </c>
      <c r="O143" s="1" t="s">
        <v>257</v>
      </c>
    </row>
    <row r="144" spans="1:15" hidden="1" x14ac:dyDescent="0.3">
      <c r="A144" s="68" t="s">
        <v>30</v>
      </c>
      <c r="G144" s="37">
        <v>6.3</v>
      </c>
      <c r="H144" s="37">
        <v>380</v>
      </c>
      <c r="I144" s="75">
        <v>45</v>
      </c>
      <c r="J144" s="37"/>
      <c r="O144" s="1" t="s">
        <v>256</v>
      </c>
    </row>
    <row r="145" spans="1:15" hidden="1" x14ac:dyDescent="0.3">
      <c r="A145" s="4" t="s">
        <v>200</v>
      </c>
      <c r="G145" s="37">
        <v>6.3</v>
      </c>
      <c r="H145" s="37">
        <v>662.2</v>
      </c>
      <c r="I145" s="75">
        <v>30</v>
      </c>
      <c r="O145" s="1" t="s">
        <v>256</v>
      </c>
    </row>
    <row r="146" spans="1:15" hidden="1" x14ac:dyDescent="0.3">
      <c r="A146" s="4" t="s">
        <v>134</v>
      </c>
      <c r="G146" s="37">
        <v>6.4312500000000004</v>
      </c>
      <c r="H146" s="37"/>
      <c r="I146" s="75">
        <v>15</v>
      </c>
      <c r="J146" s="37"/>
      <c r="O146" s="1" t="s">
        <v>256</v>
      </c>
    </row>
    <row r="147" spans="1:15" hidden="1" x14ac:dyDescent="0.3">
      <c r="A147" s="58" t="s">
        <v>46</v>
      </c>
      <c r="B147" s="25">
        <v>11.899213524439544</v>
      </c>
      <c r="C147" s="19" t="s">
        <v>215</v>
      </c>
      <c r="D147" s="19"/>
      <c r="G147" s="25">
        <v>6.4755520000000004</v>
      </c>
      <c r="H147" s="25"/>
      <c r="I147" s="19">
        <v>5.5</v>
      </c>
      <c r="O147" s="1" t="s">
        <v>216</v>
      </c>
    </row>
    <row r="148" spans="1:15" hidden="1" x14ac:dyDescent="0.3">
      <c r="A148" s="56" t="s">
        <v>46</v>
      </c>
      <c r="G148" s="9">
        <v>6.48</v>
      </c>
      <c r="H148" s="32"/>
      <c r="O148" s="1" t="s">
        <v>277</v>
      </c>
    </row>
    <row r="149" spans="1:15" hidden="1" x14ac:dyDescent="0.3">
      <c r="A149" s="56" t="s">
        <v>42</v>
      </c>
      <c r="G149" s="9">
        <v>6.5</v>
      </c>
      <c r="H149" s="32"/>
      <c r="O149" s="1" t="s">
        <v>277</v>
      </c>
    </row>
    <row r="150" spans="1:15" hidden="1" x14ac:dyDescent="0.3">
      <c r="A150" s="58" t="s">
        <v>161</v>
      </c>
      <c r="B150" s="25">
        <v>18.587003405221338</v>
      </c>
      <c r="C150" s="19" t="s">
        <v>215</v>
      </c>
      <c r="D150" s="19"/>
      <c r="G150" s="25">
        <v>6.5500599999999993</v>
      </c>
      <c r="H150" s="25"/>
      <c r="I150" s="19">
        <v>1</v>
      </c>
      <c r="O150" s="1" t="s">
        <v>216</v>
      </c>
    </row>
    <row r="151" spans="1:15" hidden="1" x14ac:dyDescent="0.3">
      <c r="A151" s="56" t="s">
        <v>161</v>
      </c>
      <c r="B151" s="9">
        <v>18.587002999999999</v>
      </c>
      <c r="C151" s="9" t="s">
        <v>220</v>
      </c>
      <c r="D151" s="9"/>
      <c r="G151" s="9">
        <v>6.5500599999999993</v>
      </c>
      <c r="H151" s="32"/>
      <c r="I151" s="77">
        <v>1</v>
      </c>
      <c r="O151" s="1" t="s">
        <v>257</v>
      </c>
    </row>
    <row r="152" spans="1:15" hidden="1" x14ac:dyDescent="0.3">
      <c r="A152" s="57" t="s">
        <v>161</v>
      </c>
      <c r="G152" s="9">
        <v>6.5500600000000002</v>
      </c>
      <c r="O152" s="1" t="s">
        <v>277</v>
      </c>
    </row>
    <row r="153" spans="1:15" hidden="1" x14ac:dyDescent="0.3">
      <c r="A153" s="57" t="s">
        <v>162</v>
      </c>
      <c r="G153" s="9">
        <v>6.6666670000000003</v>
      </c>
      <c r="O153" s="1" t="s">
        <v>277</v>
      </c>
    </row>
    <row r="154" spans="1:15" hidden="1" x14ac:dyDescent="0.3">
      <c r="A154" s="57" t="s">
        <v>162</v>
      </c>
      <c r="G154" s="9">
        <v>6.6666670000000003</v>
      </c>
      <c r="O154" s="1" t="s">
        <v>277</v>
      </c>
    </row>
    <row r="155" spans="1:15" hidden="1" x14ac:dyDescent="0.3">
      <c r="A155" s="57" t="s">
        <v>195</v>
      </c>
      <c r="G155" s="9">
        <v>6.67</v>
      </c>
      <c r="O155" s="1" t="s">
        <v>277</v>
      </c>
    </row>
    <row r="156" spans="1:15" hidden="1" x14ac:dyDescent="0.3">
      <c r="A156" s="57" t="s">
        <v>37</v>
      </c>
      <c r="G156" s="9">
        <v>6.67</v>
      </c>
      <c r="O156" s="1" t="s">
        <v>277</v>
      </c>
    </row>
    <row r="157" spans="1:15" hidden="1" x14ac:dyDescent="0.3">
      <c r="A157" s="57" t="s">
        <v>37</v>
      </c>
      <c r="G157" s="9">
        <v>6.67</v>
      </c>
      <c r="O157" s="1" t="s">
        <v>277</v>
      </c>
    </row>
    <row r="158" spans="1:15" hidden="1" x14ac:dyDescent="0.3">
      <c r="A158" s="57" t="s">
        <v>37</v>
      </c>
      <c r="G158" s="9">
        <v>6.67</v>
      </c>
      <c r="O158" s="1" t="s">
        <v>277</v>
      </c>
    </row>
    <row r="159" spans="1:15" hidden="1" x14ac:dyDescent="0.3">
      <c r="A159" s="20" t="s">
        <v>37</v>
      </c>
      <c r="G159" s="9">
        <v>6.68</v>
      </c>
      <c r="O159" s="1" t="s">
        <v>280</v>
      </c>
    </row>
    <row r="160" spans="1:15" hidden="1" x14ac:dyDescent="0.3">
      <c r="A160" s="56" t="s">
        <v>68</v>
      </c>
      <c r="G160" s="9">
        <v>6.75</v>
      </c>
      <c r="H160" s="32"/>
      <c r="O160" s="1" t="s">
        <v>277</v>
      </c>
    </row>
    <row r="161" spans="1:15" hidden="1" x14ac:dyDescent="0.3">
      <c r="A161" s="57" t="s">
        <v>153</v>
      </c>
      <c r="G161" s="9">
        <v>6.75</v>
      </c>
      <c r="O161" s="1" t="s">
        <v>277</v>
      </c>
    </row>
    <row r="162" spans="1:15" hidden="1" x14ac:dyDescent="0.3">
      <c r="A162" s="56" t="s">
        <v>163</v>
      </c>
      <c r="B162" s="9">
        <v>29.981079999999999</v>
      </c>
      <c r="C162" s="9" t="s">
        <v>220</v>
      </c>
      <c r="D162" s="9"/>
      <c r="G162" s="9">
        <v>68.2968999</v>
      </c>
      <c r="H162" s="32"/>
      <c r="O162" s="1" t="s">
        <v>257</v>
      </c>
    </row>
    <row r="163" spans="1:15" hidden="1" x14ac:dyDescent="0.3">
      <c r="A163" s="58" t="s">
        <v>163</v>
      </c>
      <c r="B163" s="25">
        <v>29.98107989464442</v>
      </c>
      <c r="C163" s="19" t="s">
        <v>215</v>
      </c>
      <c r="D163" s="19"/>
      <c r="G163" s="25">
        <v>68.296899999999994</v>
      </c>
      <c r="H163" s="25"/>
      <c r="I163" s="19"/>
      <c r="O163" s="1" t="s">
        <v>216</v>
      </c>
    </row>
    <row r="164" spans="1:15" hidden="1" x14ac:dyDescent="0.3">
      <c r="A164" s="57" t="s">
        <v>154</v>
      </c>
      <c r="G164" s="9">
        <v>6.85</v>
      </c>
      <c r="O164" s="1" t="s">
        <v>277</v>
      </c>
    </row>
    <row r="165" spans="1:15" hidden="1" x14ac:dyDescent="0.3">
      <c r="A165" s="20" t="s">
        <v>154</v>
      </c>
      <c r="G165" s="9">
        <v>6.92</v>
      </c>
      <c r="O165" s="1" t="s">
        <v>280</v>
      </c>
    </row>
    <row r="166" spans="1:15" hidden="1" x14ac:dyDescent="0.3">
      <c r="A166" s="57" t="s">
        <v>154</v>
      </c>
      <c r="G166" s="9">
        <v>7</v>
      </c>
      <c r="O166" s="1" t="s">
        <v>277</v>
      </c>
    </row>
    <row r="167" spans="1:15" hidden="1" x14ac:dyDescent="0.3">
      <c r="A167" s="57" t="s">
        <v>154</v>
      </c>
      <c r="G167" s="9">
        <v>7</v>
      </c>
      <c r="O167" s="1" t="s">
        <v>277</v>
      </c>
    </row>
    <row r="168" spans="1:15" hidden="1" x14ac:dyDescent="0.3">
      <c r="A168" s="57" t="s">
        <v>154</v>
      </c>
      <c r="G168" s="9">
        <v>7</v>
      </c>
      <c r="O168" s="1" t="s">
        <v>277</v>
      </c>
    </row>
    <row r="169" spans="1:15" hidden="1" x14ac:dyDescent="0.3">
      <c r="A169" s="58" t="s">
        <v>128</v>
      </c>
      <c r="B169" s="25">
        <v>38.66934994582882</v>
      </c>
      <c r="C169" s="19" t="s">
        <v>215</v>
      </c>
      <c r="D169" s="19"/>
      <c r="G169" s="25">
        <v>7.1383620000000008</v>
      </c>
      <c r="H169" s="25"/>
      <c r="I169" s="19">
        <v>1.3</v>
      </c>
      <c r="O169" s="1" t="s">
        <v>216</v>
      </c>
    </row>
    <row r="170" spans="1:15" hidden="1" x14ac:dyDescent="0.3">
      <c r="A170" s="57" t="s">
        <v>128</v>
      </c>
      <c r="G170" s="9">
        <v>7.14</v>
      </c>
      <c r="O170" s="1" t="s">
        <v>277</v>
      </c>
    </row>
    <row r="171" spans="1:15" hidden="1" x14ac:dyDescent="0.3">
      <c r="A171" s="22" t="s">
        <v>68</v>
      </c>
      <c r="G171" s="9">
        <v>7.15</v>
      </c>
      <c r="H171" s="32"/>
      <c r="O171" s="1" t="s">
        <v>280</v>
      </c>
    </row>
    <row r="172" spans="1:15" hidden="1" x14ac:dyDescent="0.3">
      <c r="A172" s="57" t="s">
        <v>145</v>
      </c>
      <c r="G172" s="9">
        <v>7.33</v>
      </c>
      <c r="O172" s="1" t="s">
        <v>277</v>
      </c>
    </row>
    <row r="173" spans="1:15" hidden="1" x14ac:dyDescent="0.3">
      <c r="A173" s="20" t="s">
        <v>145</v>
      </c>
      <c r="G173" s="9">
        <v>7.45</v>
      </c>
      <c r="O173" s="1" t="s">
        <v>280</v>
      </c>
    </row>
    <row r="174" spans="1:15" hidden="1" x14ac:dyDescent="0.3">
      <c r="A174" s="11" t="s">
        <v>189</v>
      </c>
      <c r="B174" s="9">
        <v>9.5500000000000007</v>
      </c>
      <c r="C174" s="3" t="s">
        <v>220</v>
      </c>
      <c r="D174" s="3"/>
      <c r="G174" s="9">
        <v>75</v>
      </c>
      <c r="H174" s="32"/>
      <c r="I174" s="77">
        <v>0</v>
      </c>
      <c r="J174" s="9">
        <v>29.809000000000001</v>
      </c>
      <c r="O174" s="1" t="s">
        <v>221</v>
      </c>
    </row>
    <row r="175" spans="1:15" hidden="1" x14ac:dyDescent="0.3">
      <c r="A175" s="57" t="s">
        <v>189</v>
      </c>
      <c r="G175" s="9">
        <v>75</v>
      </c>
      <c r="O175" s="1" t="s">
        <v>277</v>
      </c>
    </row>
    <row r="176" spans="1:15" hidden="1" x14ac:dyDescent="0.3">
      <c r="A176" s="4" t="s">
        <v>29</v>
      </c>
      <c r="G176" s="37">
        <v>7.5075000000000003</v>
      </c>
      <c r="H176" s="37"/>
      <c r="I176" s="75">
        <v>35</v>
      </c>
      <c r="J176" s="37"/>
      <c r="O176" s="1" t="s">
        <v>256</v>
      </c>
    </row>
    <row r="177" spans="1:15" hidden="1" x14ac:dyDescent="0.3">
      <c r="A177" s="56" t="s">
        <v>46</v>
      </c>
      <c r="G177" s="9">
        <v>7.67</v>
      </c>
      <c r="H177" s="32"/>
      <c r="O177" s="1" t="s">
        <v>277</v>
      </c>
    </row>
    <row r="178" spans="1:15" hidden="1" x14ac:dyDescent="0.3">
      <c r="A178" s="4" t="s">
        <v>145</v>
      </c>
      <c r="G178" s="37">
        <v>7.7</v>
      </c>
      <c r="H178" s="37"/>
      <c r="I178" s="75">
        <v>15</v>
      </c>
      <c r="J178" s="37"/>
      <c r="O178" s="1" t="s">
        <v>256</v>
      </c>
    </row>
    <row r="179" spans="1:15" hidden="1" x14ac:dyDescent="0.3">
      <c r="A179" s="57" t="s">
        <v>145</v>
      </c>
      <c r="G179" s="9">
        <v>7.83</v>
      </c>
      <c r="O179" s="1" t="s">
        <v>277</v>
      </c>
    </row>
    <row r="180" spans="1:15" hidden="1" x14ac:dyDescent="0.3">
      <c r="A180" s="20" t="s">
        <v>145</v>
      </c>
      <c r="G180" s="9">
        <v>7.83</v>
      </c>
      <c r="O180" s="1" t="s">
        <v>280</v>
      </c>
    </row>
    <row r="181" spans="1:15" hidden="1" x14ac:dyDescent="0.3">
      <c r="A181" s="56" t="s">
        <v>42</v>
      </c>
      <c r="G181" s="37">
        <v>7.875</v>
      </c>
      <c r="H181" s="17"/>
      <c r="I181" s="75">
        <v>45</v>
      </c>
      <c r="J181" s="37">
        <v>37.699111843080004</v>
      </c>
      <c r="O181" s="1" t="s">
        <v>256</v>
      </c>
    </row>
    <row r="182" spans="1:15" hidden="1" x14ac:dyDescent="0.3">
      <c r="A182" s="4" t="s">
        <v>182</v>
      </c>
      <c r="G182" s="37">
        <v>7.9625000000000004</v>
      </c>
      <c r="H182" s="37"/>
      <c r="I182" s="75">
        <v>27</v>
      </c>
      <c r="J182" s="37"/>
      <c r="O182" s="1" t="s">
        <v>256</v>
      </c>
    </row>
    <row r="183" spans="1:15" hidden="1" x14ac:dyDescent="0.3">
      <c r="A183" s="56" t="s">
        <v>93</v>
      </c>
      <c r="G183" s="9">
        <v>8.0299999999999994</v>
      </c>
      <c r="H183" s="32"/>
      <c r="O183" s="1" t="s">
        <v>277</v>
      </c>
    </row>
    <row r="184" spans="1:15" hidden="1" x14ac:dyDescent="0.3">
      <c r="A184" s="58" t="s">
        <v>93</v>
      </c>
      <c r="B184" s="25">
        <v>44.244185022026429</v>
      </c>
      <c r="C184" s="19" t="s">
        <v>215</v>
      </c>
      <c r="D184" s="19"/>
      <c r="G184" s="25">
        <v>8.0347439999999999</v>
      </c>
      <c r="H184" s="25"/>
      <c r="I184" s="19">
        <v>0.2</v>
      </c>
      <c r="O184" s="1" t="s">
        <v>216</v>
      </c>
    </row>
    <row r="185" spans="1:15" hidden="1" x14ac:dyDescent="0.3">
      <c r="A185" s="58" t="s">
        <v>141</v>
      </c>
      <c r="B185" s="25">
        <v>3.3765540932042053</v>
      </c>
      <c r="C185" s="19" t="s">
        <v>215</v>
      </c>
      <c r="D185" s="19"/>
      <c r="G185" s="25">
        <v>8.158430000000001</v>
      </c>
      <c r="H185" s="25"/>
      <c r="I185" s="19">
        <v>0.75</v>
      </c>
      <c r="O185" s="1" t="s">
        <v>216</v>
      </c>
    </row>
    <row r="186" spans="1:15" hidden="1" x14ac:dyDescent="0.3">
      <c r="A186" s="20" t="s">
        <v>145</v>
      </c>
      <c r="G186" s="9">
        <v>8.24</v>
      </c>
      <c r="O186" s="1" t="s">
        <v>280</v>
      </c>
    </row>
    <row r="187" spans="1:15" hidden="1" x14ac:dyDescent="0.3">
      <c r="A187" s="57" t="s">
        <v>145</v>
      </c>
      <c r="G187" s="9">
        <v>8.25</v>
      </c>
      <c r="O187" s="1" t="s">
        <v>277</v>
      </c>
    </row>
    <row r="188" spans="1:15" hidden="1" x14ac:dyDescent="0.3">
      <c r="A188" s="11" t="s">
        <v>92</v>
      </c>
      <c r="G188" s="37">
        <v>8.3125</v>
      </c>
      <c r="H188" s="17"/>
      <c r="I188" s="75"/>
      <c r="J188" s="37">
        <v>12.56637061436</v>
      </c>
      <c r="O188" s="1" t="s">
        <v>256</v>
      </c>
    </row>
    <row r="189" spans="1:15" hidden="1" x14ac:dyDescent="0.3">
      <c r="A189" s="57" t="s">
        <v>145</v>
      </c>
      <c r="G189" s="9">
        <v>8.33</v>
      </c>
      <c r="O189" s="1" t="s">
        <v>277</v>
      </c>
    </row>
    <row r="190" spans="1:15" hidden="1" x14ac:dyDescent="0.3">
      <c r="A190" s="20" t="s">
        <v>145</v>
      </c>
      <c r="G190" s="9">
        <v>8.33</v>
      </c>
      <c r="O190" s="1" t="s">
        <v>280</v>
      </c>
    </row>
    <row r="191" spans="1:15" hidden="1" x14ac:dyDescent="0.3">
      <c r="A191" s="57" t="s">
        <v>195</v>
      </c>
      <c r="G191" s="9">
        <v>8.33</v>
      </c>
      <c r="O191" s="1" t="s">
        <v>277</v>
      </c>
    </row>
    <row r="192" spans="1:15" hidden="1" x14ac:dyDescent="0.3">
      <c r="A192" s="57" t="s">
        <v>145</v>
      </c>
      <c r="G192" s="9">
        <v>8.35</v>
      </c>
      <c r="O192" s="1" t="s">
        <v>277</v>
      </c>
    </row>
    <row r="193" spans="1:15" hidden="1" x14ac:dyDescent="0.3">
      <c r="A193" s="20" t="s">
        <v>145</v>
      </c>
      <c r="G193" s="9">
        <v>8.35</v>
      </c>
      <c r="O193" s="1" t="s">
        <v>280</v>
      </c>
    </row>
    <row r="194" spans="1:15" hidden="1" x14ac:dyDescent="0.3">
      <c r="A194" s="59" t="s">
        <v>207</v>
      </c>
      <c r="E194" s="34">
        <v>39.75</v>
      </c>
      <c r="F194" s="1" t="s">
        <v>248</v>
      </c>
      <c r="G194" s="34">
        <v>8.36</v>
      </c>
      <c r="H194" s="34">
        <v>0.57999999999999996</v>
      </c>
      <c r="I194" s="78">
        <v>2.5</v>
      </c>
      <c r="O194" s="10" t="s">
        <v>252</v>
      </c>
    </row>
    <row r="195" spans="1:15" hidden="1" x14ac:dyDescent="0.3">
      <c r="A195" s="20" t="s">
        <v>37</v>
      </c>
      <c r="G195" s="9">
        <v>8.5299999999999994</v>
      </c>
      <c r="O195" s="1" t="s">
        <v>280</v>
      </c>
    </row>
    <row r="196" spans="1:15" hidden="1" x14ac:dyDescent="0.3">
      <c r="A196" s="56" t="s">
        <v>46</v>
      </c>
      <c r="G196" s="9">
        <v>8.64</v>
      </c>
      <c r="H196" s="32"/>
      <c r="O196" s="1" t="s">
        <v>277</v>
      </c>
    </row>
    <row r="197" spans="1:15" hidden="1" x14ac:dyDescent="0.3">
      <c r="A197" s="58" t="s">
        <v>46</v>
      </c>
      <c r="B197" s="25">
        <v>13.155179658952497</v>
      </c>
      <c r="C197" s="19" t="s">
        <v>215</v>
      </c>
      <c r="D197" s="19"/>
      <c r="G197" s="25">
        <v>8.6403219999999994</v>
      </c>
      <c r="H197" s="25"/>
      <c r="I197" s="19">
        <v>8</v>
      </c>
      <c r="O197" s="1" t="s">
        <v>216</v>
      </c>
    </row>
    <row r="198" spans="1:15" hidden="1" x14ac:dyDescent="0.3">
      <c r="A198" s="56" t="s">
        <v>46</v>
      </c>
      <c r="B198" s="9">
        <v>13.15518</v>
      </c>
      <c r="C198" s="9" t="s">
        <v>220</v>
      </c>
      <c r="D198" s="9"/>
      <c r="G198" s="9">
        <v>8.6403220100000002</v>
      </c>
      <c r="H198" s="32"/>
      <c r="I198" s="77">
        <v>8</v>
      </c>
      <c r="O198" s="1" t="s">
        <v>257</v>
      </c>
    </row>
    <row r="199" spans="1:15" hidden="1" x14ac:dyDescent="0.3">
      <c r="A199" s="68" t="s">
        <v>6</v>
      </c>
      <c r="B199" s="17">
        <v>105.9438247043196</v>
      </c>
      <c r="C199" s="5" t="s">
        <v>223</v>
      </c>
      <c r="D199" s="5"/>
      <c r="G199" s="37">
        <v>8.6455024222222221</v>
      </c>
      <c r="H199" s="17"/>
      <c r="O199" s="1" t="s">
        <v>224</v>
      </c>
    </row>
    <row r="200" spans="1:15" hidden="1" x14ac:dyDescent="0.3">
      <c r="A200" s="57" t="s">
        <v>145</v>
      </c>
      <c r="G200" s="9">
        <v>8.66</v>
      </c>
      <c r="O200" s="1" t="s">
        <v>277</v>
      </c>
    </row>
    <row r="201" spans="1:15" hidden="1" x14ac:dyDescent="0.3">
      <c r="A201" s="20" t="s">
        <v>145</v>
      </c>
      <c r="G201" s="9">
        <v>8.66</v>
      </c>
      <c r="O201" s="1" t="s">
        <v>280</v>
      </c>
    </row>
    <row r="202" spans="1:15" hidden="1" x14ac:dyDescent="0.3">
      <c r="A202" s="6" t="s">
        <v>55</v>
      </c>
      <c r="G202" s="37">
        <v>8.6624999999999996</v>
      </c>
      <c r="H202" s="17">
        <v>688</v>
      </c>
      <c r="I202" s="75">
        <v>35</v>
      </c>
      <c r="J202" s="37"/>
      <c r="O202" s="1" t="s">
        <v>256</v>
      </c>
    </row>
    <row r="203" spans="1:15" hidden="1" x14ac:dyDescent="0.3">
      <c r="A203" s="57" t="s">
        <v>155</v>
      </c>
      <c r="G203" s="9">
        <v>8.67</v>
      </c>
      <c r="O203" s="1" t="s">
        <v>277</v>
      </c>
    </row>
    <row r="204" spans="1:15" hidden="1" x14ac:dyDescent="0.3">
      <c r="A204" s="20" t="s">
        <v>36</v>
      </c>
      <c r="G204" s="9">
        <v>8.74</v>
      </c>
      <c r="O204" s="1" t="s">
        <v>280</v>
      </c>
    </row>
    <row r="205" spans="1:15" hidden="1" x14ac:dyDescent="0.3">
      <c r="A205" s="6" t="s">
        <v>44</v>
      </c>
      <c r="G205" s="37">
        <v>8.75</v>
      </c>
      <c r="H205" s="17">
        <v>593</v>
      </c>
      <c r="I205" s="75">
        <v>35</v>
      </c>
      <c r="J205" s="37"/>
      <c r="O205" s="1" t="s">
        <v>256</v>
      </c>
    </row>
    <row r="206" spans="1:15" hidden="1" x14ac:dyDescent="0.3">
      <c r="A206" s="11" t="s">
        <v>68</v>
      </c>
      <c r="G206" s="37">
        <v>8.75</v>
      </c>
      <c r="H206" s="17"/>
      <c r="I206" s="75"/>
      <c r="J206" s="37"/>
      <c r="O206" s="1" t="s">
        <v>256</v>
      </c>
    </row>
    <row r="207" spans="1:15" hidden="1" x14ac:dyDescent="0.3">
      <c r="A207" s="20" t="s">
        <v>36</v>
      </c>
      <c r="G207" s="9">
        <v>8.86</v>
      </c>
      <c r="O207" s="1" t="s">
        <v>280</v>
      </c>
    </row>
    <row r="208" spans="1:15" hidden="1" x14ac:dyDescent="0.3">
      <c r="A208" s="11" t="s">
        <v>103</v>
      </c>
      <c r="G208" s="9">
        <v>8.9</v>
      </c>
      <c r="O208" s="1" t="s">
        <v>280</v>
      </c>
    </row>
    <row r="209" spans="1:15" hidden="1" x14ac:dyDescent="0.3">
      <c r="A209" s="20" t="s">
        <v>24</v>
      </c>
      <c r="G209" s="37">
        <v>8.9774999999999991</v>
      </c>
      <c r="H209" s="37">
        <v>630</v>
      </c>
      <c r="I209" s="75">
        <v>15</v>
      </c>
      <c r="J209" s="37"/>
      <c r="O209" s="1" t="s">
        <v>256</v>
      </c>
    </row>
    <row r="210" spans="1:15" hidden="1" x14ac:dyDescent="0.3">
      <c r="A210" s="57" t="s">
        <v>145</v>
      </c>
      <c r="G210" s="9">
        <v>8.99</v>
      </c>
      <c r="O210" s="1" t="s">
        <v>277</v>
      </c>
    </row>
    <row r="211" spans="1:15" hidden="1" x14ac:dyDescent="0.3">
      <c r="A211" s="20" t="s">
        <v>145</v>
      </c>
      <c r="G211" s="9">
        <v>8.99</v>
      </c>
      <c r="O211" s="1" t="s">
        <v>280</v>
      </c>
    </row>
    <row r="212" spans="1:15" hidden="1" x14ac:dyDescent="0.3">
      <c r="A212" s="68" t="s">
        <v>6</v>
      </c>
      <c r="B212" s="17">
        <v>137.13216623025292</v>
      </c>
      <c r="C212" s="5" t="s">
        <v>223</v>
      </c>
      <c r="D212" s="5"/>
      <c r="G212" s="37">
        <v>8.9905196533333331</v>
      </c>
      <c r="H212" s="17"/>
      <c r="O212" s="1" t="s">
        <v>224</v>
      </c>
    </row>
    <row r="213" spans="1:15" hidden="1" x14ac:dyDescent="0.3">
      <c r="A213" s="56" t="s">
        <v>77</v>
      </c>
      <c r="G213" s="9">
        <v>9</v>
      </c>
      <c r="H213" s="32"/>
      <c r="O213" s="1" t="s">
        <v>277</v>
      </c>
    </row>
    <row r="214" spans="1:15" hidden="1" x14ac:dyDescent="0.3">
      <c r="A214" s="56" t="s">
        <v>77</v>
      </c>
      <c r="G214" s="9">
        <v>9</v>
      </c>
      <c r="H214" s="32"/>
      <c r="O214" s="1" t="s">
        <v>277</v>
      </c>
    </row>
    <row r="215" spans="1:15" hidden="1" x14ac:dyDescent="0.3">
      <c r="A215" s="56" t="s">
        <v>77</v>
      </c>
      <c r="G215" s="9">
        <v>9</v>
      </c>
      <c r="H215" s="32"/>
      <c r="O215" s="1" t="s">
        <v>277</v>
      </c>
    </row>
    <row r="216" spans="1:15" hidden="1" x14ac:dyDescent="0.3">
      <c r="A216" s="57" t="s">
        <v>122</v>
      </c>
      <c r="G216" s="9">
        <v>9.0399999999999991</v>
      </c>
      <c r="O216" s="1" t="s">
        <v>277</v>
      </c>
    </row>
    <row r="217" spans="1:15" hidden="1" x14ac:dyDescent="0.3">
      <c r="A217" s="58" t="s">
        <v>122</v>
      </c>
      <c r="B217" s="25">
        <v>25.831097142857139</v>
      </c>
      <c r="C217" s="19" t="s">
        <v>215</v>
      </c>
      <c r="D217" s="19"/>
      <c r="G217" s="25">
        <v>9.0408840000000001</v>
      </c>
      <c r="H217" s="25"/>
      <c r="I217" s="19">
        <v>0.25</v>
      </c>
      <c r="O217" s="1" t="s">
        <v>216</v>
      </c>
    </row>
    <row r="218" spans="1:15" hidden="1" x14ac:dyDescent="0.3">
      <c r="A218" s="6" t="s">
        <v>108</v>
      </c>
      <c r="G218" s="37">
        <v>9.1</v>
      </c>
      <c r="H218" s="17">
        <v>645</v>
      </c>
      <c r="I218" s="75">
        <v>30</v>
      </c>
      <c r="J218" s="37"/>
      <c r="O218" s="1" t="s">
        <v>256</v>
      </c>
    </row>
    <row r="219" spans="1:15" hidden="1" x14ac:dyDescent="0.3">
      <c r="A219" s="58" t="s">
        <v>38</v>
      </c>
      <c r="B219" s="25">
        <v>13.011386674259683</v>
      </c>
      <c r="C219" s="19" t="s">
        <v>215</v>
      </c>
      <c r="D219" s="19"/>
      <c r="G219" s="25">
        <v>9.1391980000000004</v>
      </c>
      <c r="H219" s="25"/>
      <c r="I219" s="19">
        <v>8</v>
      </c>
      <c r="O219" s="1" t="s">
        <v>216</v>
      </c>
    </row>
    <row r="220" spans="1:15" hidden="1" x14ac:dyDescent="0.3">
      <c r="A220" s="57" t="s">
        <v>38</v>
      </c>
      <c r="G220" s="9">
        <v>9.14</v>
      </c>
      <c r="O220" s="1" t="s">
        <v>277</v>
      </c>
    </row>
    <row r="221" spans="1:15" hidden="1" x14ac:dyDescent="0.3">
      <c r="A221" s="20" t="s">
        <v>154</v>
      </c>
      <c r="G221" s="9">
        <v>9.16</v>
      </c>
      <c r="O221" s="1" t="s">
        <v>280</v>
      </c>
    </row>
    <row r="222" spans="1:15" hidden="1" x14ac:dyDescent="0.3">
      <c r="A222" s="59" t="s">
        <v>33</v>
      </c>
      <c r="E222" s="34">
        <v>88.87</v>
      </c>
      <c r="F222" s="1" t="s">
        <v>248</v>
      </c>
      <c r="G222" s="34">
        <v>9.52</v>
      </c>
      <c r="H222" s="34">
        <v>0.69</v>
      </c>
      <c r="I222" s="78">
        <v>1</v>
      </c>
      <c r="O222" s="10" t="s">
        <v>252</v>
      </c>
    </row>
    <row r="223" spans="1:15" hidden="1" x14ac:dyDescent="0.3">
      <c r="A223" s="11" t="s">
        <v>124</v>
      </c>
      <c r="B223" s="9">
        <v>10.72</v>
      </c>
      <c r="C223" s="3" t="s">
        <v>220</v>
      </c>
      <c r="D223" s="3"/>
      <c r="G223" s="9">
        <v>9.6</v>
      </c>
      <c r="H223" s="32"/>
      <c r="I223" s="77">
        <v>1</v>
      </c>
      <c r="J223" s="9">
        <v>27.222999999999999</v>
      </c>
      <c r="O223" s="1" t="s">
        <v>221</v>
      </c>
    </row>
    <row r="224" spans="1:15" hidden="1" x14ac:dyDescent="0.3">
      <c r="A224" s="20" t="s">
        <v>124</v>
      </c>
      <c r="G224" s="9">
        <v>9.6</v>
      </c>
      <c r="O224" s="1" t="s">
        <v>277</v>
      </c>
    </row>
    <row r="225" spans="1:15" hidden="1" x14ac:dyDescent="0.3">
      <c r="A225" s="11" t="s">
        <v>122</v>
      </c>
      <c r="G225" s="37">
        <v>9.7124999999999986</v>
      </c>
      <c r="H225" s="17"/>
      <c r="I225" s="75"/>
      <c r="J225" s="37"/>
      <c r="O225" s="1" t="s">
        <v>256</v>
      </c>
    </row>
    <row r="226" spans="1:15" hidden="1" x14ac:dyDescent="0.3">
      <c r="A226" s="57" t="s">
        <v>154</v>
      </c>
      <c r="G226" s="9">
        <v>9.73</v>
      </c>
      <c r="O226" s="1" t="s">
        <v>277</v>
      </c>
    </row>
    <row r="227" spans="1:15" hidden="1" x14ac:dyDescent="0.3">
      <c r="A227" s="57" t="s">
        <v>154</v>
      </c>
      <c r="G227" s="9">
        <v>9.73</v>
      </c>
      <c r="O227" s="1" t="s">
        <v>277</v>
      </c>
    </row>
    <row r="228" spans="1:15" hidden="1" x14ac:dyDescent="0.3">
      <c r="A228" s="57" t="s">
        <v>154</v>
      </c>
      <c r="G228" s="9">
        <v>9.73</v>
      </c>
      <c r="O228" s="1" t="s">
        <v>277</v>
      </c>
    </row>
    <row r="229" spans="1:15" hidden="1" x14ac:dyDescent="0.3">
      <c r="A229" s="57" t="s">
        <v>154</v>
      </c>
      <c r="G229" s="9">
        <v>9.73</v>
      </c>
      <c r="O229" s="1" t="s">
        <v>277</v>
      </c>
    </row>
    <row r="230" spans="1:15" hidden="1" x14ac:dyDescent="0.3">
      <c r="A230" s="57" t="s">
        <v>154</v>
      </c>
      <c r="G230" s="9">
        <v>9.73</v>
      </c>
      <c r="O230" s="1" t="s">
        <v>277</v>
      </c>
    </row>
    <row r="231" spans="1:15" hidden="1" x14ac:dyDescent="0.3">
      <c r="A231" s="57" t="s">
        <v>154</v>
      </c>
      <c r="G231" s="9">
        <v>9.73</v>
      </c>
      <c r="O231" s="1" t="s">
        <v>277</v>
      </c>
    </row>
    <row r="232" spans="1:15" hidden="1" x14ac:dyDescent="0.3">
      <c r="A232" s="57" t="s">
        <v>154</v>
      </c>
      <c r="G232" s="9">
        <v>9.73</v>
      </c>
      <c r="O232" s="1" t="s">
        <v>277</v>
      </c>
    </row>
    <row r="233" spans="1:15" hidden="1" x14ac:dyDescent="0.3">
      <c r="A233" s="57" t="s">
        <v>154</v>
      </c>
      <c r="G233" s="9">
        <v>9.73</v>
      </c>
      <c r="O233" s="1" t="s">
        <v>277</v>
      </c>
    </row>
    <row r="234" spans="1:15" hidden="1" x14ac:dyDescent="0.3">
      <c r="A234" s="57" t="s">
        <v>154</v>
      </c>
      <c r="G234" s="9">
        <v>9.73</v>
      </c>
      <c r="O234" s="1" t="s">
        <v>277</v>
      </c>
    </row>
    <row r="235" spans="1:15" hidden="1" x14ac:dyDescent="0.3">
      <c r="A235" s="57" t="s">
        <v>154</v>
      </c>
      <c r="G235" s="9">
        <v>9.73</v>
      </c>
      <c r="O235" s="1" t="s">
        <v>277</v>
      </c>
    </row>
    <row r="236" spans="1:15" hidden="1" x14ac:dyDescent="0.3">
      <c r="A236" s="20" t="s">
        <v>154</v>
      </c>
      <c r="G236" s="9">
        <v>9.73</v>
      </c>
      <c r="O236" s="1" t="s">
        <v>280</v>
      </c>
    </row>
    <row r="237" spans="1:15" hidden="1" x14ac:dyDescent="0.3">
      <c r="A237" s="20" t="s">
        <v>154</v>
      </c>
      <c r="G237" s="9">
        <v>9.7799999999999994</v>
      </c>
      <c r="O237" s="1" t="s">
        <v>280</v>
      </c>
    </row>
    <row r="238" spans="1:15" hidden="1" x14ac:dyDescent="0.3">
      <c r="A238" s="57" t="s">
        <v>122</v>
      </c>
      <c r="G238" s="9">
        <v>9.8000000000000007</v>
      </c>
      <c r="O238" s="1" t="s">
        <v>277</v>
      </c>
    </row>
    <row r="239" spans="1:15" hidden="1" x14ac:dyDescent="0.3">
      <c r="A239" s="20" t="s">
        <v>122</v>
      </c>
      <c r="G239" s="9">
        <v>9.8000000000000007</v>
      </c>
      <c r="O239" s="1" t="s">
        <v>280</v>
      </c>
    </row>
    <row r="240" spans="1:15" hidden="1" x14ac:dyDescent="0.3">
      <c r="A240" s="57" t="s">
        <v>154</v>
      </c>
      <c r="G240" s="9">
        <v>9.84</v>
      </c>
      <c r="O240" s="1" t="s">
        <v>277</v>
      </c>
    </row>
    <row r="241" spans="1:15" hidden="1" x14ac:dyDescent="0.3">
      <c r="A241" s="58" t="s">
        <v>154</v>
      </c>
      <c r="B241" s="25">
        <v>15.599778129952455</v>
      </c>
      <c r="C241" s="19" t="s">
        <v>215</v>
      </c>
      <c r="D241" s="19"/>
      <c r="G241" s="25">
        <v>9.8434599999999985</v>
      </c>
      <c r="H241" s="25"/>
      <c r="I241" s="19">
        <v>2</v>
      </c>
      <c r="O241" s="1" t="s">
        <v>216</v>
      </c>
    </row>
    <row r="242" spans="1:15" hidden="1" x14ac:dyDescent="0.3">
      <c r="A242" s="56" t="s">
        <v>154</v>
      </c>
      <c r="B242" s="9">
        <v>15.599778000000001</v>
      </c>
      <c r="C242" s="9" t="s">
        <v>220</v>
      </c>
      <c r="D242" s="9"/>
      <c r="G242" s="9">
        <v>9.8434600000000003</v>
      </c>
      <c r="H242" s="32"/>
      <c r="I242" s="77">
        <v>2</v>
      </c>
      <c r="O242" s="1" t="s">
        <v>257</v>
      </c>
    </row>
    <row r="243" spans="1:15" hidden="1" x14ac:dyDescent="0.3">
      <c r="A243" s="57" t="s">
        <v>154</v>
      </c>
      <c r="G243" s="9">
        <v>9.86</v>
      </c>
      <c r="O243" s="1" t="s">
        <v>277</v>
      </c>
    </row>
    <row r="244" spans="1:15" hidden="1" x14ac:dyDescent="0.3">
      <c r="A244" s="58" t="s">
        <v>154</v>
      </c>
      <c r="B244" s="25">
        <v>31.851259689922486</v>
      </c>
      <c r="C244" s="19" t="s">
        <v>215</v>
      </c>
      <c r="D244" s="19"/>
      <c r="G244" s="25">
        <v>9.8611500000000003</v>
      </c>
      <c r="H244" s="25"/>
      <c r="I244" s="19">
        <v>20</v>
      </c>
      <c r="O244" s="1" t="s">
        <v>216</v>
      </c>
    </row>
    <row r="245" spans="1:15" hidden="1" x14ac:dyDescent="0.3">
      <c r="A245" s="56" t="s">
        <v>154</v>
      </c>
      <c r="B245" s="9">
        <v>31.85126</v>
      </c>
      <c r="C245" s="9" t="s">
        <v>220</v>
      </c>
      <c r="D245" s="9"/>
      <c r="G245" s="9">
        <v>9.8611500000000003</v>
      </c>
      <c r="H245" s="32"/>
      <c r="I245" s="77">
        <v>20</v>
      </c>
      <c r="O245" s="1" t="s">
        <v>257</v>
      </c>
    </row>
    <row r="246" spans="1:15" hidden="1" x14ac:dyDescent="0.3">
      <c r="A246" s="6" t="s">
        <v>270</v>
      </c>
      <c r="G246" s="9">
        <v>9.89</v>
      </c>
      <c r="O246" s="1" t="s">
        <v>280</v>
      </c>
    </row>
    <row r="247" spans="1:15" hidden="1" x14ac:dyDescent="0.3">
      <c r="A247" s="56" t="s">
        <v>49</v>
      </c>
      <c r="G247" s="9">
        <v>10</v>
      </c>
      <c r="H247" s="32"/>
      <c r="O247" s="1" t="s">
        <v>277</v>
      </c>
    </row>
    <row r="248" spans="1:15" hidden="1" x14ac:dyDescent="0.3">
      <c r="A248" s="56" t="s">
        <v>49</v>
      </c>
      <c r="G248" s="9">
        <v>10</v>
      </c>
      <c r="H248" s="32"/>
      <c r="O248" s="1" t="s">
        <v>277</v>
      </c>
    </row>
    <row r="249" spans="1:15" hidden="1" x14ac:dyDescent="0.3">
      <c r="A249" s="57" t="s">
        <v>266</v>
      </c>
      <c r="G249" s="9">
        <v>10</v>
      </c>
      <c r="O249" s="1" t="s">
        <v>277</v>
      </c>
    </row>
    <row r="250" spans="1:15" hidden="1" x14ac:dyDescent="0.3">
      <c r="A250" s="57" t="s">
        <v>266</v>
      </c>
      <c r="G250" s="9">
        <v>10</v>
      </c>
      <c r="O250" s="1" t="s">
        <v>277</v>
      </c>
    </row>
    <row r="251" spans="1:15" hidden="1" x14ac:dyDescent="0.3">
      <c r="A251" s="57" t="s">
        <v>159</v>
      </c>
      <c r="G251" s="9">
        <v>10.050000000000001</v>
      </c>
      <c r="O251" s="1" t="s">
        <v>277</v>
      </c>
    </row>
    <row r="252" spans="1:15" hidden="1" x14ac:dyDescent="0.3">
      <c r="A252" s="56" t="s">
        <v>159</v>
      </c>
      <c r="B252" s="9">
        <v>19.180693999999999</v>
      </c>
      <c r="C252" s="9" t="s">
        <v>220</v>
      </c>
      <c r="D252" s="9"/>
      <c r="G252" s="9">
        <v>10.054519989999999</v>
      </c>
      <c r="H252" s="32"/>
      <c r="I252" s="77">
        <v>3</v>
      </c>
      <c r="O252" s="1" t="s">
        <v>257</v>
      </c>
    </row>
    <row r="253" spans="1:15" hidden="1" x14ac:dyDescent="0.3">
      <c r="A253" s="58" t="s">
        <v>159</v>
      </c>
      <c r="B253" s="25">
        <v>19.180694391453642</v>
      </c>
      <c r="C253" s="19" t="s">
        <v>215</v>
      </c>
      <c r="D253" s="19"/>
      <c r="G253" s="25">
        <v>10.05452</v>
      </c>
      <c r="H253" s="25"/>
      <c r="I253" s="19">
        <v>3</v>
      </c>
      <c r="O253" s="1" t="s">
        <v>216</v>
      </c>
    </row>
    <row r="254" spans="1:15" hidden="1" x14ac:dyDescent="0.3">
      <c r="A254" s="58" t="s">
        <v>154</v>
      </c>
      <c r="B254" s="25">
        <v>23.352900232018563</v>
      </c>
      <c r="C254" s="19" t="s">
        <v>215</v>
      </c>
      <c r="D254" s="19"/>
      <c r="G254" s="25">
        <v>10.065099999999999</v>
      </c>
      <c r="H254" s="25"/>
      <c r="I254" s="19">
        <v>20</v>
      </c>
      <c r="O254" s="1" t="s">
        <v>216</v>
      </c>
    </row>
    <row r="255" spans="1:15" hidden="1" x14ac:dyDescent="0.3">
      <c r="A255" s="56" t="s">
        <v>154</v>
      </c>
      <c r="B255" s="9">
        <v>23.352900000000002</v>
      </c>
      <c r="C255" s="9" t="s">
        <v>220</v>
      </c>
      <c r="D255" s="9"/>
      <c r="G255" s="9">
        <v>10.065099999999999</v>
      </c>
      <c r="H255" s="32"/>
      <c r="I255" s="77">
        <v>20</v>
      </c>
      <c r="O255" s="1" t="s">
        <v>257</v>
      </c>
    </row>
    <row r="256" spans="1:15" hidden="1" x14ac:dyDescent="0.3">
      <c r="A256" s="57" t="s">
        <v>154</v>
      </c>
      <c r="G256" s="9">
        <v>10.07</v>
      </c>
      <c r="O256" s="1" t="s">
        <v>277</v>
      </c>
    </row>
    <row r="257" spans="1:15" hidden="1" x14ac:dyDescent="0.3">
      <c r="A257" s="11" t="s">
        <v>132</v>
      </c>
      <c r="B257" s="9">
        <v>20.82</v>
      </c>
      <c r="C257" s="3" t="s">
        <v>220</v>
      </c>
      <c r="D257" s="3"/>
      <c r="G257" s="9">
        <v>10.08</v>
      </c>
      <c r="H257" s="32"/>
      <c r="I257" s="77">
        <v>3</v>
      </c>
      <c r="J257" s="9">
        <v>23.001200000000001</v>
      </c>
      <c r="O257" s="1" t="s">
        <v>221</v>
      </c>
    </row>
    <row r="258" spans="1:15" hidden="1" x14ac:dyDescent="0.3">
      <c r="A258" s="56" t="s">
        <v>275</v>
      </c>
      <c r="G258" s="9">
        <v>10.08</v>
      </c>
      <c r="H258" s="32"/>
      <c r="O258" s="1" t="s">
        <v>277</v>
      </c>
    </row>
    <row r="259" spans="1:15" hidden="1" x14ac:dyDescent="0.3">
      <c r="A259" s="56" t="s">
        <v>275</v>
      </c>
      <c r="G259" s="9">
        <v>10.08</v>
      </c>
      <c r="H259" s="32"/>
      <c r="O259" s="1" t="s">
        <v>277</v>
      </c>
    </row>
    <row r="260" spans="1:15" hidden="1" x14ac:dyDescent="0.3">
      <c r="A260" s="56" t="s">
        <v>275</v>
      </c>
      <c r="G260" s="9">
        <v>10.08</v>
      </c>
      <c r="H260" s="32"/>
      <c r="O260" s="1" t="s">
        <v>277</v>
      </c>
    </row>
    <row r="261" spans="1:15" hidden="1" x14ac:dyDescent="0.3">
      <c r="A261" s="57" t="s">
        <v>132</v>
      </c>
      <c r="G261" s="9">
        <v>10.08</v>
      </c>
      <c r="O261" s="1" t="s">
        <v>277</v>
      </c>
    </row>
    <row r="262" spans="1:15" hidden="1" x14ac:dyDescent="0.3">
      <c r="A262" s="57" t="s">
        <v>204</v>
      </c>
      <c r="G262" s="9">
        <v>10.08</v>
      </c>
      <c r="O262" s="1" t="s">
        <v>277</v>
      </c>
    </row>
    <row r="263" spans="1:15" hidden="1" x14ac:dyDescent="0.3">
      <c r="A263" s="57" t="s">
        <v>204</v>
      </c>
      <c r="G263" s="9">
        <v>10.08</v>
      </c>
      <c r="O263" s="1" t="s">
        <v>277</v>
      </c>
    </row>
    <row r="264" spans="1:15" hidden="1" x14ac:dyDescent="0.3">
      <c r="A264" s="57" t="s">
        <v>204</v>
      </c>
      <c r="G264" s="9">
        <v>10.08</v>
      </c>
      <c r="O264" s="1" t="s">
        <v>277</v>
      </c>
    </row>
    <row r="265" spans="1:15" hidden="1" x14ac:dyDescent="0.3">
      <c r="A265" s="56" t="s">
        <v>105</v>
      </c>
      <c r="G265" s="9">
        <v>10.083333</v>
      </c>
      <c r="H265" s="32"/>
      <c r="O265" s="1" t="s">
        <v>277</v>
      </c>
    </row>
    <row r="266" spans="1:15" hidden="1" x14ac:dyDescent="0.3">
      <c r="A266" s="68" t="s">
        <v>6</v>
      </c>
      <c r="B266" s="17">
        <v>90.769475494737009</v>
      </c>
      <c r="C266" s="5" t="s">
        <v>223</v>
      </c>
      <c r="D266" s="5"/>
      <c r="G266" s="37">
        <v>10.096753999999999</v>
      </c>
      <c r="H266" s="17"/>
      <c r="O266" s="1" t="s">
        <v>224</v>
      </c>
    </row>
    <row r="267" spans="1:15" hidden="1" x14ac:dyDescent="0.3">
      <c r="A267" s="6" t="s">
        <v>264</v>
      </c>
      <c r="G267" s="37">
        <v>10.26375</v>
      </c>
      <c r="H267" s="17"/>
      <c r="I267" s="75">
        <v>15</v>
      </c>
      <c r="J267" s="37"/>
      <c r="O267" s="1" t="s">
        <v>256</v>
      </c>
    </row>
    <row r="268" spans="1:15" hidden="1" x14ac:dyDescent="0.3">
      <c r="A268" s="56" t="s">
        <v>154</v>
      </c>
      <c r="B268" s="9">
        <v>23.636852000000001</v>
      </c>
      <c r="C268" s="9" t="s">
        <v>220</v>
      </c>
      <c r="D268" s="9"/>
      <c r="G268" s="9">
        <v>10.376578</v>
      </c>
      <c r="H268" s="32"/>
      <c r="O268" s="1" t="s">
        <v>257</v>
      </c>
    </row>
    <row r="269" spans="1:15" hidden="1" x14ac:dyDescent="0.3">
      <c r="A269" s="58" t="s">
        <v>154</v>
      </c>
      <c r="B269" s="25">
        <v>23.636851936218687</v>
      </c>
      <c r="C269" s="19" t="s">
        <v>215</v>
      </c>
      <c r="D269" s="19"/>
      <c r="G269" s="25">
        <v>10.376578000000002</v>
      </c>
      <c r="H269" s="25"/>
      <c r="I269" s="19"/>
      <c r="O269" s="1" t="s">
        <v>216</v>
      </c>
    </row>
    <row r="270" spans="1:15" hidden="1" x14ac:dyDescent="0.3">
      <c r="A270" s="68" t="s">
        <v>6</v>
      </c>
      <c r="G270" s="9">
        <v>10.455857999999999</v>
      </c>
      <c r="O270" s="1" t="s">
        <v>277</v>
      </c>
    </row>
    <row r="271" spans="1:15" hidden="1" x14ac:dyDescent="0.3">
      <c r="A271" s="68" t="s">
        <v>6</v>
      </c>
      <c r="B271" s="25">
        <v>10.43082402234637</v>
      </c>
      <c r="C271" s="19" t="s">
        <v>215</v>
      </c>
      <c r="D271" s="19"/>
      <c r="G271" s="25">
        <v>10.455858000000001</v>
      </c>
      <c r="H271" s="25"/>
      <c r="I271" s="19">
        <v>5</v>
      </c>
      <c r="O271" s="1" t="s">
        <v>216</v>
      </c>
    </row>
    <row r="272" spans="1:15" hidden="1" x14ac:dyDescent="0.3">
      <c r="A272" s="69" t="s">
        <v>6</v>
      </c>
      <c r="B272" s="9">
        <v>10.430823999999999</v>
      </c>
      <c r="C272" s="9" t="s">
        <v>220</v>
      </c>
      <c r="D272" s="9"/>
      <c r="G272" s="9">
        <v>10.45585801</v>
      </c>
      <c r="H272" s="32"/>
      <c r="I272" s="77">
        <v>5</v>
      </c>
      <c r="O272" s="1" t="s">
        <v>257</v>
      </c>
    </row>
    <row r="273" spans="1:15" hidden="1" x14ac:dyDescent="0.3">
      <c r="A273" s="6" t="s">
        <v>49</v>
      </c>
      <c r="G273" s="37">
        <v>10.5</v>
      </c>
      <c r="H273" s="17">
        <v>632.1</v>
      </c>
      <c r="I273" s="75">
        <v>20</v>
      </c>
      <c r="J273" s="37"/>
      <c r="O273" s="1" t="s">
        <v>256</v>
      </c>
    </row>
    <row r="274" spans="1:15" hidden="1" x14ac:dyDescent="0.3">
      <c r="A274" s="11" t="s">
        <v>77</v>
      </c>
      <c r="G274" s="37">
        <v>10.5</v>
      </c>
      <c r="H274" s="17"/>
      <c r="I274" s="75"/>
      <c r="J274" s="37">
        <v>12.56637061436</v>
      </c>
      <c r="O274" s="1" t="s">
        <v>256</v>
      </c>
    </row>
    <row r="275" spans="1:15" hidden="1" x14ac:dyDescent="0.3">
      <c r="A275" s="56" t="s">
        <v>97</v>
      </c>
      <c r="G275" s="9">
        <v>10.5</v>
      </c>
      <c r="H275" s="32"/>
      <c r="O275" s="1" t="s">
        <v>277</v>
      </c>
    </row>
    <row r="276" spans="1:15" hidden="1" x14ac:dyDescent="0.3">
      <c r="A276" s="56" t="s">
        <v>97</v>
      </c>
      <c r="G276" s="9">
        <v>10.5</v>
      </c>
      <c r="H276" s="32"/>
      <c r="O276" s="1" t="s">
        <v>277</v>
      </c>
    </row>
    <row r="277" spans="1:15" hidden="1" x14ac:dyDescent="0.3">
      <c r="A277" s="56" t="s">
        <v>97</v>
      </c>
      <c r="G277" s="9">
        <v>10.5</v>
      </c>
      <c r="H277" s="32"/>
      <c r="O277" s="1" t="s">
        <v>277</v>
      </c>
    </row>
    <row r="278" spans="1:15" hidden="1" x14ac:dyDescent="0.3">
      <c r="A278" s="4" t="s">
        <v>266</v>
      </c>
      <c r="G278" s="37">
        <v>10.5</v>
      </c>
      <c r="H278" s="37">
        <v>825.6</v>
      </c>
      <c r="I278" s="75">
        <v>35</v>
      </c>
      <c r="J278" s="37"/>
      <c r="O278" s="1" t="s">
        <v>256</v>
      </c>
    </row>
    <row r="279" spans="1:15" hidden="1" x14ac:dyDescent="0.3">
      <c r="A279" s="57" t="s">
        <v>149</v>
      </c>
      <c r="G279" s="9">
        <v>10.5</v>
      </c>
      <c r="O279" s="1" t="s">
        <v>277</v>
      </c>
    </row>
    <row r="280" spans="1:15" hidden="1" x14ac:dyDescent="0.3">
      <c r="A280" s="57" t="s">
        <v>149</v>
      </c>
      <c r="G280" s="9">
        <v>10.5</v>
      </c>
      <c r="O280" s="1" t="s">
        <v>277</v>
      </c>
    </row>
    <row r="281" spans="1:15" hidden="1" x14ac:dyDescent="0.3">
      <c r="A281" s="57" t="s">
        <v>149</v>
      </c>
      <c r="G281" s="9">
        <v>10.5</v>
      </c>
      <c r="O281" s="1" t="s">
        <v>277</v>
      </c>
    </row>
    <row r="282" spans="1:15" hidden="1" x14ac:dyDescent="0.3">
      <c r="A282" s="4" t="s">
        <v>172</v>
      </c>
      <c r="G282" s="37">
        <v>10.5</v>
      </c>
      <c r="H282" s="37"/>
      <c r="I282" s="75">
        <v>15</v>
      </c>
      <c r="J282" s="37"/>
      <c r="O282" s="1" t="s">
        <v>256</v>
      </c>
    </row>
    <row r="283" spans="1:15" hidden="1" x14ac:dyDescent="0.3">
      <c r="A283" s="68" t="s">
        <v>6</v>
      </c>
      <c r="G283" s="9">
        <v>10.5</v>
      </c>
      <c r="O283" s="1" t="s">
        <v>277</v>
      </c>
    </row>
    <row r="284" spans="1:15" hidden="1" x14ac:dyDescent="0.3">
      <c r="A284" s="68" t="s">
        <v>6</v>
      </c>
      <c r="G284" s="9">
        <v>10.5</v>
      </c>
      <c r="O284" s="1" t="s">
        <v>277</v>
      </c>
    </row>
    <row r="285" spans="1:15" hidden="1" x14ac:dyDescent="0.3">
      <c r="A285" s="6" t="s">
        <v>46</v>
      </c>
      <c r="G285" s="37">
        <v>10.535</v>
      </c>
      <c r="H285" s="17"/>
      <c r="I285" s="75">
        <v>10</v>
      </c>
      <c r="J285" s="37"/>
      <c r="O285" s="1" t="s">
        <v>256</v>
      </c>
    </row>
    <row r="286" spans="1:15" hidden="1" x14ac:dyDescent="0.3">
      <c r="A286" s="6" t="s">
        <v>105</v>
      </c>
      <c r="G286" s="37">
        <v>10.5875</v>
      </c>
      <c r="H286" s="17">
        <v>662.2</v>
      </c>
      <c r="I286" s="75">
        <v>25</v>
      </c>
      <c r="J286" s="37"/>
      <c r="O286" s="1" t="s">
        <v>256</v>
      </c>
    </row>
    <row r="287" spans="1:15" hidden="1" x14ac:dyDescent="0.3">
      <c r="A287" s="11" t="s">
        <v>123</v>
      </c>
      <c r="B287" s="9">
        <v>11.87</v>
      </c>
      <c r="C287" s="3" t="s">
        <v>220</v>
      </c>
      <c r="D287" s="3"/>
      <c r="G287" s="9">
        <v>10.7</v>
      </c>
      <c r="H287" s="32"/>
      <c r="I287" s="77">
        <v>6</v>
      </c>
      <c r="O287" s="1" t="s">
        <v>221</v>
      </c>
    </row>
    <row r="288" spans="1:15" hidden="1" x14ac:dyDescent="0.3">
      <c r="A288" s="20" t="s">
        <v>124</v>
      </c>
      <c r="G288" s="9">
        <v>10.833333</v>
      </c>
      <c r="O288" s="1" t="s">
        <v>277</v>
      </c>
    </row>
    <row r="289" spans="1:15" hidden="1" x14ac:dyDescent="0.3">
      <c r="A289" s="20" t="s">
        <v>124</v>
      </c>
      <c r="G289" s="9">
        <v>10.833333</v>
      </c>
      <c r="O289" s="1" t="s">
        <v>277</v>
      </c>
    </row>
    <row r="290" spans="1:15" hidden="1" x14ac:dyDescent="0.3">
      <c r="A290" s="20" t="s">
        <v>124</v>
      </c>
      <c r="G290" s="9">
        <v>10.833333</v>
      </c>
      <c r="O290" s="1" t="s">
        <v>277</v>
      </c>
    </row>
    <row r="291" spans="1:15" hidden="1" x14ac:dyDescent="0.3">
      <c r="A291" s="20" t="s">
        <v>145</v>
      </c>
      <c r="G291" s="37">
        <v>11.06875</v>
      </c>
      <c r="H291" s="37"/>
      <c r="I291" s="75"/>
      <c r="J291" s="37">
        <v>16.755160819146667</v>
      </c>
      <c r="O291" s="1" t="s">
        <v>256</v>
      </c>
    </row>
    <row r="292" spans="1:15" hidden="1" x14ac:dyDescent="0.3">
      <c r="A292" s="20" t="s">
        <v>145</v>
      </c>
      <c r="G292" s="9">
        <v>11.1</v>
      </c>
      <c r="O292" s="1" t="s">
        <v>280</v>
      </c>
    </row>
    <row r="293" spans="1:15" hidden="1" x14ac:dyDescent="0.3">
      <c r="A293" s="20" t="s">
        <v>154</v>
      </c>
      <c r="G293" s="9">
        <v>11.13</v>
      </c>
      <c r="O293" s="1" t="s">
        <v>280</v>
      </c>
    </row>
    <row r="294" spans="1:15" hidden="1" x14ac:dyDescent="0.3">
      <c r="A294" s="68" t="s">
        <v>6</v>
      </c>
      <c r="G294" s="9">
        <v>11.210184999999999</v>
      </c>
      <c r="O294" s="1" t="s">
        <v>277</v>
      </c>
    </row>
    <row r="295" spans="1:15" hidden="1" x14ac:dyDescent="0.3">
      <c r="A295" s="11" t="s">
        <v>4</v>
      </c>
      <c r="B295" s="9">
        <v>6.71</v>
      </c>
      <c r="C295" s="3" t="s">
        <v>220</v>
      </c>
      <c r="D295" s="3"/>
      <c r="G295" s="9">
        <v>11.27</v>
      </c>
      <c r="H295" s="32"/>
      <c r="I295" s="77">
        <v>20</v>
      </c>
      <c r="J295" s="9">
        <v>242.304</v>
      </c>
      <c r="O295" s="1" t="s">
        <v>221</v>
      </c>
    </row>
    <row r="296" spans="1:15" hidden="1" x14ac:dyDescent="0.3">
      <c r="A296" s="56" t="s">
        <v>83</v>
      </c>
      <c r="G296" s="9">
        <v>11.33</v>
      </c>
      <c r="H296" s="32"/>
      <c r="O296" s="1" t="s">
        <v>277</v>
      </c>
    </row>
    <row r="297" spans="1:15" hidden="1" x14ac:dyDescent="0.3">
      <c r="A297" s="56" t="s">
        <v>201</v>
      </c>
      <c r="B297" s="9">
        <v>15.854984999999999</v>
      </c>
      <c r="C297" s="9" t="s">
        <v>220</v>
      </c>
      <c r="D297" s="9"/>
      <c r="G297" s="9">
        <v>11.348997990000001</v>
      </c>
      <c r="H297" s="32"/>
      <c r="I297" s="77">
        <v>4</v>
      </c>
      <c r="O297" s="1" t="s">
        <v>257</v>
      </c>
    </row>
    <row r="298" spans="1:15" hidden="1" x14ac:dyDescent="0.3">
      <c r="A298" s="20" t="s">
        <v>124</v>
      </c>
      <c r="G298" s="37">
        <v>11.375</v>
      </c>
      <c r="H298" s="17">
        <v>662.2</v>
      </c>
      <c r="I298" s="75">
        <v>40</v>
      </c>
      <c r="J298" s="37"/>
      <c r="O298" s="1" t="s">
        <v>256</v>
      </c>
    </row>
    <row r="299" spans="1:15" hidden="1" x14ac:dyDescent="0.3">
      <c r="A299" s="20" t="s">
        <v>154</v>
      </c>
      <c r="G299" s="37">
        <v>11.375</v>
      </c>
      <c r="H299" s="37"/>
      <c r="I299" s="75"/>
      <c r="J299" s="37"/>
      <c r="O299" s="1" t="s">
        <v>256</v>
      </c>
    </row>
    <row r="300" spans="1:15" hidden="1" x14ac:dyDescent="0.3">
      <c r="A300" s="4" t="s">
        <v>36</v>
      </c>
      <c r="G300" s="37">
        <v>11.375</v>
      </c>
      <c r="H300" s="37">
        <v>590</v>
      </c>
      <c r="I300" s="75">
        <v>24</v>
      </c>
      <c r="O300" s="1" t="s">
        <v>256</v>
      </c>
    </row>
    <row r="301" spans="1:15" hidden="1" x14ac:dyDescent="0.3">
      <c r="A301" s="56" t="s">
        <v>3</v>
      </c>
      <c r="G301" s="9">
        <v>11.4376</v>
      </c>
      <c r="H301" s="32"/>
      <c r="O301" s="1" t="s">
        <v>277</v>
      </c>
    </row>
    <row r="302" spans="1:15" hidden="1" x14ac:dyDescent="0.3">
      <c r="A302" s="22" t="s">
        <v>3</v>
      </c>
      <c r="G302" s="9">
        <v>11.44</v>
      </c>
      <c r="H302" s="32"/>
      <c r="O302" s="1" t="s">
        <v>280</v>
      </c>
    </row>
    <row r="303" spans="1:15" hidden="1" x14ac:dyDescent="0.3">
      <c r="A303" s="57" t="s">
        <v>122</v>
      </c>
      <c r="G303" s="9">
        <v>11.51</v>
      </c>
      <c r="O303" s="1" t="s">
        <v>277</v>
      </c>
    </row>
    <row r="304" spans="1:15" hidden="1" x14ac:dyDescent="0.3">
      <c r="A304" s="20" t="s">
        <v>122</v>
      </c>
      <c r="G304" s="9">
        <v>11.51</v>
      </c>
      <c r="H304" s="32"/>
      <c r="O304" s="1" t="s">
        <v>280</v>
      </c>
    </row>
    <row r="305" spans="1:15" hidden="1" x14ac:dyDescent="0.3">
      <c r="A305" s="56" t="s">
        <v>55</v>
      </c>
      <c r="G305" s="9">
        <v>11.57</v>
      </c>
      <c r="H305" s="32"/>
      <c r="O305" s="1" t="s">
        <v>277</v>
      </c>
    </row>
    <row r="306" spans="1:15" hidden="1" x14ac:dyDescent="0.3">
      <c r="A306" s="56" t="s">
        <v>10</v>
      </c>
      <c r="G306" s="9">
        <v>11.67</v>
      </c>
      <c r="H306" s="32"/>
      <c r="O306" s="1" t="s">
        <v>277</v>
      </c>
    </row>
    <row r="307" spans="1:15" hidden="1" x14ac:dyDescent="0.3">
      <c r="A307" s="56" t="s">
        <v>53</v>
      </c>
      <c r="G307" s="9">
        <v>11.67</v>
      </c>
      <c r="H307" s="32"/>
      <c r="O307" s="1" t="s">
        <v>277</v>
      </c>
    </row>
    <row r="308" spans="1:15" hidden="1" x14ac:dyDescent="0.3">
      <c r="A308" s="20" t="s">
        <v>154</v>
      </c>
      <c r="G308" s="9">
        <v>11.67</v>
      </c>
      <c r="H308" s="32"/>
      <c r="O308" s="1" t="s">
        <v>280</v>
      </c>
    </row>
    <row r="309" spans="1:15" hidden="1" x14ac:dyDescent="0.3">
      <c r="A309" s="20" t="s">
        <v>124</v>
      </c>
      <c r="G309" s="9">
        <v>11.77</v>
      </c>
      <c r="H309" s="32"/>
      <c r="O309" s="1" t="s">
        <v>280</v>
      </c>
    </row>
    <row r="310" spans="1:15" hidden="1" x14ac:dyDescent="0.3">
      <c r="A310" s="56" t="s">
        <v>25</v>
      </c>
      <c r="G310" s="9">
        <v>11.91</v>
      </c>
      <c r="H310" s="32"/>
      <c r="O310" s="1" t="s">
        <v>277</v>
      </c>
    </row>
    <row r="311" spans="1:15" hidden="1" x14ac:dyDescent="0.3">
      <c r="A311" s="56" t="s">
        <v>76</v>
      </c>
      <c r="G311" s="9">
        <v>12</v>
      </c>
      <c r="H311" s="32"/>
      <c r="O311" s="1" t="s">
        <v>277</v>
      </c>
    </row>
    <row r="312" spans="1:15" hidden="1" x14ac:dyDescent="0.3">
      <c r="A312" s="56" t="s">
        <v>76</v>
      </c>
      <c r="G312" s="9">
        <v>12</v>
      </c>
      <c r="H312" s="32"/>
      <c r="O312" s="1" t="s">
        <v>277</v>
      </c>
    </row>
    <row r="313" spans="1:15" hidden="1" x14ac:dyDescent="0.3">
      <c r="A313" s="11" t="s">
        <v>44</v>
      </c>
      <c r="G313" s="9">
        <v>12.01</v>
      </c>
      <c r="H313" s="32"/>
      <c r="O313" s="1" t="s">
        <v>280</v>
      </c>
    </row>
    <row r="314" spans="1:15" hidden="1" x14ac:dyDescent="0.3">
      <c r="A314" s="6" t="s">
        <v>53</v>
      </c>
      <c r="G314" s="37">
        <v>12.25</v>
      </c>
      <c r="H314" s="17"/>
      <c r="I314" s="75">
        <v>4</v>
      </c>
      <c r="J314" s="37"/>
      <c r="O314" s="1" t="s">
        <v>256</v>
      </c>
    </row>
    <row r="315" spans="1:15" hidden="1" x14ac:dyDescent="0.3">
      <c r="A315" s="6" t="s">
        <v>38</v>
      </c>
      <c r="G315" s="37">
        <v>12.25</v>
      </c>
      <c r="H315" s="17">
        <v>790</v>
      </c>
      <c r="I315" s="75">
        <v>12</v>
      </c>
      <c r="O315" s="1" t="s">
        <v>256</v>
      </c>
    </row>
    <row r="316" spans="1:15" hidden="1" x14ac:dyDescent="0.3">
      <c r="A316" s="22" t="s">
        <v>73</v>
      </c>
      <c r="G316" s="9">
        <v>12.44</v>
      </c>
      <c r="H316" s="32"/>
      <c r="O316" s="1" t="s">
        <v>280</v>
      </c>
    </row>
    <row r="317" spans="1:15" hidden="1" x14ac:dyDescent="0.3">
      <c r="A317" s="56" t="s">
        <v>128</v>
      </c>
      <c r="G317" s="9">
        <v>12.47</v>
      </c>
      <c r="H317" s="32"/>
      <c r="O317" s="1" t="s">
        <v>277</v>
      </c>
    </row>
    <row r="318" spans="1:15" hidden="1" x14ac:dyDescent="0.3">
      <c r="A318" s="56" t="s">
        <v>128</v>
      </c>
      <c r="G318" s="9">
        <v>12.47</v>
      </c>
      <c r="H318" s="32"/>
      <c r="O318" s="1" t="s">
        <v>277</v>
      </c>
    </row>
    <row r="319" spans="1:15" hidden="1" x14ac:dyDescent="0.3">
      <c r="A319" s="20" t="s">
        <v>128</v>
      </c>
      <c r="G319" s="9">
        <v>12.47</v>
      </c>
      <c r="H319" s="32"/>
      <c r="O319" s="1" t="s">
        <v>280</v>
      </c>
    </row>
    <row r="320" spans="1:15" hidden="1" x14ac:dyDescent="0.3">
      <c r="A320" s="56" t="s">
        <v>103</v>
      </c>
      <c r="G320" s="9">
        <v>12.5</v>
      </c>
      <c r="H320" s="32"/>
      <c r="O320" s="1" t="s">
        <v>277</v>
      </c>
    </row>
    <row r="321" spans="1:16" hidden="1" x14ac:dyDescent="0.3">
      <c r="A321" s="56" t="s">
        <v>38</v>
      </c>
      <c r="G321" s="9">
        <v>12.5</v>
      </c>
      <c r="H321" s="32"/>
      <c r="O321" s="1" t="s">
        <v>277</v>
      </c>
    </row>
    <row r="322" spans="1:16" hidden="1" x14ac:dyDescent="0.3">
      <c r="A322" s="56" t="s">
        <v>38</v>
      </c>
      <c r="G322" s="9">
        <v>12.5</v>
      </c>
      <c r="H322" s="32"/>
      <c r="O322" s="1" t="s">
        <v>277</v>
      </c>
    </row>
    <row r="323" spans="1:16" hidden="1" x14ac:dyDescent="0.3">
      <c r="A323" s="6" t="s">
        <v>4</v>
      </c>
      <c r="G323" s="37">
        <v>12.512499999999999</v>
      </c>
      <c r="H323" s="17"/>
      <c r="I323" s="75">
        <v>20</v>
      </c>
      <c r="J323" s="37"/>
      <c r="O323" s="1" t="s">
        <v>256</v>
      </c>
    </row>
    <row r="324" spans="1:16" hidden="1" x14ac:dyDescent="0.3">
      <c r="A324" s="11" t="s">
        <v>123</v>
      </c>
      <c r="G324" s="37">
        <v>12.512499999999999</v>
      </c>
      <c r="H324" s="17">
        <v>597.70000000000005</v>
      </c>
      <c r="I324" s="75">
        <v>35</v>
      </c>
      <c r="J324" s="37"/>
      <c r="O324" s="1" t="s">
        <v>256</v>
      </c>
    </row>
    <row r="325" spans="1:16" hidden="1" x14ac:dyDescent="0.3">
      <c r="A325" s="58" t="s">
        <v>3</v>
      </c>
      <c r="B325" s="25">
        <v>8.5276740720671889</v>
      </c>
      <c r="C325" s="19" t="s">
        <v>215</v>
      </c>
      <c r="D325" s="19"/>
      <c r="G325" s="25">
        <v>12.590257999999999</v>
      </c>
      <c r="H325" s="25"/>
      <c r="I325" s="19">
        <v>15</v>
      </c>
      <c r="O325" s="1" t="s">
        <v>216</v>
      </c>
    </row>
    <row r="326" spans="1:16" hidden="1" x14ac:dyDescent="0.3">
      <c r="A326" s="56" t="s">
        <v>3</v>
      </c>
      <c r="G326" s="9">
        <v>12.590258</v>
      </c>
      <c r="H326" s="32"/>
      <c r="O326" s="1" t="s">
        <v>277</v>
      </c>
    </row>
    <row r="327" spans="1:16" hidden="1" x14ac:dyDescent="0.3">
      <c r="A327" s="56" t="s">
        <v>3</v>
      </c>
      <c r="B327" s="9">
        <v>8.5276739999999993</v>
      </c>
      <c r="C327" s="9" t="s">
        <v>220</v>
      </c>
      <c r="D327" s="9"/>
      <c r="G327" s="9">
        <v>12.590258009999999</v>
      </c>
      <c r="H327" s="32"/>
      <c r="I327" s="77">
        <v>15</v>
      </c>
      <c r="O327" s="1" t="s">
        <v>257</v>
      </c>
    </row>
    <row r="328" spans="1:16" hidden="1" x14ac:dyDescent="0.3">
      <c r="A328" s="6" t="s">
        <v>76</v>
      </c>
      <c r="G328" s="37">
        <v>12.6</v>
      </c>
      <c r="H328" s="17">
        <v>786.9</v>
      </c>
      <c r="I328" s="75">
        <v>25</v>
      </c>
      <c r="J328" s="37"/>
      <c r="O328" s="1" t="s">
        <v>256</v>
      </c>
    </row>
    <row r="329" spans="1:16" hidden="1" x14ac:dyDescent="0.3">
      <c r="A329" s="56" t="s">
        <v>91</v>
      </c>
      <c r="G329" s="9">
        <v>12.75</v>
      </c>
      <c r="H329" s="32"/>
      <c r="O329" s="1" t="s">
        <v>277</v>
      </c>
    </row>
    <row r="330" spans="1:16" s="10" customFormat="1" ht="17.45" hidden="1" customHeight="1" x14ac:dyDescent="0.3">
      <c r="A330" s="11" t="s">
        <v>103</v>
      </c>
      <c r="B330" s="9"/>
      <c r="C330" s="1"/>
      <c r="D330" s="1"/>
      <c r="E330" s="9"/>
      <c r="F330" s="1"/>
      <c r="G330" s="9">
        <v>12.77</v>
      </c>
      <c r="H330" s="32"/>
      <c r="I330" s="77"/>
      <c r="J330" s="9"/>
      <c r="K330" s="9"/>
      <c r="L330" s="9"/>
      <c r="M330" s="9"/>
      <c r="N330" s="9"/>
      <c r="O330" s="1" t="s">
        <v>280</v>
      </c>
      <c r="P330" s="1"/>
    </row>
    <row r="331" spans="1:16" s="10" customFormat="1" ht="17.45" hidden="1" customHeight="1" x14ac:dyDescent="0.3">
      <c r="A331" s="58" t="s">
        <v>93</v>
      </c>
      <c r="B331" s="25">
        <v>51.645820533548907</v>
      </c>
      <c r="C331" s="19" t="s">
        <v>215</v>
      </c>
      <c r="D331" s="19"/>
      <c r="E331" s="9"/>
      <c r="F331" s="1"/>
      <c r="G331" s="25">
        <v>12.777175999999999</v>
      </c>
      <c r="H331" s="25"/>
      <c r="I331" s="19">
        <v>1.5</v>
      </c>
      <c r="J331" s="9"/>
      <c r="K331" s="9"/>
      <c r="L331" s="9"/>
      <c r="M331" s="9"/>
      <c r="N331" s="9"/>
      <c r="O331" s="1" t="s">
        <v>216</v>
      </c>
      <c r="P331" s="1"/>
    </row>
    <row r="332" spans="1:16" s="10" customFormat="1" ht="17.45" hidden="1" customHeight="1" x14ac:dyDescent="0.3">
      <c r="A332" s="56" t="s">
        <v>93</v>
      </c>
      <c r="B332" s="9"/>
      <c r="C332" s="1"/>
      <c r="D332" s="1"/>
      <c r="E332" s="9"/>
      <c r="F332" s="1"/>
      <c r="G332" s="9">
        <v>12.78</v>
      </c>
      <c r="H332" s="32"/>
      <c r="I332" s="77"/>
      <c r="J332" s="9"/>
      <c r="K332" s="9"/>
      <c r="L332" s="9"/>
      <c r="M332" s="9"/>
      <c r="N332" s="9"/>
      <c r="O332" s="1" t="s">
        <v>277</v>
      </c>
      <c r="P332" s="1"/>
    </row>
    <row r="333" spans="1:16" s="10" customFormat="1" ht="17.45" hidden="1" customHeight="1" x14ac:dyDescent="0.3">
      <c r="A333" s="12" t="s">
        <v>97</v>
      </c>
      <c r="B333" s="9"/>
      <c r="C333" s="1"/>
      <c r="D333" s="1"/>
      <c r="E333" s="9"/>
      <c r="F333" s="1"/>
      <c r="G333" s="9">
        <v>12.82</v>
      </c>
      <c r="H333" s="32"/>
      <c r="I333" s="77"/>
      <c r="J333" s="9"/>
      <c r="K333" s="9"/>
      <c r="L333" s="9"/>
      <c r="M333" s="9"/>
      <c r="N333" s="9"/>
      <c r="O333" s="1" t="s">
        <v>280</v>
      </c>
      <c r="P333" s="1"/>
    </row>
    <row r="334" spans="1:16" s="10" customFormat="1" ht="17.45" hidden="1" customHeight="1" x14ac:dyDescent="0.3">
      <c r="A334" s="11" t="s">
        <v>273</v>
      </c>
      <c r="B334" s="9"/>
      <c r="C334" s="1"/>
      <c r="D334" s="1"/>
      <c r="E334" s="9"/>
      <c r="F334" s="1"/>
      <c r="G334" s="9">
        <v>12.833333</v>
      </c>
      <c r="H334" s="32"/>
      <c r="I334" s="77"/>
      <c r="J334" s="9"/>
      <c r="K334" s="9"/>
      <c r="L334" s="9"/>
      <c r="M334" s="9"/>
      <c r="N334" s="9"/>
      <c r="O334" s="1" t="s">
        <v>277</v>
      </c>
      <c r="P334" s="1"/>
    </row>
    <row r="335" spans="1:16" s="10" customFormat="1" ht="17.45" hidden="1" customHeight="1" x14ac:dyDescent="0.3">
      <c r="A335" s="56" t="s">
        <v>270</v>
      </c>
      <c r="B335" s="9"/>
      <c r="C335" s="1"/>
      <c r="D335" s="1"/>
      <c r="E335" s="9"/>
      <c r="F335" s="1"/>
      <c r="G335" s="9">
        <v>12.833333</v>
      </c>
      <c r="H335" s="32"/>
      <c r="I335" s="77"/>
      <c r="J335" s="9"/>
      <c r="K335" s="9"/>
      <c r="L335" s="9"/>
      <c r="M335" s="9"/>
      <c r="N335" s="9"/>
      <c r="O335" s="1" t="s">
        <v>277</v>
      </c>
      <c r="P335" s="1"/>
    </row>
    <row r="336" spans="1:16" hidden="1" x14ac:dyDescent="0.3">
      <c r="A336" s="56" t="s">
        <v>270</v>
      </c>
      <c r="G336" s="9">
        <v>12.833333</v>
      </c>
      <c r="H336" s="32"/>
      <c r="O336" s="1" t="s">
        <v>277</v>
      </c>
    </row>
    <row r="337" spans="1:15" hidden="1" x14ac:dyDescent="0.3">
      <c r="A337" s="56" t="s">
        <v>270</v>
      </c>
      <c r="G337" s="9">
        <v>12.833333</v>
      </c>
      <c r="H337" s="32"/>
      <c r="O337" s="1" t="s">
        <v>277</v>
      </c>
    </row>
    <row r="338" spans="1:15" hidden="1" x14ac:dyDescent="0.3">
      <c r="A338" s="20" t="s">
        <v>202</v>
      </c>
      <c r="G338" s="9">
        <v>12.95</v>
      </c>
      <c r="H338" s="32"/>
      <c r="O338" s="1" t="s">
        <v>280</v>
      </c>
    </row>
    <row r="339" spans="1:15" hidden="1" x14ac:dyDescent="0.3">
      <c r="A339" s="56" t="s">
        <v>100</v>
      </c>
      <c r="G339" s="9">
        <v>13</v>
      </c>
      <c r="H339" s="32"/>
      <c r="O339" s="1" t="s">
        <v>277</v>
      </c>
    </row>
    <row r="340" spans="1:15" hidden="1" x14ac:dyDescent="0.3">
      <c r="A340" s="11" t="s">
        <v>137</v>
      </c>
      <c r="B340" s="9">
        <v>8.9600000000000009</v>
      </c>
      <c r="C340" s="3" t="s">
        <v>220</v>
      </c>
      <c r="D340" s="3"/>
      <c r="G340" s="9">
        <v>13.07</v>
      </c>
      <c r="H340" s="32"/>
      <c r="I340" s="77">
        <v>3</v>
      </c>
      <c r="J340" s="9">
        <v>22.4772</v>
      </c>
      <c r="O340" s="1" t="s">
        <v>221</v>
      </c>
    </row>
    <row r="341" spans="1:15" hidden="1" x14ac:dyDescent="0.3">
      <c r="A341" s="56" t="s">
        <v>137</v>
      </c>
      <c r="G341" s="9">
        <v>13.07</v>
      </c>
      <c r="H341" s="32"/>
      <c r="O341" s="1" t="s">
        <v>277</v>
      </c>
    </row>
    <row r="342" spans="1:15" hidden="1" x14ac:dyDescent="0.3">
      <c r="A342" s="20" t="s">
        <v>33</v>
      </c>
      <c r="G342" s="9">
        <v>13.1</v>
      </c>
      <c r="H342" s="32"/>
      <c r="O342" s="1" t="s">
        <v>280</v>
      </c>
    </row>
    <row r="343" spans="1:15" hidden="1" x14ac:dyDescent="0.3">
      <c r="A343" s="6" t="s">
        <v>103</v>
      </c>
      <c r="G343" s="37">
        <v>13.125</v>
      </c>
      <c r="H343" s="17">
        <v>606.29999999999995</v>
      </c>
      <c r="I343" s="75">
        <v>40</v>
      </c>
      <c r="J343" s="37"/>
      <c r="O343" s="1" t="s">
        <v>256</v>
      </c>
    </row>
    <row r="344" spans="1:15" hidden="1" x14ac:dyDescent="0.3">
      <c r="A344" s="6" t="s">
        <v>155</v>
      </c>
      <c r="G344" s="37">
        <v>13.125</v>
      </c>
      <c r="H344" s="17">
        <v>710</v>
      </c>
      <c r="I344" s="75">
        <v>10</v>
      </c>
      <c r="J344" s="37"/>
      <c r="O344" s="1" t="s">
        <v>256</v>
      </c>
    </row>
    <row r="345" spans="1:15" hidden="1" x14ac:dyDescent="0.3">
      <c r="A345" s="69" t="s">
        <v>6</v>
      </c>
      <c r="B345" s="26">
        <v>7.968113975576661</v>
      </c>
      <c r="C345" s="1" t="s">
        <v>237</v>
      </c>
      <c r="G345" s="26">
        <v>13.183163265306122</v>
      </c>
      <c r="H345" s="26">
        <v>0.52954000000000001</v>
      </c>
      <c r="O345" s="1" t="s">
        <v>238</v>
      </c>
    </row>
    <row r="346" spans="1:15" hidden="1" x14ac:dyDescent="0.3">
      <c r="A346" s="11" t="s">
        <v>21</v>
      </c>
      <c r="G346" s="9">
        <v>13.23</v>
      </c>
      <c r="H346" s="32"/>
      <c r="O346" s="1" t="s">
        <v>259</v>
      </c>
    </row>
    <row r="347" spans="1:15" hidden="1" x14ac:dyDescent="0.3">
      <c r="A347" s="20" t="s">
        <v>154</v>
      </c>
      <c r="G347" s="9">
        <v>13.33</v>
      </c>
      <c r="H347" s="32"/>
      <c r="O347" s="1" t="s">
        <v>280</v>
      </c>
    </row>
    <row r="348" spans="1:15" hidden="1" x14ac:dyDescent="0.3">
      <c r="A348" s="6" t="s">
        <v>91</v>
      </c>
      <c r="G348" s="37">
        <v>13.387499999999999</v>
      </c>
      <c r="H348" s="17">
        <v>563.29999999999995</v>
      </c>
      <c r="I348" s="75">
        <v>20</v>
      </c>
      <c r="J348" s="37"/>
      <c r="O348" s="1" t="s">
        <v>256</v>
      </c>
    </row>
    <row r="349" spans="1:15" hidden="1" x14ac:dyDescent="0.3">
      <c r="A349" s="6" t="s">
        <v>270</v>
      </c>
      <c r="G349" s="37">
        <v>13.475</v>
      </c>
      <c r="H349" s="17">
        <v>838.5</v>
      </c>
      <c r="I349" s="75">
        <v>40</v>
      </c>
      <c r="J349" s="37"/>
      <c r="O349" s="1" t="s">
        <v>256</v>
      </c>
    </row>
    <row r="350" spans="1:15" hidden="1" x14ac:dyDescent="0.3">
      <c r="A350" s="11" t="s">
        <v>273</v>
      </c>
      <c r="G350" s="9">
        <v>13.48</v>
      </c>
      <c r="H350" s="32"/>
      <c r="O350" s="1" t="s">
        <v>280</v>
      </c>
    </row>
    <row r="351" spans="1:15" hidden="1" x14ac:dyDescent="0.3">
      <c r="A351" s="56" t="s">
        <v>113</v>
      </c>
      <c r="G351" s="9">
        <v>13.75</v>
      </c>
      <c r="H351" s="32"/>
      <c r="O351" s="1" t="s">
        <v>277</v>
      </c>
    </row>
    <row r="352" spans="1:15" hidden="1" x14ac:dyDescent="0.3">
      <c r="A352" s="6" t="s">
        <v>52</v>
      </c>
      <c r="G352" s="37">
        <v>13.78125</v>
      </c>
      <c r="H352" s="17">
        <v>690</v>
      </c>
      <c r="I352" s="75">
        <v>12</v>
      </c>
      <c r="J352" s="37"/>
      <c r="O352" s="1" t="s">
        <v>256</v>
      </c>
    </row>
    <row r="353" spans="1:15" hidden="1" x14ac:dyDescent="0.3">
      <c r="A353" s="12" t="s">
        <v>97</v>
      </c>
      <c r="G353" s="9">
        <v>13.85</v>
      </c>
      <c r="H353" s="32"/>
      <c r="O353" s="1" t="s">
        <v>280</v>
      </c>
    </row>
    <row r="354" spans="1:15" hidden="1" x14ac:dyDescent="0.3">
      <c r="A354" s="56" t="s">
        <v>203</v>
      </c>
      <c r="G354" s="9">
        <v>13.88</v>
      </c>
      <c r="H354" s="32"/>
      <c r="O354" s="1" t="s">
        <v>277</v>
      </c>
    </row>
    <row r="355" spans="1:15" hidden="1" x14ac:dyDescent="0.3">
      <c r="A355" s="20" t="s">
        <v>161</v>
      </c>
      <c r="G355" s="9">
        <v>13.93</v>
      </c>
      <c r="H355" s="32"/>
      <c r="O355" s="1" t="s">
        <v>280</v>
      </c>
    </row>
    <row r="356" spans="1:15" hidden="1" x14ac:dyDescent="0.3">
      <c r="A356" s="56" t="s">
        <v>25</v>
      </c>
      <c r="G356" s="9">
        <v>14</v>
      </c>
      <c r="H356" s="32"/>
      <c r="O356" s="1" t="s">
        <v>277</v>
      </c>
    </row>
    <row r="357" spans="1:15" hidden="1" x14ac:dyDescent="0.3">
      <c r="A357" s="56" t="s">
        <v>25</v>
      </c>
      <c r="G357" s="9">
        <v>14</v>
      </c>
      <c r="H357" s="32"/>
      <c r="O357" s="1" t="s">
        <v>277</v>
      </c>
    </row>
    <row r="358" spans="1:15" hidden="1" x14ac:dyDescent="0.3">
      <c r="A358" s="6" t="s">
        <v>86</v>
      </c>
      <c r="G358" s="37">
        <v>14</v>
      </c>
      <c r="H358" s="17"/>
      <c r="I358" s="75">
        <v>15</v>
      </c>
      <c r="J358" s="37"/>
      <c r="O358" s="1" t="s">
        <v>256</v>
      </c>
    </row>
    <row r="359" spans="1:15" hidden="1" x14ac:dyDescent="0.3">
      <c r="A359" s="20" t="s">
        <v>161</v>
      </c>
      <c r="G359" s="9">
        <v>14.02</v>
      </c>
      <c r="H359" s="32"/>
      <c r="O359" s="1" t="s">
        <v>280</v>
      </c>
    </row>
    <row r="360" spans="1:15" hidden="1" x14ac:dyDescent="0.3">
      <c r="A360" s="20" t="s">
        <v>154</v>
      </c>
      <c r="G360" s="9">
        <v>14.06</v>
      </c>
      <c r="H360" s="32"/>
      <c r="O360" s="1" t="s">
        <v>280</v>
      </c>
    </row>
    <row r="361" spans="1:15" hidden="1" x14ac:dyDescent="0.3">
      <c r="A361" s="56" t="s">
        <v>4</v>
      </c>
      <c r="B361" s="9">
        <v>6.064851</v>
      </c>
      <c r="C361" s="9" t="s">
        <v>220</v>
      </c>
      <c r="D361" s="9"/>
      <c r="G361" s="9">
        <v>14.24876199</v>
      </c>
      <c r="H361" s="32"/>
      <c r="I361" s="77">
        <v>2</v>
      </c>
      <c r="O361" s="1" t="s">
        <v>257</v>
      </c>
    </row>
    <row r="362" spans="1:15" hidden="1" x14ac:dyDescent="0.3">
      <c r="A362" s="58" t="s">
        <v>4</v>
      </c>
      <c r="B362" s="25">
        <v>6.0648514514344081</v>
      </c>
      <c r="C362" s="19" t="s">
        <v>215</v>
      </c>
      <c r="D362" s="19"/>
      <c r="G362" s="25">
        <v>14.248761999999999</v>
      </c>
      <c r="H362" s="25"/>
      <c r="I362" s="19">
        <v>2</v>
      </c>
      <c r="O362" s="1" t="s">
        <v>216</v>
      </c>
    </row>
    <row r="363" spans="1:15" hidden="1" x14ac:dyDescent="0.3">
      <c r="A363" s="56" t="s">
        <v>4</v>
      </c>
      <c r="G363" s="9">
        <v>14.25</v>
      </c>
      <c r="H363" s="32"/>
      <c r="O363" s="1" t="s">
        <v>277</v>
      </c>
    </row>
    <row r="364" spans="1:15" hidden="1" x14ac:dyDescent="0.3">
      <c r="A364" s="6" t="s">
        <v>162</v>
      </c>
      <c r="G364" s="37">
        <v>14.3325</v>
      </c>
      <c r="H364" s="17">
        <v>500</v>
      </c>
      <c r="I364" s="75">
        <v>20</v>
      </c>
      <c r="J364" s="37"/>
      <c r="O364" s="1" t="s">
        <v>256</v>
      </c>
    </row>
    <row r="365" spans="1:15" hidden="1" x14ac:dyDescent="0.3">
      <c r="A365" s="56" t="s">
        <v>21</v>
      </c>
      <c r="G365" s="9">
        <v>14.38</v>
      </c>
      <c r="H365" s="32"/>
      <c r="O365" s="1" t="s">
        <v>277</v>
      </c>
    </row>
    <row r="366" spans="1:15" hidden="1" x14ac:dyDescent="0.3">
      <c r="A366" s="56" t="s">
        <v>21</v>
      </c>
      <c r="B366" s="9">
        <v>18.495977</v>
      </c>
      <c r="C366" s="9" t="s">
        <v>220</v>
      </c>
      <c r="D366" s="9"/>
      <c r="G366" s="9">
        <v>14.382471989999999</v>
      </c>
      <c r="H366" s="32"/>
      <c r="I366" s="77">
        <v>2</v>
      </c>
      <c r="O366" s="1" t="s">
        <v>257</v>
      </c>
    </row>
    <row r="367" spans="1:15" hidden="1" x14ac:dyDescent="0.3">
      <c r="A367" s="58" t="s">
        <v>21</v>
      </c>
      <c r="B367" s="25">
        <v>18.49597736625514</v>
      </c>
      <c r="C367" s="19" t="s">
        <v>215</v>
      </c>
      <c r="D367" s="19"/>
      <c r="G367" s="25">
        <v>14.382472</v>
      </c>
      <c r="H367" s="25"/>
      <c r="I367" s="19">
        <v>2</v>
      </c>
      <c r="O367" s="1" t="s">
        <v>216</v>
      </c>
    </row>
    <row r="368" spans="1:15" hidden="1" x14ac:dyDescent="0.3">
      <c r="A368" s="6" t="s">
        <v>203</v>
      </c>
      <c r="G368" s="37">
        <v>14.56875</v>
      </c>
      <c r="H368" s="17">
        <v>825.6</v>
      </c>
      <c r="I368" s="75">
        <v>30</v>
      </c>
      <c r="O368" s="1" t="s">
        <v>256</v>
      </c>
    </row>
    <row r="369" spans="1:15" hidden="1" x14ac:dyDescent="0.3">
      <c r="A369" s="11" t="s">
        <v>126</v>
      </c>
      <c r="G369" s="9">
        <v>14.666667</v>
      </c>
      <c r="H369" s="32"/>
      <c r="O369" s="1" t="s">
        <v>277</v>
      </c>
    </row>
    <row r="370" spans="1:15" hidden="1" x14ac:dyDescent="0.3">
      <c r="A370" s="11" t="s">
        <v>126</v>
      </c>
      <c r="G370" s="9">
        <v>14.666667</v>
      </c>
      <c r="H370" s="32"/>
      <c r="O370" s="1" t="s">
        <v>277</v>
      </c>
    </row>
    <row r="371" spans="1:15" hidden="1" x14ac:dyDescent="0.3">
      <c r="A371" s="56" t="s">
        <v>56</v>
      </c>
      <c r="G371" s="9">
        <v>14.67</v>
      </c>
      <c r="H371" s="32"/>
      <c r="O371" s="1" t="s">
        <v>277</v>
      </c>
    </row>
    <row r="372" spans="1:15" hidden="1" x14ac:dyDescent="0.3">
      <c r="A372" s="56" t="s">
        <v>56</v>
      </c>
      <c r="G372" s="9">
        <v>14.67</v>
      </c>
      <c r="H372" s="32"/>
      <c r="O372" s="1" t="s">
        <v>277</v>
      </c>
    </row>
    <row r="373" spans="1:15" hidden="1" x14ac:dyDescent="0.3">
      <c r="A373" s="56" t="s">
        <v>56</v>
      </c>
      <c r="G373" s="9">
        <v>14.67</v>
      </c>
      <c r="H373" s="32"/>
      <c r="O373" s="1" t="s">
        <v>277</v>
      </c>
    </row>
    <row r="374" spans="1:15" hidden="1" x14ac:dyDescent="0.3">
      <c r="A374" s="6" t="s">
        <v>97</v>
      </c>
      <c r="G374" s="37">
        <v>14.7</v>
      </c>
      <c r="H374" s="17">
        <v>569</v>
      </c>
      <c r="I374" s="75">
        <v>20</v>
      </c>
      <c r="J374" s="37"/>
      <c r="O374" s="1" t="s">
        <v>256</v>
      </c>
    </row>
    <row r="375" spans="1:15" hidden="1" x14ac:dyDescent="0.3">
      <c r="A375" s="12" t="s">
        <v>178</v>
      </c>
      <c r="G375" s="37">
        <v>14.7</v>
      </c>
      <c r="H375" s="17">
        <v>780</v>
      </c>
      <c r="I375" s="75">
        <v>15</v>
      </c>
      <c r="J375" s="37"/>
      <c r="O375" s="1" t="s">
        <v>256</v>
      </c>
    </row>
    <row r="376" spans="1:15" hidden="1" x14ac:dyDescent="0.3">
      <c r="A376" s="69" t="s">
        <v>6</v>
      </c>
      <c r="B376" s="27">
        <v>10.854617086172274</v>
      </c>
      <c r="C376" s="7" t="s">
        <v>218</v>
      </c>
      <c r="D376" s="7"/>
      <c r="G376" s="37">
        <v>14.798</v>
      </c>
      <c r="H376" s="17"/>
      <c r="I376" s="79">
        <v>3.8</v>
      </c>
      <c r="O376" s="1" t="s">
        <v>225</v>
      </c>
    </row>
    <row r="377" spans="1:15" hidden="1" x14ac:dyDescent="0.3">
      <c r="A377" s="69" t="s">
        <v>6</v>
      </c>
      <c r="G377" s="9">
        <v>14.798</v>
      </c>
      <c r="H377" s="32"/>
      <c r="O377" s="1" t="s">
        <v>277</v>
      </c>
    </row>
    <row r="378" spans="1:15" hidden="1" x14ac:dyDescent="0.3">
      <c r="A378" s="6" t="s">
        <v>31</v>
      </c>
      <c r="B378" s="17">
        <v>85.487812960544815</v>
      </c>
      <c r="C378" s="5" t="s">
        <v>223</v>
      </c>
      <c r="D378" s="5"/>
      <c r="G378" s="37">
        <v>14.807353897777778</v>
      </c>
      <c r="H378" s="17"/>
      <c r="O378" s="1" t="s">
        <v>224</v>
      </c>
    </row>
    <row r="379" spans="1:15" hidden="1" x14ac:dyDescent="0.3">
      <c r="A379" s="20" t="s">
        <v>124</v>
      </c>
      <c r="G379" s="9">
        <v>14.9</v>
      </c>
      <c r="H379" s="32"/>
      <c r="O379" s="1" t="s">
        <v>280</v>
      </c>
    </row>
    <row r="380" spans="1:15" hidden="1" x14ac:dyDescent="0.3">
      <c r="A380" s="56" t="s">
        <v>12</v>
      </c>
      <c r="B380" s="9">
        <v>7.971711</v>
      </c>
      <c r="C380" s="9" t="s">
        <v>220</v>
      </c>
      <c r="D380" s="9"/>
      <c r="G380" s="9">
        <v>14.907100009999999</v>
      </c>
      <c r="H380" s="32"/>
      <c r="O380" s="1" t="s">
        <v>257</v>
      </c>
    </row>
    <row r="381" spans="1:15" hidden="1" x14ac:dyDescent="0.3">
      <c r="A381" s="56" t="s">
        <v>12</v>
      </c>
      <c r="G381" s="9">
        <v>14.91</v>
      </c>
      <c r="H381" s="32"/>
      <c r="O381" s="1" t="s">
        <v>277</v>
      </c>
    </row>
    <row r="382" spans="1:15" hidden="1" x14ac:dyDescent="0.3">
      <c r="A382" s="11" t="s">
        <v>17</v>
      </c>
      <c r="G382" s="9">
        <v>15</v>
      </c>
      <c r="H382" s="32"/>
      <c r="O382" s="1" t="s">
        <v>277</v>
      </c>
    </row>
    <row r="383" spans="1:15" hidden="1" x14ac:dyDescent="0.3">
      <c r="A383" s="20" t="s">
        <v>155</v>
      </c>
      <c r="G383" s="9">
        <v>15.07</v>
      </c>
      <c r="H383" s="32"/>
      <c r="O383" s="1" t="s">
        <v>280</v>
      </c>
    </row>
    <row r="384" spans="1:15" hidden="1" x14ac:dyDescent="0.3">
      <c r="A384" s="56" t="s">
        <v>147</v>
      </c>
      <c r="G384" s="9">
        <v>15.17</v>
      </c>
      <c r="H384" s="32"/>
      <c r="O384" s="1" t="s">
        <v>277</v>
      </c>
    </row>
    <row r="385" spans="1:15" hidden="1" x14ac:dyDescent="0.3">
      <c r="A385" s="6" t="s">
        <v>175</v>
      </c>
      <c r="G385" s="37">
        <v>15.356249999999999</v>
      </c>
      <c r="H385" s="17">
        <v>727</v>
      </c>
      <c r="I385" s="75">
        <v>35</v>
      </c>
      <c r="J385" s="37"/>
      <c r="O385" s="1" t="s">
        <v>256</v>
      </c>
    </row>
    <row r="386" spans="1:15" hidden="1" x14ac:dyDescent="0.3">
      <c r="A386" s="64" t="s">
        <v>141</v>
      </c>
      <c r="G386" s="9">
        <v>15.39</v>
      </c>
      <c r="H386" s="43"/>
      <c r="O386" s="1" t="s">
        <v>277</v>
      </c>
    </row>
    <row r="387" spans="1:15" hidden="1" x14ac:dyDescent="0.3">
      <c r="A387" s="64" t="s">
        <v>4</v>
      </c>
      <c r="G387" s="9">
        <v>15.48</v>
      </c>
      <c r="H387" s="43"/>
      <c r="O387" s="1" t="s">
        <v>277</v>
      </c>
    </row>
    <row r="388" spans="1:15" hidden="1" x14ac:dyDescent="0.3">
      <c r="A388" s="71" t="s">
        <v>46</v>
      </c>
      <c r="E388" s="34">
        <v>118.5</v>
      </c>
      <c r="F388" s="1" t="s">
        <v>248</v>
      </c>
      <c r="G388" s="34">
        <v>15.58</v>
      </c>
      <c r="H388" s="50">
        <v>0.53</v>
      </c>
      <c r="I388" s="78">
        <v>7</v>
      </c>
      <c r="O388" s="10" t="s">
        <v>252</v>
      </c>
    </row>
    <row r="389" spans="1:15" hidden="1" x14ac:dyDescent="0.3">
      <c r="A389" s="51" t="s">
        <v>93</v>
      </c>
      <c r="G389" s="9">
        <v>15.65</v>
      </c>
      <c r="H389" s="43"/>
      <c r="O389" s="1" t="s">
        <v>280</v>
      </c>
    </row>
    <row r="390" spans="1:15" hidden="1" x14ac:dyDescent="0.3">
      <c r="A390" s="51" t="s">
        <v>3</v>
      </c>
      <c r="G390" s="9">
        <v>15.67</v>
      </c>
      <c r="H390" s="43"/>
      <c r="O390" s="1" t="s">
        <v>280</v>
      </c>
    </row>
    <row r="391" spans="1:15" hidden="1" x14ac:dyDescent="0.3">
      <c r="A391" s="64" t="s">
        <v>3</v>
      </c>
      <c r="G391" s="9">
        <v>15.670356999999999</v>
      </c>
      <c r="H391" s="43"/>
      <c r="O391" s="1" t="s">
        <v>277</v>
      </c>
    </row>
    <row r="392" spans="1:15" hidden="1" x14ac:dyDescent="0.3">
      <c r="A392" s="16" t="s">
        <v>88</v>
      </c>
      <c r="G392" s="37">
        <v>15.75</v>
      </c>
      <c r="H392" s="44"/>
      <c r="I392" s="75">
        <v>9</v>
      </c>
      <c r="J392" s="37">
        <v>293.21531433506669</v>
      </c>
      <c r="O392" s="1" t="s">
        <v>256</v>
      </c>
    </row>
    <row r="393" spans="1:15" hidden="1" x14ac:dyDescent="0.3">
      <c r="A393" s="23" t="s">
        <v>17</v>
      </c>
      <c r="G393" s="9">
        <v>15.81</v>
      </c>
      <c r="H393" s="43"/>
      <c r="O393" s="1" t="s">
        <v>280</v>
      </c>
    </row>
    <row r="394" spans="1:15" hidden="1" x14ac:dyDescent="0.3">
      <c r="A394" s="51" t="s">
        <v>3</v>
      </c>
      <c r="G394" s="9">
        <v>15.84</v>
      </c>
      <c r="H394" s="43"/>
      <c r="O394" s="1" t="s">
        <v>280</v>
      </c>
    </row>
    <row r="395" spans="1:15" hidden="1" x14ac:dyDescent="0.3">
      <c r="A395" s="16" t="s">
        <v>147</v>
      </c>
      <c r="G395" s="37">
        <v>15.925000000000001</v>
      </c>
      <c r="H395" s="44">
        <v>580.5</v>
      </c>
      <c r="I395" s="75">
        <v>30</v>
      </c>
      <c r="J395" s="37"/>
      <c r="O395" s="1" t="s">
        <v>256</v>
      </c>
    </row>
    <row r="396" spans="1:15" hidden="1" x14ac:dyDescent="0.3">
      <c r="A396" s="64" t="s">
        <v>163</v>
      </c>
      <c r="G396" s="9">
        <v>16.059999999999999</v>
      </c>
      <c r="H396" s="43"/>
      <c r="O396" s="1" t="s">
        <v>277</v>
      </c>
    </row>
    <row r="397" spans="1:15" hidden="1" x14ac:dyDescent="0.3">
      <c r="A397" s="64" t="s">
        <v>21</v>
      </c>
      <c r="B397" s="9">
        <v>14.52178</v>
      </c>
      <c r="C397" s="9" t="s">
        <v>220</v>
      </c>
      <c r="D397" s="9"/>
      <c r="G397" s="9">
        <v>16.119175990000002</v>
      </c>
      <c r="H397" s="43"/>
      <c r="O397" s="1" t="s">
        <v>257</v>
      </c>
    </row>
    <row r="398" spans="1:15" hidden="1" x14ac:dyDescent="0.3">
      <c r="A398" s="65" t="s">
        <v>21</v>
      </c>
      <c r="B398" s="25">
        <v>14.521780180180182</v>
      </c>
      <c r="C398" s="19" t="s">
        <v>215</v>
      </c>
      <c r="D398" s="19"/>
      <c r="G398" s="25">
        <v>16.119176</v>
      </c>
      <c r="H398" s="49"/>
      <c r="I398" s="19"/>
      <c r="O398" s="1" t="s">
        <v>216</v>
      </c>
    </row>
    <row r="399" spans="1:15" hidden="1" x14ac:dyDescent="0.3">
      <c r="A399" s="64" t="s">
        <v>21</v>
      </c>
      <c r="G399" s="9">
        <v>16.12</v>
      </c>
      <c r="H399" s="43"/>
      <c r="O399" s="1" t="s">
        <v>277</v>
      </c>
    </row>
    <row r="400" spans="1:15" hidden="1" x14ac:dyDescent="0.3">
      <c r="A400" s="23" t="s">
        <v>154</v>
      </c>
      <c r="G400" s="9">
        <v>16.149999999999999</v>
      </c>
      <c r="H400" s="43"/>
      <c r="O400" s="1" t="s">
        <v>280</v>
      </c>
    </row>
    <row r="401" spans="1:15" hidden="1" x14ac:dyDescent="0.3">
      <c r="A401" s="23" t="s">
        <v>6</v>
      </c>
      <c r="G401" s="9">
        <v>16.21</v>
      </c>
      <c r="H401" s="43"/>
      <c r="O401" s="1" t="s">
        <v>280</v>
      </c>
    </row>
    <row r="402" spans="1:15" hidden="1" x14ac:dyDescent="0.3">
      <c r="A402" s="64" t="s">
        <v>40</v>
      </c>
      <c r="G402" s="9">
        <v>16.25</v>
      </c>
      <c r="H402" s="43"/>
      <c r="O402" s="1" t="s">
        <v>277</v>
      </c>
    </row>
    <row r="403" spans="1:15" hidden="1" x14ac:dyDescent="0.3">
      <c r="A403" s="64" t="s">
        <v>61</v>
      </c>
      <c r="G403" s="9">
        <v>16.25</v>
      </c>
      <c r="H403" s="43"/>
      <c r="O403" s="1" t="s">
        <v>277</v>
      </c>
    </row>
    <row r="404" spans="1:15" hidden="1" x14ac:dyDescent="0.3">
      <c r="A404" s="64" t="s">
        <v>61</v>
      </c>
      <c r="G404" s="9">
        <v>16.25</v>
      </c>
      <c r="H404" s="43"/>
      <c r="O404" s="1" t="s">
        <v>277</v>
      </c>
    </row>
    <row r="405" spans="1:15" hidden="1" x14ac:dyDescent="0.3">
      <c r="A405" s="64" t="s">
        <v>180</v>
      </c>
      <c r="G405" s="9">
        <v>16.25</v>
      </c>
      <c r="H405" s="43"/>
      <c r="O405" s="1" t="s">
        <v>277</v>
      </c>
    </row>
    <row r="406" spans="1:15" hidden="1" x14ac:dyDescent="0.3">
      <c r="A406" s="64" t="s">
        <v>106</v>
      </c>
      <c r="G406" s="9">
        <v>16.329999999999998</v>
      </c>
      <c r="H406" s="43"/>
      <c r="O406" s="1" t="s">
        <v>277</v>
      </c>
    </row>
    <row r="407" spans="1:15" hidden="1" x14ac:dyDescent="0.3">
      <c r="A407" s="64" t="s">
        <v>106</v>
      </c>
      <c r="G407" s="9">
        <v>16.329999999999998</v>
      </c>
      <c r="H407" s="43"/>
      <c r="O407" s="1" t="s">
        <v>277</v>
      </c>
    </row>
    <row r="408" spans="1:15" hidden="1" x14ac:dyDescent="0.3">
      <c r="A408" s="14" t="s">
        <v>61</v>
      </c>
      <c r="G408" s="9">
        <v>16.350000000000001</v>
      </c>
      <c r="H408" s="43"/>
      <c r="O408" s="1" t="s">
        <v>280</v>
      </c>
    </row>
    <row r="409" spans="1:15" hidden="1" x14ac:dyDescent="0.3">
      <c r="A409" s="23" t="s">
        <v>162</v>
      </c>
      <c r="G409" s="9">
        <v>16.43</v>
      </c>
      <c r="H409" s="43"/>
      <c r="O409" s="1" t="s">
        <v>280</v>
      </c>
    </row>
    <row r="410" spans="1:15" hidden="1" x14ac:dyDescent="0.3">
      <c r="A410" s="64" t="s">
        <v>33</v>
      </c>
      <c r="B410" s="9">
        <v>10.155794999999999</v>
      </c>
      <c r="C410" s="9" t="s">
        <v>220</v>
      </c>
      <c r="D410" s="9"/>
      <c r="G410" s="9">
        <v>16.488947979999999</v>
      </c>
      <c r="H410" s="43"/>
      <c r="I410" s="77">
        <v>1.1499999999999999</v>
      </c>
      <c r="O410" s="1" t="s">
        <v>257</v>
      </c>
    </row>
    <row r="411" spans="1:15" hidden="1" x14ac:dyDescent="0.3">
      <c r="A411" s="65" t="s">
        <v>33</v>
      </c>
      <c r="B411" s="25">
        <v>10.15579453067258</v>
      </c>
      <c r="C411" s="19" t="s">
        <v>215</v>
      </c>
      <c r="D411" s="19"/>
      <c r="G411" s="25">
        <v>16.488948000000001</v>
      </c>
      <c r="H411" s="49"/>
      <c r="I411" s="19">
        <v>1.1499999999999999</v>
      </c>
      <c r="O411" s="1" t="s">
        <v>216</v>
      </c>
    </row>
    <row r="412" spans="1:15" hidden="1" x14ac:dyDescent="0.3">
      <c r="A412" s="64" t="s">
        <v>33</v>
      </c>
      <c r="G412" s="9">
        <v>16.489999999999998</v>
      </c>
      <c r="H412" s="43"/>
      <c r="O412" s="1" t="s">
        <v>277</v>
      </c>
    </row>
    <row r="413" spans="1:15" hidden="1" x14ac:dyDescent="0.3">
      <c r="A413" s="64" t="s">
        <v>3</v>
      </c>
      <c r="G413" s="9">
        <v>16.5</v>
      </c>
      <c r="H413" s="43"/>
      <c r="O413" s="1" t="s">
        <v>277</v>
      </c>
    </row>
    <row r="414" spans="1:15" hidden="1" x14ac:dyDescent="0.3">
      <c r="A414" s="64" t="s">
        <v>3</v>
      </c>
      <c r="G414" s="9">
        <v>16.5</v>
      </c>
      <c r="H414" s="43"/>
      <c r="O414" s="1" t="s">
        <v>277</v>
      </c>
    </row>
    <row r="415" spans="1:15" hidden="1" x14ac:dyDescent="0.3">
      <c r="A415" s="14" t="s">
        <v>97</v>
      </c>
      <c r="G415" s="9">
        <v>16.5</v>
      </c>
      <c r="H415" s="43"/>
      <c r="O415" s="1" t="s">
        <v>280</v>
      </c>
    </row>
    <row r="416" spans="1:15" hidden="1" x14ac:dyDescent="0.3">
      <c r="A416" s="64" t="s">
        <v>41</v>
      </c>
      <c r="G416" s="37">
        <v>16.52</v>
      </c>
      <c r="H416" s="44">
        <v>537.5</v>
      </c>
      <c r="I416" s="75">
        <v>20</v>
      </c>
      <c r="J416" s="37"/>
      <c r="O416" s="1" t="s">
        <v>256</v>
      </c>
    </row>
    <row r="417" spans="1:16" hidden="1" x14ac:dyDescent="0.3">
      <c r="A417" s="16" t="s">
        <v>96</v>
      </c>
      <c r="G417" s="37">
        <v>16.537500000000001</v>
      </c>
      <c r="H417" s="44"/>
      <c r="I417" s="75">
        <v>10</v>
      </c>
      <c r="J417" s="37"/>
      <c r="O417" s="1" t="s">
        <v>256</v>
      </c>
    </row>
    <row r="418" spans="1:16" hidden="1" x14ac:dyDescent="0.3">
      <c r="A418" s="16" t="s">
        <v>109</v>
      </c>
      <c r="G418" s="37">
        <v>16.625</v>
      </c>
      <c r="H418" s="44"/>
      <c r="I418" s="75">
        <v>10</v>
      </c>
      <c r="J418" s="37"/>
      <c r="O418" s="1" t="s">
        <v>256</v>
      </c>
    </row>
    <row r="419" spans="1:16" hidden="1" x14ac:dyDescent="0.3">
      <c r="A419" s="23" t="s">
        <v>33</v>
      </c>
      <c r="G419" s="9">
        <v>16.66</v>
      </c>
      <c r="H419" s="43"/>
      <c r="O419" s="1" t="s">
        <v>280</v>
      </c>
    </row>
    <row r="420" spans="1:16" hidden="1" x14ac:dyDescent="0.3">
      <c r="A420" s="23" t="s">
        <v>124</v>
      </c>
      <c r="G420" s="9">
        <v>16.8</v>
      </c>
      <c r="H420" s="43"/>
      <c r="O420" s="1" t="s">
        <v>280</v>
      </c>
    </row>
    <row r="421" spans="1:16" hidden="1" x14ac:dyDescent="0.3">
      <c r="A421" s="70" t="s">
        <v>240</v>
      </c>
      <c r="B421" s="31"/>
      <c r="C421" s="10"/>
      <c r="D421" s="10"/>
      <c r="E421" s="31"/>
      <c r="F421" s="10"/>
      <c r="G421" s="41">
        <v>16.866499999999998</v>
      </c>
      <c r="H421" s="45"/>
      <c r="I421" s="76">
        <v>6</v>
      </c>
      <c r="J421" s="31"/>
      <c r="K421" s="31"/>
      <c r="L421" s="31"/>
      <c r="M421" s="31"/>
      <c r="N421" s="31"/>
      <c r="O421" s="10" t="s">
        <v>243</v>
      </c>
      <c r="P421" s="10"/>
    </row>
    <row r="422" spans="1:16" hidden="1" x14ac:dyDescent="0.3">
      <c r="A422" s="64" t="s">
        <v>180</v>
      </c>
      <c r="G422" s="9">
        <v>16.87</v>
      </c>
      <c r="H422" s="43"/>
      <c r="O422" s="1" t="s">
        <v>277</v>
      </c>
    </row>
    <row r="423" spans="1:16" hidden="1" x14ac:dyDescent="0.3">
      <c r="A423" s="73" t="s">
        <v>6</v>
      </c>
      <c r="B423" s="25">
        <v>12.058798375026727</v>
      </c>
      <c r="C423" s="19" t="s">
        <v>215</v>
      </c>
      <c r="D423" s="19"/>
      <c r="G423" s="25">
        <v>16.919699999999999</v>
      </c>
      <c r="H423" s="49"/>
      <c r="I423" s="19">
        <v>8.5</v>
      </c>
      <c r="O423" s="1" t="s">
        <v>216</v>
      </c>
    </row>
    <row r="424" spans="1:16" hidden="1" x14ac:dyDescent="0.3">
      <c r="A424" s="73" t="s">
        <v>6</v>
      </c>
      <c r="G424" s="9">
        <v>16.919699999999999</v>
      </c>
      <c r="H424" s="43"/>
      <c r="O424" s="1" t="s">
        <v>277</v>
      </c>
    </row>
    <row r="425" spans="1:16" hidden="1" x14ac:dyDescent="0.3">
      <c r="A425" s="51" t="s">
        <v>3</v>
      </c>
      <c r="G425" s="9">
        <v>16.940000000000001</v>
      </c>
      <c r="H425" s="43"/>
      <c r="O425" s="1" t="s">
        <v>280</v>
      </c>
    </row>
    <row r="426" spans="1:16" hidden="1" x14ac:dyDescent="0.3">
      <c r="A426" s="64" t="s">
        <v>3</v>
      </c>
      <c r="G426" s="9">
        <v>16.942</v>
      </c>
      <c r="H426" s="43"/>
      <c r="O426" s="1" t="s">
        <v>277</v>
      </c>
    </row>
    <row r="427" spans="1:16" hidden="1" x14ac:dyDescent="0.3">
      <c r="A427" s="16" t="s">
        <v>116</v>
      </c>
      <c r="G427" s="37">
        <v>16.9785</v>
      </c>
      <c r="H427" s="44">
        <v>510</v>
      </c>
      <c r="I427" s="75">
        <v>50</v>
      </c>
      <c r="J427" s="37"/>
      <c r="O427" s="1" t="s">
        <v>256</v>
      </c>
    </row>
    <row r="428" spans="1:16" hidden="1" x14ac:dyDescent="0.3">
      <c r="A428" s="23" t="s">
        <v>32</v>
      </c>
      <c r="G428" s="9">
        <v>16.98</v>
      </c>
      <c r="H428" s="43"/>
      <c r="O428" s="1" t="s">
        <v>280</v>
      </c>
    </row>
    <row r="429" spans="1:16" hidden="1" x14ac:dyDescent="0.3">
      <c r="A429" s="23" t="s">
        <v>100</v>
      </c>
      <c r="G429" s="9">
        <v>17.010000000000002</v>
      </c>
      <c r="H429" s="43"/>
      <c r="O429" s="1" t="s">
        <v>280</v>
      </c>
    </row>
    <row r="430" spans="1:16" hidden="1" x14ac:dyDescent="0.3">
      <c r="A430" s="16" t="s">
        <v>40</v>
      </c>
      <c r="G430" s="37">
        <v>17.0625</v>
      </c>
      <c r="H430" s="44">
        <v>774</v>
      </c>
      <c r="I430" s="75">
        <v>40</v>
      </c>
      <c r="J430" s="37">
        <v>70.685834705775008</v>
      </c>
      <c r="O430" s="1" t="s">
        <v>256</v>
      </c>
    </row>
    <row r="431" spans="1:16" hidden="1" x14ac:dyDescent="0.3">
      <c r="A431" s="16" t="s">
        <v>180</v>
      </c>
      <c r="G431" s="37">
        <v>17.0625</v>
      </c>
      <c r="H431" s="44">
        <v>662.2</v>
      </c>
      <c r="I431" s="75">
        <v>30</v>
      </c>
      <c r="J431" s="37"/>
      <c r="O431" s="1" t="s">
        <v>256</v>
      </c>
    </row>
    <row r="432" spans="1:16" hidden="1" x14ac:dyDescent="0.3">
      <c r="A432" s="16" t="s">
        <v>195</v>
      </c>
      <c r="G432" s="37">
        <v>17.0625</v>
      </c>
      <c r="H432" s="44">
        <v>650</v>
      </c>
      <c r="I432" s="75">
        <v>30</v>
      </c>
      <c r="O432" s="1" t="s">
        <v>256</v>
      </c>
    </row>
    <row r="433" spans="1:15" hidden="1" x14ac:dyDescent="0.3">
      <c r="A433" s="64" t="s">
        <v>93</v>
      </c>
      <c r="G433" s="9">
        <v>17.12</v>
      </c>
      <c r="H433" s="43"/>
      <c r="O433" s="1" t="s">
        <v>277</v>
      </c>
    </row>
    <row r="434" spans="1:15" hidden="1" x14ac:dyDescent="0.3">
      <c r="A434" s="51" t="s">
        <v>93</v>
      </c>
      <c r="G434" s="9">
        <v>17.12</v>
      </c>
      <c r="H434" s="43"/>
      <c r="O434" s="1" t="s">
        <v>280</v>
      </c>
    </row>
    <row r="435" spans="1:15" hidden="1" x14ac:dyDescent="0.3">
      <c r="A435" s="23" t="s">
        <v>275</v>
      </c>
      <c r="G435" s="37">
        <v>17.135999999999999</v>
      </c>
      <c r="H435" s="44"/>
      <c r="I435" s="75"/>
      <c r="J435" s="37"/>
      <c r="O435" s="1" t="s">
        <v>256</v>
      </c>
    </row>
    <row r="436" spans="1:15" hidden="1" x14ac:dyDescent="0.3">
      <c r="A436" s="64" t="s">
        <v>128</v>
      </c>
      <c r="G436" s="9">
        <v>17.149999999999999</v>
      </c>
      <c r="H436" s="43"/>
      <c r="O436" s="1" t="s">
        <v>277</v>
      </c>
    </row>
    <row r="437" spans="1:15" hidden="1" x14ac:dyDescent="0.3">
      <c r="A437" s="23" t="s">
        <v>128</v>
      </c>
      <c r="G437" s="9">
        <v>17.149999999999999</v>
      </c>
      <c r="H437" s="43"/>
      <c r="O437" s="1" t="s">
        <v>280</v>
      </c>
    </row>
    <row r="438" spans="1:15" hidden="1" x14ac:dyDescent="0.3">
      <c r="A438" s="23" t="s">
        <v>12</v>
      </c>
      <c r="E438" s="9">
        <v>132.1</v>
      </c>
      <c r="F438" s="1" t="s">
        <v>248</v>
      </c>
      <c r="G438" s="9">
        <v>17.16</v>
      </c>
      <c r="H438" s="43"/>
      <c r="O438" s="10" t="s">
        <v>253</v>
      </c>
    </row>
    <row r="439" spans="1:15" hidden="1" x14ac:dyDescent="0.3">
      <c r="A439" s="23" t="s">
        <v>36</v>
      </c>
      <c r="G439" s="9">
        <v>17.170000000000002</v>
      </c>
      <c r="H439" s="43"/>
      <c r="O439" s="1" t="s">
        <v>280</v>
      </c>
    </row>
    <row r="440" spans="1:15" hidden="1" x14ac:dyDescent="0.3">
      <c r="A440" s="16" t="s">
        <v>12</v>
      </c>
      <c r="E440" s="27">
        <v>132.1</v>
      </c>
      <c r="F440" s="1" t="s">
        <v>248</v>
      </c>
      <c r="G440" s="27">
        <v>17.2</v>
      </c>
      <c r="H440" s="53">
        <v>0.69</v>
      </c>
      <c r="I440" s="79">
        <v>8</v>
      </c>
      <c r="O440" s="1" t="s">
        <v>261</v>
      </c>
    </row>
    <row r="441" spans="1:15" hidden="1" x14ac:dyDescent="0.3">
      <c r="A441" s="16" t="s">
        <v>12</v>
      </c>
      <c r="G441" s="37">
        <v>17.254999999999999</v>
      </c>
      <c r="H441" s="44">
        <v>562</v>
      </c>
      <c r="I441" s="75">
        <v>20</v>
      </c>
      <c r="J441" s="37"/>
      <c r="O441" s="1" t="s">
        <v>256</v>
      </c>
    </row>
    <row r="442" spans="1:15" hidden="1" x14ac:dyDescent="0.3">
      <c r="A442" s="64" t="s">
        <v>275</v>
      </c>
      <c r="G442" s="9">
        <v>17.309999999999999</v>
      </c>
      <c r="H442" s="43"/>
      <c r="O442" s="1" t="s">
        <v>277</v>
      </c>
    </row>
    <row r="443" spans="1:15" hidden="1" x14ac:dyDescent="0.3">
      <c r="A443" s="64" t="s">
        <v>275</v>
      </c>
      <c r="G443" s="9">
        <v>17.309999999999999</v>
      </c>
      <c r="H443" s="43"/>
      <c r="O443" s="1" t="s">
        <v>280</v>
      </c>
    </row>
    <row r="444" spans="1:15" hidden="1" x14ac:dyDescent="0.3">
      <c r="A444" s="64" t="s">
        <v>64</v>
      </c>
      <c r="G444" s="9">
        <v>17.48</v>
      </c>
      <c r="H444" s="43"/>
      <c r="O444" s="1" t="s">
        <v>277</v>
      </c>
    </row>
    <row r="445" spans="1:15" hidden="1" x14ac:dyDescent="0.3">
      <c r="A445" s="64" t="s">
        <v>114</v>
      </c>
      <c r="G445" s="9">
        <v>17.5</v>
      </c>
      <c r="H445" s="43"/>
      <c r="O445" s="1" t="s">
        <v>277</v>
      </c>
    </row>
    <row r="446" spans="1:15" hidden="1" x14ac:dyDescent="0.3">
      <c r="A446" s="64" t="s">
        <v>12</v>
      </c>
      <c r="B446" s="9">
        <v>17.031395</v>
      </c>
      <c r="C446" s="9" t="s">
        <v>220</v>
      </c>
      <c r="D446" s="9"/>
      <c r="G446" s="9">
        <v>17.586617990000001</v>
      </c>
      <c r="H446" s="43"/>
      <c r="I446" s="77">
        <v>35</v>
      </c>
      <c r="O446" s="1" t="s">
        <v>257</v>
      </c>
    </row>
    <row r="447" spans="1:15" hidden="1" x14ac:dyDescent="0.3">
      <c r="A447" s="64" t="s">
        <v>12</v>
      </c>
      <c r="G447" s="9">
        <v>17.59</v>
      </c>
      <c r="H447" s="43"/>
      <c r="O447" s="1" t="s">
        <v>277</v>
      </c>
    </row>
    <row r="448" spans="1:15" hidden="1" x14ac:dyDescent="0.3">
      <c r="A448" s="23" t="s">
        <v>189</v>
      </c>
      <c r="G448" s="9">
        <v>17.71</v>
      </c>
      <c r="H448" s="43"/>
      <c r="O448" s="1" t="s">
        <v>280</v>
      </c>
    </row>
    <row r="449" spans="1:15" hidden="1" x14ac:dyDescent="0.3">
      <c r="A449" s="14" t="s">
        <v>61</v>
      </c>
      <c r="G449" s="9">
        <v>17.829999999999998</v>
      </c>
      <c r="H449" s="43"/>
      <c r="O449" s="1" t="s">
        <v>280</v>
      </c>
    </row>
    <row r="450" spans="1:15" hidden="1" x14ac:dyDescent="0.3">
      <c r="A450" s="64" t="s">
        <v>3</v>
      </c>
      <c r="G450" s="9">
        <v>17.835625</v>
      </c>
      <c r="H450" s="43"/>
      <c r="O450" s="1" t="s">
        <v>277</v>
      </c>
    </row>
    <row r="451" spans="1:15" hidden="1" x14ac:dyDescent="0.3">
      <c r="A451" s="51" t="s">
        <v>3</v>
      </c>
      <c r="G451" s="9">
        <v>17.84</v>
      </c>
      <c r="H451" s="43"/>
      <c r="O451" s="1" t="s">
        <v>280</v>
      </c>
    </row>
    <row r="452" spans="1:15" hidden="1" x14ac:dyDescent="0.3">
      <c r="A452" s="16" t="s">
        <v>81</v>
      </c>
      <c r="G452" s="37">
        <v>17.850000000000001</v>
      </c>
      <c r="H452" s="44">
        <v>645</v>
      </c>
      <c r="I452" s="75">
        <v>20</v>
      </c>
      <c r="J452" s="37"/>
      <c r="O452" s="1" t="s">
        <v>256</v>
      </c>
    </row>
    <row r="453" spans="1:15" hidden="1" x14ac:dyDescent="0.3">
      <c r="A453" s="16" t="s">
        <v>152</v>
      </c>
      <c r="G453" s="37">
        <v>17.850000000000001</v>
      </c>
      <c r="H453" s="44">
        <v>649.29999999999995</v>
      </c>
      <c r="I453" s="75">
        <v>35</v>
      </c>
      <c r="J453" s="37"/>
      <c r="O453" s="1" t="s">
        <v>256</v>
      </c>
    </row>
    <row r="454" spans="1:15" hidden="1" x14ac:dyDescent="0.3">
      <c r="A454" s="64" t="s">
        <v>82</v>
      </c>
      <c r="G454" s="9">
        <v>18</v>
      </c>
      <c r="H454" s="43"/>
      <c r="O454" s="1" t="s">
        <v>277</v>
      </c>
    </row>
    <row r="455" spans="1:15" hidden="1" x14ac:dyDescent="0.3">
      <c r="A455" s="64" t="s">
        <v>85</v>
      </c>
      <c r="G455" s="9">
        <v>18</v>
      </c>
      <c r="H455" s="43"/>
      <c r="O455" s="1" t="s">
        <v>277</v>
      </c>
    </row>
    <row r="456" spans="1:15" hidden="1" x14ac:dyDescent="0.3">
      <c r="A456" s="64" t="s">
        <v>85</v>
      </c>
      <c r="G456" s="9">
        <v>18</v>
      </c>
      <c r="H456" s="43"/>
      <c r="O456" s="1" t="s">
        <v>277</v>
      </c>
    </row>
    <row r="457" spans="1:15" hidden="1" x14ac:dyDescent="0.3">
      <c r="A457" s="64" t="s">
        <v>175</v>
      </c>
      <c r="G457" s="9">
        <v>18</v>
      </c>
      <c r="H457" s="43"/>
      <c r="O457" s="1" t="s">
        <v>277</v>
      </c>
    </row>
    <row r="458" spans="1:15" hidden="1" x14ac:dyDescent="0.3">
      <c r="A458" s="16" t="s">
        <v>62</v>
      </c>
      <c r="G458" s="37">
        <v>18.2</v>
      </c>
      <c r="H458" s="44"/>
      <c r="I458" s="75">
        <v>15</v>
      </c>
      <c r="J458" s="37">
        <v>47.123889803849998</v>
      </c>
      <c r="O458" s="1" t="s">
        <v>256</v>
      </c>
    </row>
    <row r="459" spans="1:15" hidden="1" x14ac:dyDescent="0.3">
      <c r="A459" s="16" t="s">
        <v>106</v>
      </c>
      <c r="G459" s="37">
        <v>18.2</v>
      </c>
      <c r="H459" s="44">
        <v>548</v>
      </c>
      <c r="I459" s="75">
        <v>25</v>
      </c>
      <c r="J459" s="37"/>
      <c r="O459" s="1" t="s">
        <v>256</v>
      </c>
    </row>
    <row r="460" spans="1:15" hidden="1" x14ac:dyDescent="0.3">
      <c r="A460" s="64" t="s">
        <v>125</v>
      </c>
      <c r="G460" s="9">
        <v>18.329999999999998</v>
      </c>
      <c r="H460" s="43"/>
      <c r="O460" s="1" t="s">
        <v>277</v>
      </c>
    </row>
    <row r="461" spans="1:15" hidden="1" x14ac:dyDescent="0.3">
      <c r="A461" s="23" t="s">
        <v>181</v>
      </c>
      <c r="G461" s="9">
        <v>18.34</v>
      </c>
      <c r="H461" s="43"/>
      <c r="O461" s="1" t="s">
        <v>280</v>
      </c>
    </row>
    <row r="462" spans="1:15" hidden="1" x14ac:dyDescent="0.3">
      <c r="A462" s="16" t="s">
        <v>114</v>
      </c>
      <c r="G462" s="37">
        <v>18.374999999999996</v>
      </c>
      <c r="H462" s="44">
        <v>399.9</v>
      </c>
      <c r="I462" s="75">
        <v>20</v>
      </c>
      <c r="J462" s="37"/>
      <c r="O462" s="1" t="s">
        <v>256</v>
      </c>
    </row>
    <row r="463" spans="1:15" hidden="1" x14ac:dyDescent="0.3">
      <c r="A463" s="73" t="s">
        <v>6</v>
      </c>
      <c r="G463" s="37">
        <v>18.374999999999996</v>
      </c>
      <c r="H463" s="44">
        <v>513</v>
      </c>
      <c r="I463" s="75">
        <v>20</v>
      </c>
      <c r="O463" s="1" t="s">
        <v>256</v>
      </c>
    </row>
    <row r="464" spans="1:15" hidden="1" x14ac:dyDescent="0.3">
      <c r="A464" s="23" t="s">
        <v>123</v>
      </c>
      <c r="B464" s="9">
        <v>11.869104999999999</v>
      </c>
      <c r="C464" s="9" t="s">
        <v>220</v>
      </c>
      <c r="D464" s="9"/>
      <c r="G464" s="9">
        <v>18.401859990000002</v>
      </c>
      <c r="H464" s="43"/>
      <c r="I464" s="77">
        <v>4</v>
      </c>
      <c r="O464" s="1" t="s">
        <v>257</v>
      </c>
    </row>
    <row r="465" spans="1:15" hidden="1" x14ac:dyDescent="0.3">
      <c r="A465" s="23" t="s">
        <v>123</v>
      </c>
      <c r="B465" s="25">
        <v>11.869104747162023</v>
      </c>
      <c r="C465" s="19" t="s">
        <v>215</v>
      </c>
      <c r="D465" s="19"/>
      <c r="G465" s="25">
        <v>18.401860000000003</v>
      </c>
      <c r="H465" s="49"/>
      <c r="I465" s="19">
        <v>4</v>
      </c>
      <c r="O465" s="1" t="s">
        <v>216</v>
      </c>
    </row>
    <row r="466" spans="1:15" hidden="1" x14ac:dyDescent="0.3">
      <c r="A466" s="64" t="s">
        <v>3</v>
      </c>
      <c r="G466" s="9">
        <v>18.61</v>
      </c>
      <c r="H466" s="43"/>
      <c r="O466" s="1" t="s">
        <v>277</v>
      </c>
    </row>
    <row r="467" spans="1:15" hidden="1" x14ac:dyDescent="0.3">
      <c r="A467" s="64" t="s">
        <v>3</v>
      </c>
      <c r="G467" s="9">
        <v>18.61</v>
      </c>
      <c r="H467" s="43"/>
      <c r="O467" s="1" t="s">
        <v>277</v>
      </c>
    </row>
    <row r="468" spans="1:15" hidden="1" x14ac:dyDescent="0.3">
      <c r="A468" s="64" t="s">
        <v>3</v>
      </c>
      <c r="G468" s="9">
        <v>18.61</v>
      </c>
      <c r="H468" s="43"/>
      <c r="O468" s="1" t="s">
        <v>277</v>
      </c>
    </row>
    <row r="469" spans="1:15" hidden="1" x14ac:dyDescent="0.3">
      <c r="A469" s="51" t="s">
        <v>3</v>
      </c>
      <c r="G469" s="9">
        <v>18.61</v>
      </c>
      <c r="H469" s="43"/>
      <c r="O469" s="1" t="s">
        <v>280</v>
      </c>
    </row>
    <row r="470" spans="1:15" hidden="1" x14ac:dyDescent="0.3">
      <c r="A470" s="64" t="s">
        <v>73</v>
      </c>
      <c r="G470" s="9">
        <v>18.670000000000002</v>
      </c>
      <c r="H470" s="43"/>
      <c r="O470" s="1" t="s">
        <v>277</v>
      </c>
    </row>
    <row r="471" spans="1:15" hidden="1" x14ac:dyDescent="0.3">
      <c r="A471" s="64" t="s">
        <v>73</v>
      </c>
      <c r="G471" s="9">
        <v>18.670000000000002</v>
      </c>
      <c r="H471" s="43"/>
      <c r="O471" s="1" t="s">
        <v>277</v>
      </c>
    </row>
    <row r="472" spans="1:15" hidden="1" x14ac:dyDescent="0.3">
      <c r="A472" s="73" t="s">
        <v>6</v>
      </c>
      <c r="B472" s="25">
        <v>14.137342251388189</v>
      </c>
      <c r="C472" s="19" t="s">
        <v>215</v>
      </c>
      <c r="D472" s="19"/>
      <c r="G472" s="25">
        <v>18.670716666666667</v>
      </c>
      <c r="H472" s="49"/>
      <c r="I472" s="19">
        <v>13</v>
      </c>
      <c r="O472" s="1" t="s">
        <v>216</v>
      </c>
    </row>
    <row r="473" spans="1:15" hidden="1" x14ac:dyDescent="0.3">
      <c r="A473" s="73" t="s">
        <v>6</v>
      </c>
      <c r="B473" s="9">
        <v>14.137342</v>
      </c>
      <c r="C473" s="9" t="s">
        <v>220</v>
      </c>
      <c r="D473" s="9"/>
      <c r="G473" s="9">
        <v>18.670716689999999</v>
      </c>
      <c r="H473" s="43"/>
      <c r="I473" s="77">
        <v>13</v>
      </c>
      <c r="O473" s="1" t="s">
        <v>257</v>
      </c>
    </row>
    <row r="474" spans="1:15" hidden="1" x14ac:dyDescent="0.3">
      <c r="A474" s="73" t="s">
        <v>6</v>
      </c>
      <c r="G474" s="9">
        <v>18.670717</v>
      </c>
      <c r="H474" s="43"/>
      <c r="O474" s="1" t="s">
        <v>277</v>
      </c>
    </row>
    <row r="475" spans="1:15" hidden="1" x14ac:dyDescent="0.3">
      <c r="A475" s="16" t="s">
        <v>33</v>
      </c>
      <c r="G475" s="37">
        <v>18.681249999999999</v>
      </c>
      <c r="H475" s="44"/>
      <c r="I475" s="75">
        <v>5</v>
      </c>
      <c r="J475" s="37"/>
      <c r="O475" s="1" t="s">
        <v>256</v>
      </c>
    </row>
    <row r="476" spans="1:15" hidden="1" x14ac:dyDescent="0.3">
      <c r="A476" s="23" t="s">
        <v>6</v>
      </c>
      <c r="G476" s="9">
        <v>18.72</v>
      </c>
      <c r="H476" s="43"/>
      <c r="O476" s="1" t="s">
        <v>280</v>
      </c>
    </row>
    <row r="477" spans="1:15" hidden="1" x14ac:dyDescent="0.3">
      <c r="A477" s="23" t="s">
        <v>124</v>
      </c>
      <c r="G477" s="9">
        <v>18.739999999999998</v>
      </c>
      <c r="H477" s="43"/>
      <c r="O477" s="1" t="s">
        <v>280</v>
      </c>
    </row>
    <row r="478" spans="1:15" hidden="1" x14ac:dyDescent="0.3">
      <c r="A478" s="64" t="s">
        <v>50</v>
      </c>
      <c r="G478" s="9">
        <v>18.75</v>
      </c>
      <c r="H478" s="43"/>
      <c r="O478" s="1" t="s">
        <v>277</v>
      </c>
    </row>
    <row r="479" spans="1:15" hidden="1" x14ac:dyDescent="0.3">
      <c r="A479" s="64" t="s">
        <v>50</v>
      </c>
      <c r="G479" s="9">
        <v>18.75</v>
      </c>
      <c r="H479" s="43"/>
      <c r="O479" s="1" t="s">
        <v>277</v>
      </c>
    </row>
    <row r="480" spans="1:15" hidden="1" x14ac:dyDescent="0.3">
      <c r="A480" s="16" t="s">
        <v>100</v>
      </c>
      <c r="G480" s="37">
        <v>18.802</v>
      </c>
      <c r="H480" s="44"/>
      <c r="I480" s="75">
        <v>25</v>
      </c>
      <c r="J480" s="37"/>
      <c r="O480" s="1" t="s">
        <v>256</v>
      </c>
    </row>
    <row r="481" spans="1:15" hidden="1" x14ac:dyDescent="0.3">
      <c r="A481" s="64" t="s">
        <v>158</v>
      </c>
      <c r="G481" s="9">
        <v>18.84</v>
      </c>
      <c r="H481" s="43"/>
      <c r="O481" s="1" t="s">
        <v>277</v>
      </c>
    </row>
    <row r="482" spans="1:15" hidden="1" x14ac:dyDescent="0.3">
      <c r="A482" s="65" t="s">
        <v>158</v>
      </c>
      <c r="B482" s="25">
        <v>8.1733518390006932</v>
      </c>
      <c r="C482" s="19" t="s">
        <v>215</v>
      </c>
      <c r="D482" s="19"/>
      <c r="G482" s="25">
        <v>18.844479999999997</v>
      </c>
      <c r="H482" s="49"/>
      <c r="I482" s="19">
        <v>3</v>
      </c>
      <c r="O482" s="1" t="s">
        <v>216</v>
      </c>
    </row>
    <row r="483" spans="1:15" hidden="1" x14ac:dyDescent="0.3">
      <c r="A483" s="64" t="s">
        <v>158</v>
      </c>
      <c r="B483" s="9">
        <v>8.1733519999999995</v>
      </c>
      <c r="C483" s="9" t="s">
        <v>220</v>
      </c>
      <c r="D483" s="9"/>
      <c r="G483" s="9">
        <v>18.844480000000001</v>
      </c>
      <c r="H483" s="43"/>
      <c r="I483" s="77">
        <v>3</v>
      </c>
      <c r="O483" s="1" t="s">
        <v>257</v>
      </c>
    </row>
    <row r="484" spans="1:15" hidden="1" x14ac:dyDescent="0.3">
      <c r="A484" s="16" t="s">
        <v>85</v>
      </c>
      <c r="G484" s="37">
        <v>18.899999999999999</v>
      </c>
      <c r="H484" s="44">
        <v>550.4</v>
      </c>
      <c r="I484" s="75">
        <v>45</v>
      </c>
      <c r="J484" s="37"/>
      <c r="O484" s="1" t="s">
        <v>256</v>
      </c>
    </row>
    <row r="485" spans="1:15" hidden="1" x14ac:dyDescent="0.3">
      <c r="A485" s="16" t="s">
        <v>177</v>
      </c>
      <c r="G485" s="37">
        <v>18.899999999999999</v>
      </c>
      <c r="H485" s="44"/>
      <c r="I485" s="75">
        <v>5</v>
      </c>
      <c r="J485" s="37"/>
      <c r="O485" s="1" t="s">
        <v>256</v>
      </c>
    </row>
    <row r="486" spans="1:15" hidden="1" x14ac:dyDescent="0.3">
      <c r="A486" s="64" t="s">
        <v>43</v>
      </c>
      <c r="G486" s="9">
        <v>19</v>
      </c>
      <c r="H486" s="43"/>
      <c r="O486" s="1" t="s">
        <v>277</v>
      </c>
    </row>
    <row r="487" spans="1:15" hidden="1" x14ac:dyDescent="0.3">
      <c r="A487" s="64" t="s">
        <v>43</v>
      </c>
      <c r="G487" s="9">
        <v>19</v>
      </c>
      <c r="H487" s="43"/>
      <c r="O487" s="1" t="s">
        <v>277</v>
      </c>
    </row>
    <row r="488" spans="1:15" hidden="1" x14ac:dyDescent="0.3">
      <c r="A488" s="64" t="s">
        <v>43</v>
      </c>
      <c r="G488" s="9">
        <v>19</v>
      </c>
      <c r="H488" s="43"/>
      <c r="O488" s="1" t="s">
        <v>277</v>
      </c>
    </row>
    <row r="489" spans="1:15" hidden="1" x14ac:dyDescent="0.3">
      <c r="A489" s="64" t="s">
        <v>82</v>
      </c>
      <c r="G489" s="9">
        <v>19</v>
      </c>
      <c r="H489" s="43"/>
      <c r="O489" s="1" t="s">
        <v>277</v>
      </c>
    </row>
    <row r="490" spans="1:15" hidden="1" x14ac:dyDescent="0.3">
      <c r="A490" s="73" t="s">
        <v>6</v>
      </c>
      <c r="B490" s="9">
        <v>10.107433</v>
      </c>
      <c r="C490" s="9" t="s">
        <v>220</v>
      </c>
      <c r="D490" s="9"/>
      <c r="G490" s="9">
        <v>19.00399599</v>
      </c>
      <c r="H490" s="43"/>
      <c r="I490" s="77">
        <v>1.2</v>
      </c>
      <c r="O490" s="1" t="s">
        <v>257</v>
      </c>
    </row>
    <row r="491" spans="1:15" hidden="1" x14ac:dyDescent="0.3">
      <c r="A491" s="73" t="s">
        <v>6</v>
      </c>
      <c r="B491" s="25">
        <v>10.107433251781725</v>
      </c>
      <c r="C491" s="19" t="s">
        <v>215</v>
      </c>
      <c r="D491" s="19"/>
      <c r="G491" s="25">
        <v>19.003996000000001</v>
      </c>
      <c r="H491" s="49"/>
      <c r="I491" s="19">
        <v>1.2</v>
      </c>
      <c r="O491" s="1" t="s">
        <v>216</v>
      </c>
    </row>
    <row r="492" spans="1:15" hidden="1" x14ac:dyDescent="0.3">
      <c r="A492" s="73" t="s">
        <v>6</v>
      </c>
      <c r="G492" s="9">
        <v>19.003996000000001</v>
      </c>
      <c r="H492" s="43"/>
      <c r="O492" s="1" t="s">
        <v>277</v>
      </c>
    </row>
    <row r="493" spans="1:15" hidden="1" x14ac:dyDescent="0.3">
      <c r="A493" s="23" t="s">
        <v>113</v>
      </c>
      <c r="G493" s="9">
        <v>19.100000000000001</v>
      </c>
      <c r="H493" s="43"/>
      <c r="O493" s="1" t="s">
        <v>280</v>
      </c>
    </row>
    <row r="494" spans="1:15" hidden="1" x14ac:dyDescent="0.3">
      <c r="A494" s="64" t="s">
        <v>72</v>
      </c>
      <c r="G494" s="9">
        <v>19.170000000000002</v>
      </c>
      <c r="H494" s="43"/>
      <c r="O494" s="1" t="s">
        <v>277</v>
      </c>
    </row>
    <row r="495" spans="1:15" hidden="1" x14ac:dyDescent="0.3">
      <c r="A495" s="64" t="s">
        <v>72</v>
      </c>
      <c r="G495" s="9">
        <v>19.170000000000002</v>
      </c>
      <c r="H495" s="43"/>
      <c r="O495" s="1" t="s">
        <v>277</v>
      </c>
    </row>
    <row r="496" spans="1:15" hidden="1" x14ac:dyDescent="0.3">
      <c r="A496" s="64" t="s">
        <v>72</v>
      </c>
      <c r="G496" s="9">
        <v>19.170000000000002</v>
      </c>
      <c r="H496" s="43"/>
      <c r="O496" s="1" t="s">
        <v>277</v>
      </c>
    </row>
    <row r="497" spans="1:15" hidden="1" x14ac:dyDescent="0.3">
      <c r="A497" s="23" t="s">
        <v>155</v>
      </c>
      <c r="G497" s="9">
        <v>19.18</v>
      </c>
      <c r="H497" s="43"/>
      <c r="O497" s="1" t="s">
        <v>280</v>
      </c>
    </row>
    <row r="498" spans="1:15" hidden="1" x14ac:dyDescent="0.3">
      <c r="A498" s="64" t="s">
        <v>33</v>
      </c>
      <c r="G498" s="9">
        <v>19.18</v>
      </c>
      <c r="H498" s="43"/>
      <c r="O498" s="1" t="s">
        <v>277</v>
      </c>
    </row>
    <row r="499" spans="1:15" hidden="1" x14ac:dyDescent="0.3">
      <c r="A499" s="65" t="s">
        <v>33</v>
      </c>
      <c r="B499" s="25">
        <v>14.26143770443057</v>
      </c>
      <c r="C499" s="19" t="s">
        <v>215</v>
      </c>
      <c r="D499" s="19"/>
      <c r="G499" s="25">
        <v>19.184486000000003</v>
      </c>
      <c r="H499" s="49"/>
      <c r="I499" s="19">
        <v>1.0249999999999999</v>
      </c>
      <c r="O499" s="1" t="s">
        <v>216</v>
      </c>
    </row>
    <row r="500" spans="1:15" hidden="1" x14ac:dyDescent="0.3">
      <c r="A500" s="64" t="s">
        <v>33</v>
      </c>
      <c r="B500" s="9">
        <v>14.261438</v>
      </c>
      <c r="C500" s="9" t="s">
        <v>220</v>
      </c>
      <c r="D500" s="9"/>
      <c r="G500" s="9">
        <v>19.184486010000001</v>
      </c>
      <c r="H500" s="43"/>
      <c r="I500" s="77">
        <v>1.0249999999999999</v>
      </c>
      <c r="O500" s="1" t="s">
        <v>257</v>
      </c>
    </row>
    <row r="501" spans="1:15" hidden="1" x14ac:dyDescent="0.3">
      <c r="A501" s="16" t="s">
        <v>125</v>
      </c>
      <c r="G501" s="37">
        <v>19.249999999999996</v>
      </c>
      <c r="H501" s="44">
        <v>576.20000000000005</v>
      </c>
      <c r="I501" s="75">
        <v>30</v>
      </c>
      <c r="J501" s="37"/>
      <c r="O501" s="1" t="s">
        <v>256</v>
      </c>
    </row>
    <row r="502" spans="1:15" hidden="1" x14ac:dyDescent="0.3">
      <c r="A502" s="16" t="s">
        <v>90</v>
      </c>
      <c r="G502" s="9">
        <v>19.25</v>
      </c>
      <c r="H502" s="43"/>
      <c r="O502" s="1" t="s">
        <v>277</v>
      </c>
    </row>
    <row r="503" spans="1:15" hidden="1" x14ac:dyDescent="0.3">
      <c r="A503" s="16" t="s">
        <v>90</v>
      </c>
      <c r="G503" s="9">
        <v>19.25</v>
      </c>
      <c r="H503" s="43"/>
      <c r="O503" s="1" t="s">
        <v>277</v>
      </c>
    </row>
    <row r="504" spans="1:15" hidden="1" x14ac:dyDescent="0.3">
      <c r="A504" s="64" t="s">
        <v>31</v>
      </c>
      <c r="G504" s="9">
        <v>19.25</v>
      </c>
      <c r="H504" s="43"/>
      <c r="O504" s="1" t="s">
        <v>277</v>
      </c>
    </row>
    <row r="505" spans="1:15" hidden="1" x14ac:dyDescent="0.3">
      <c r="A505" s="64" t="s">
        <v>31</v>
      </c>
      <c r="G505" s="9">
        <v>19.25</v>
      </c>
      <c r="H505" s="43"/>
      <c r="O505" s="1" t="s">
        <v>277</v>
      </c>
    </row>
    <row r="506" spans="1:15" hidden="1" x14ac:dyDescent="0.3">
      <c r="A506" s="65" t="s">
        <v>4</v>
      </c>
      <c r="B506" s="25">
        <v>7.395283467587265</v>
      </c>
      <c r="C506" s="19" t="s">
        <v>215</v>
      </c>
      <c r="D506" s="19"/>
      <c r="G506" s="25">
        <v>19.279504000000003</v>
      </c>
      <c r="H506" s="49"/>
      <c r="I506" s="19">
        <v>0.08</v>
      </c>
      <c r="O506" s="1" t="s">
        <v>216</v>
      </c>
    </row>
    <row r="507" spans="1:15" hidden="1" x14ac:dyDescent="0.3">
      <c r="A507" s="64" t="s">
        <v>4</v>
      </c>
      <c r="B507" s="9">
        <v>7.3952830000000001</v>
      </c>
      <c r="C507" s="9" t="s">
        <v>220</v>
      </c>
      <c r="D507" s="9"/>
      <c r="G507" s="9">
        <v>19.27950401</v>
      </c>
      <c r="H507" s="43"/>
      <c r="I507" s="77">
        <v>0.08</v>
      </c>
      <c r="O507" s="1" t="s">
        <v>257</v>
      </c>
    </row>
    <row r="508" spans="1:15" hidden="1" x14ac:dyDescent="0.3">
      <c r="A508" s="64" t="s">
        <v>4</v>
      </c>
      <c r="G508" s="9">
        <v>19.28</v>
      </c>
      <c r="H508" s="43"/>
      <c r="O508" s="1" t="s">
        <v>277</v>
      </c>
    </row>
    <row r="509" spans="1:15" hidden="1" x14ac:dyDescent="0.3">
      <c r="A509" s="64" t="s">
        <v>141</v>
      </c>
      <c r="G509" s="9">
        <v>19.54</v>
      </c>
      <c r="H509" s="43"/>
      <c r="O509" s="1" t="s">
        <v>277</v>
      </c>
    </row>
    <row r="510" spans="1:15" hidden="1" x14ac:dyDescent="0.3">
      <c r="A510" s="65" t="s">
        <v>141</v>
      </c>
      <c r="B510" s="25">
        <v>2.4773746798853922</v>
      </c>
      <c r="C510" s="19" t="s">
        <v>215</v>
      </c>
      <c r="D510" s="19"/>
      <c r="G510" s="25">
        <v>19.541035999999998</v>
      </c>
      <c r="H510" s="49"/>
      <c r="I510" s="19">
        <v>1</v>
      </c>
      <c r="O510" s="1" t="s">
        <v>216</v>
      </c>
    </row>
    <row r="511" spans="1:15" hidden="1" x14ac:dyDescent="0.3">
      <c r="A511" s="65" t="s">
        <v>34</v>
      </c>
      <c r="B511" s="25">
        <v>31.485700483091787</v>
      </c>
      <c r="C511" s="19" t="s">
        <v>215</v>
      </c>
      <c r="D511" s="19"/>
      <c r="G511" s="25">
        <v>1.9552620000000001</v>
      </c>
      <c r="H511" s="49"/>
      <c r="I511" s="19">
        <v>0.4</v>
      </c>
      <c r="O511" s="1" t="s">
        <v>216</v>
      </c>
    </row>
    <row r="512" spans="1:15" hidden="1" x14ac:dyDescent="0.3">
      <c r="A512" s="64" t="s">
        <v>34</v>
      </c>
      <c r="B512" s="9">
        <v>31.485700000000001</v>
      </c>
      <c r="C512" s="9" t="s">
        <v>220</v>
      </c>
      <c r="D512" s="9"/>
      <c r="G512" s="25">
        <v>1.9552620000000001</v>
      </c>
      <c r="H512" s="43"/>
      <c r="I512" s="77">
        <v>0.4</v>
      </c>
      <c r="O512" s="1" t="s">
        <v>257</v>
      </c>
    </row>
    <row r="513" spans="1:15" hidden="1" x14ac:dyDescent="0.3">
      <c r="A513" s="64" t="s">
        <v>34</v>
      </c>
      <c r="G513" s="25">
        <v>1.9552620000000001</v>
      </c>
      <c r="H513" s="43"/>
      <c r="O513" s="1" t="s">
        <v>277</v>
      </c>
    </row>
    <row r="514" spans="1:15" hidden="1" x14ac:dyDescent="0.3">
      <c r="A514" s="23" t="s">
        <v>62</v>
      </c>
      <c r="G514" s="37">
        <v>19.599999999999998</v>
      </c>
      <c r="H514" s="44"/>
      <c r="I514" s="75"/>
      <c r="J514" s="37">
        <v>31.415926535899999</v>
      </c>
      <c r="O514" s="1" t="s">
        <v>256</v>
      </c>
    </row>
    <row r="515" spans="1:15" hidden="1" x14ac:dyDescent="0.3">
      <c r="A515" s="16" t="s">
        <v>80</v>
      </c>
      <c r="G515" s="37">
        <v>19.599999999999998</v>
      </c>
      <c r="H515" s="44"/>
      <c r="I515" s="75">
        <v>14</v>
      </c>
      <c r="J515" s="37"/>
      <c r="O515" s="1" t="s">
        <v>256</v>
      </c>
    </row>
    <row r="516" spans="1:15" hidden="1" x14ac:dyDescent="0.3">
      <c r="A516" s="23" t="s">
        <v>117</v>
      </c>
      <c r="G516" s="9">
        <v>19.599999999999998</v>
      </c>
      <c r="H516" s="43"/>
      <c r="I516" s="77">
        <v>8</v>
      </c>
      <c r="O516" s="1" t="s">
        <v>259</v>
      </c>
    </row>
    <row r="517" spans="1:15" hidden="1" x14ac:dyDescent="0.3">
      <c r="A517" s="23" t="s">
        <v>161</v>
      </c>
      <c r="G517" s="37">
        <v>19.599999999999998</v>
      </c>
      <c r="H517" s="44"/>
      <c r="I517" s="75"/>
      <c r="J517" s="37">
        <v>5.0265482457440003</v>
      </c>
      <c r="O517" s="1" t="s">
        <v>256</v>
      </c>
    </row>
    <row r="518" spans="1:15" hidden="1" x14ac:dyDescent="0.3">
      <c r="A518" s="16" t="s">
        <v>174</v>
      </c>
      <c r="G518" s="37">
        <v>19.599999999999998</v>
      </c>
      <c r="H518" s="44"/>
      <c r="I518" s="75">
        <v>40</v>
      </c>
      <c r="J518" s="37">
        <v>150.79644737232002</v>
      </c>
      <c r="O518" s="1" t="s">
        <v>256</v>
      </c>
    </row>
    <row r="519" spans="1:15" hidden="1" x14ac:dyDescent="0.3">
      <c r="A519" s="16" t="s">
        <v>187</v>
      </c>
      <c r="G519" s="37">
        <v>19.634999999999998</v>
      </c>
      <c r="H519" s="44"/>
      <c r="I519" s="75">
        <v>11</v>
      </c>
      <c r="J519" s="37">
        <v>56.548667764619999</v>
      </c>
      <c r="O519" s="1" t="s">
        <v>256</v>
      </c>
    </row>
    <row r="520" spans="1:15" hidden="1" x14ac:dyDescent="0.3">
      <c r="A520" s="65" t="s">
        <v>31</v>
      </c>
      <c r="B520" s="25">
        <v>9.5725423398870912</v>
      </c>
      <c r="C520" s="19" t="s">
        <v>215</v>
      </c>
      <c r="D520" s="19"/>
      <c r="G520" s="25">
        <v>19.66966</v>
      </c>
      <c r="H520" s="49"/>
      <c r="I520" s="19">
        <v>12</v>
      </c>
      <c r="O520" s="1" t="s">
        <v>216</v>
      </c>
    </row>
    <row r="521" spans="1:15" hidden="1" x14ac:dyDescent="0.3">
      <c r="A521" s="64" t="s">
        <v>31</v>
      </c>
      <c r="B521" s="9">
        <v>9.5725420000000003</v>
      </c>
      <c r="C521" s="9" t="s">
        <v>220</v>
      </c>
      <c r="D521" s="9"/>
      <c r="G521" s="9">
        <v>19.66966</v>
      </c>
      <c r="H521" s="43"/>
      <c r="I521" s="77">
        <v>12</v>
      </c>
      <c r="O521" s="1" t="s">
        <v>257</v>
      </c>
    </row>
    <row r="522" spans="1:15" hidden="1" x14ac:dyDescent="0.3">
      <c r="A522" s="64" t="s">
        <v>31</v>
      </c>
      <c r="G522" s="9">
        <v>19.670000000000002</v>
      </c>
      <c r="H522" s="43"/>
      <c r="O522" s="1" t="s">
        <v>277</v>
      </c>
    </row>
    <row r="523" spans="1:15" hidden="1" x14ac:dyDescent="0.3">
      <c r="A523" s="65" t="s">
        <v>4</v>
      </c>
      <c r="B523" s="25">
        <v>6.5761183068500477</v>
      </c>
      <c r="C523" s="19" t="s">
        <v>215</v>
      </c>
      <c r="D523" s="19"/>
      <c r="G523" s="25">
        <v>19.699420000000003</v>
      </c>
      <c r="H523" s="49"/>
      <c r="I523" s="19">
        <v>4</v>
      </c>
      <c r="O523" s="1" t="s">
        <v>216</v>
      </c>
    </row>
    <row r="524" spans="1:15" hidden="1" x14ac:dyDescent="0.3">
      <c r="A524" s="64" t="s">
        <v>4</v>
      </c>
      <c r="B524" s="9">
        <v>6.5761180000000001</v>
      </c>
      <c r="C524" s="9" t="s">
        <v>220</v>
      </c>
      <c r="D524" s="9"/>
      <c r="G524" s="9">
        <v>19.699420020000002</v>
      </c>
      <c r="H524" s="43"/>
      <c r="I524" s="77">
        <v>4</v>
      </c>
      <c r="O524" s="1" t="s">
        <v>257</v>
      </c>
    </row>
    <row r="525" spans="1:15" hidden="1" x14ac:dyDescent="0.3">
      <c r="A525" s="23" t="s">
        <v>124</v>
      </c>
      <c r="G525" s="9">
        <v>19.7</v>
      </c>
      <c r="H525" s="43"/>
      <c r="O525" s="1" t="s">
        <v>280</v>
      </c>
    </row>
    <row r="526" spans="1:15" hidden="1" x14ac:dyDescent="0.3">
      <c r="A526" s="23" t="s">
        <v>204</v>
      </c>
      <c r="G526" s="9">
        <v>19.739999999999998</v>
      </c>
      <c r="H526" s="43"/>
      <c r="O526" s="1" t="s">
        <v>280</v>
      </c>
    </row>
    <row r="527" spans="1:15" hidden="1" x14ac:dyDescent="0.3">
      <c r="A527" s="65" t="s">
        <v>189</v>
      </c>
      <c r="B527" s="25">
        <v>13.133758300132801</v>
      </c>
      <c r="C527" s="19" t="s">
        <v>215</v>
      </c>
      <c r="D527" s="19"/>
      <c r="G527" s="25">
        <v>19.779440000000001</v>
      </c>
      <c r="H527" s="49"/>
      <c r="I527" s="19">
        <v>0.7</v>
      </c>
      <c r="O527" s="1" t="s">
        <v>216</v>
      </c>
    </row>
    <row r="528" spans="1:15" hidden="1" x14ac:dyDescent="0.3">
      <c r="A528" s="64" t="s">
        <v>189</v>
      </c>
      <c r="G528" s="9">
        <v>19.78</v>
      </c>
      <c r="H528" s="43"/>
      <c r="O528" s="1" t="s">
        <v>277</v>
      </c>
    </row>
    <row r="529" spans="1:15" hidden="1" x14ac:dyDescent="0.3">
      <c r="A529" s="64" t="s">
        <v>57</v>
      </c>
      <c r="G529" s="9">
        <v>19.829999999999998</v>
      </c>
      <c r="H529" s="43"/>
      <c r="O529" s="1" t="s">
        <v>277</v>
      </c>
    </row>
    <row r="530" spans="1:15" hidden="1" x14ac:dyDescent="0.3">
      <c r="A530" s="64" t="s">
        <v>267</v>
      </c>
      <c r="G530" s="9">
        <v>19.833333</v>
      </c>
      <c r="H530" s="43"/>
      <c r="O530" s="1" t="s">
        <v>277</v>
      </c>
    </row>
    <row r="531" spans="1:15" hidden="1" x14ac:dyDescent="0.3">
      <c r="A531" s="14" t="s">
        <v>4</v>
      </c>
      <c r="G531" s="9">
        <v>19.920000000000002</v>
      </c>
      <c r="H531" s="43"/>
      <c r="O531" s="1" t="s">
        <v>280</v>
      </c>
    </row>
    <row r="532" spans="1:15" hidden="1" x14ac:dyDescent="0.3">
      <c r="A532" s="16" t="s">
        <v>82</v>
      </c>
      <c r="G532" s="37">
        <v>19.95</v>
      </c>
      <c r="H532" s="44">
        <v>541.79999999999995</v>
      </c>
      <c r="I532" s="75">
        <v>45</v>
      </c>
      <c r="J532" s="37"/>
      <c r="O532" s="1" t="s">
        <v>256</v>
      </c>
    </row>
    <row r="533" spans="1:15" hidden="1" x14ac:dyDescent="0.3">
      <c r="A533" s="64" t="s">
        <v>116</v>
      </c>
      <c r="G533" s="9">
        <v>20</v>
      </c>
      <c r="H533" s="43"/>
      <c r="O533" s="1" t="s">
        <v>277</v>
      </c>
    </row>
    <row r="534" spans="1:15" x14ac:dyDescent="0.3">
      <c r="A534" s="23" t="s">
        <v>7</v>
      </c>
      <c r="G534" s="9">
        <v>20.12</v>
      </c>
      <c r="H534" s="43"/>
      <c r="O534" s="1" t="s">
        <v>277</v>
      </c>
    </row>
    <row r="535" spans="1:15" x14ac:dyDescent="0.3">
      <c r="A535" s="23" t="s">
        <v>7</v>
      </c>
      <c r="B535" s="25">
        <v>10.248996536267319</v>
      </c>
      <c r="C535" s="19" t="s">
        <v>215</v>
      </c>
      <c r="D535" s="19"/>
      <c r="G535" s="25">
        <v>20.120830000000002</v>
      </c>
      <c r="H535" s="49"/>
      <c r="I535" s="19">
        <v>1.6</v>
      </c>
      <c r="O535" s="1" t="s">
        <v>216</v>
      </c>
    </row>
    <row r="536" spans="1:15" hidden="1" x14ac:dyDescent="0.3">
      <c r="A536" s="23" t="s">
        <v>157</v>
      </c>
      <c r="G536" s="9">
        <v>20.149999999999999</v>
      </c>
      <c r="H536" s="43"/>
      <c r="O536" s="1" t="s">
        <v>280</v>
      </c>
    </row>
    <row r="537" spans="1:15" hidden="1" x14ac:dyDescent="0.3">
      <c r="A537" s="23" t="s">
        <v>25</v>
      </c>
      <c r="G537" s="9">
        <v>20.166</v>
      </c>
      <c r="H537" s="43">
        <v>0.75</v>
      </c>
      <c r="O537" s="10" t="s">
        <v>247</v>
      </c>
    </row>
    <row r="538" spans="1:15" hidden="1" x14ac:dyDescent="0.3">
      <c r="A538" s="64" t="s">
        <v>25</v>
      </c>
      <c r="G538" s="9">
        <v>20.170000000000002</v>
      </c>
      <c r="H538" s="43"/>
      <c r="O538" s="1" t="s">
        <v>277</v>
      </c>
    </row>
    <row r="539" spans="1:15" hidden="1" x14ac:dyDescent="0.3">
      <c r="A539" s="16" t="s">
        <v>90</v>
      </c>
      <c r="G539" s="37">
        <v>20.212499999999999</v>
      </c>
      <c r="H539" s="44">
        <v>559</v>
      </c>
      <c r="I539" s="75">
        <v>35</v>
      </c>
      <c r="J539" s="37"/>
      <c r="O539" s="1" t="s">
        <v>256</v>
      </c>
    </row>
    <row r="540" spans="1:15" hidden="1" x14ac:dyDescent="0.3">
      <c r="A540" s="16" t="s">
        <v>31</v>
      </c>
      <c r="G540" s="37">
        <v>20.212499999999999</v>
      </c>
      <c r="H540" s="44">
        <v>731</v>
      </c>
      <c r="I540" s="75">
        <v>25</v>
      </c>
      <c r="J540" s="37"/>
      <c r="O540" s="1" t="s">
        <v>256</v>
      </c>
    </row>
    <row r="541" spans="1:15" hidden="1" x14ac:dyDescent="0.3">
      <c r="A541" s="23" t="s">
        <v>123</v>
      </c>
      <c r="G541" s="9">
        <v>20.23</v>
      </c>
      <c r="H541" s="43"/>
      <c r="O541" s="1" t="s">
        <v>280</v>
      </c>
    </row>
    <row r="542" spans="1:15" hidden="1" x14ac:dyDescent="0.3">
      <c r="A542" s="23" t="s">
        <v>100</v>
      </c>
      <c r="G542" s="9">
        <v>20.28</v>
      </c>
      <c r="H542" s="43"/>
      <c r="O542" s="1" t="s">
        <v>280</v>
      </c>
    </row>
    <row r="543" spans="1:15" hidden="1" x14ac:dyDescent="0.3">
      <c r="A543" s="16" t="s">
        <v>205</v>
      </c>
      <c r="G543" s="37">
        <v>20.299999999999997</v>
      </c>
      <c r="H543" s="44"/>
      <c r="I543" s="75">
        <v>7</v>
      </c>
      <c r="O543" s="1" t="s">
        <v>256</v>
      </c>
    </row>
    <row r="544" spans="1:15" hidden="1" x14ac:dyDescent="0.3">
      <c r="A544" s="64" t="s">
        <v>21</v>
      </c>
      <c r="G544" s="9">
        <v>20.53</v>
      </c>
      <c r="H544" s="43"/>
      <c r="O544" s="1" t="s">
        <v>277</v>
      </c>
    </row>
    <row r="545" spans="1:15" hidden="1" x14ac:dyDescent="0.3">
      <c r="A545" s="64" t="s">
        <v>21</v>
      </c>
      <c r="G545" s="9">
        <v>20.53</v>
      </c>
      <c r="H545" s="43"/>
      <c r="O545" s="1" t="s">
        <v>277</v>
      </c>
    </row>
    <row r="546" spans="1:15" hidden="1" x14ac:dyDescent="0.3">
      <c r="A546" s="64" t="s">
        <v>21</v>
      </c>
      <c r="G546" s="9">
        <v>20.53</v>
      </c>
      <c r="H546" s="43"/>
      <c r="O546" s="1" t="s">
        <v>277</v>
      </c>
    </row>
    <row r="547" spans="1:15" hidden="1" x14ac:dyDescent="0.3">
      <c r="A547" s="64" t="s">
        <v>21</v>
      </c>
      <c r="G547" s="9">
        <v>20.53</v>
      </c>
      <c r="H547" s="43"/>
      <c r="O547" s="1" t="s">
        <v>277</v>
      </c>
    </row>
    <row r="548" spans="1:15" hidden="1" x14ac:dyDescent="0.3">
      <c r="A548" s="64" t="s">
        <v>21</v>
      </c>
      <c r="G548" s="9">
        <v>20.53</v>
      </c>
      <c r="H548" s="43"/>
      <c r="O548" s="1" t="s">
        <v>277</v>
      </c>
    </row>
    <row r="549" spans="1:15" hidden="1" x14ac:dyDescent="0.3">
      <c r="A549" s="64" t="s">
        <v>21</v>
      </c>
      <c r="G549" s="9">
        <v>20.53</v>
      </c>
      <c r="H549" s="43"/>
      <c r="O549" s="1" t="s">
        <v>277</v>
      </c>
    </row>
    <row r="550" spans="1:15" hidden="1" x14ac:dyDescent="0.3">
      <c r="A550" s="64" t="s">
        <v>21</v>
      </c>
      <c r="G550" s="9">
        <v>20.53</v>
      </c>
      <c r="H550" s="43"/>
      <c r="O550" s="1" t="s">
        <v>277</v>
      </c>
    </row>
    <row r="551" spans="1:15" hidden="1" x14ac:dyDescent="0.3">
      <c r="A551" s="64" t="s">
        <v>21</v>
      </c>
      <c r="G551" s="9">
        <v>20.53</v>
      </c>
      <c r="H551" s="43"/>
      <c r="O551" s="1" t="s">
        <v>277</v>
      </c>
    </row>
    <row r="552" spans="1:15" hidden="1" x14ac:dyDescent="0.3">
      <c r="A552" s="64" t="s">
        <v>21</v>
      </c>
      <c r="G552" s="9">
        <v>20.53</v>
      </c>
      <c r="H552" s="43"/>
      <c r="O552" s="1" t="s">
        <v>277</v>
      </c>
    </row>
    <row r="553" spans="1:15" hidden="1" x14ac:dyDescent="0.3">
      <c r="A553" s="23" t="s">
        <v>21</v>
      </c>
      <c r="G553" s="9">
        <v>20.53</v>
      </c>
      <c r="H553" s="43"/>
      <c r="O553" s="1" t="s">
        <v>280</v>
      </c>
    </row>
    <row r="554" spans="1:15" hidden="1" x14ac:dyDescent="0.3">
      <c r="A554" s="16" t="s">
        <v>126</v>
      </c>
      <c r="B554" s="9">
        <v>11.018492</v>
      </c>
      <c r="C554" s="9" t="s">
        <v>220</v>
      </c>
      <c r="D554" s="9"/>
      <c r="G554" s="9">
        <v>20.567777759999998</v>
      </c>
      <c r="H554" s="43"/>
      <c r="O554" s="1" t="s">
        <v>257</v>
      </c>
    </row>
    <row r="555" spans="1:15" hidden="1" x14ac:dyDescent="0.3">
      <c r="A555" s="23" t="s">
        <v>126</v>
      </c>
      <c r="G555" s="9">
        <v>20.567778000000001</v>
      </c>
      <c r="H555" s="43"/>
      <c r="O555" s="1" t="s">
        <v>277</v>
      </c>
    </row>
    <row r="556" spans="1:15" hidden="1" x14ac:dyDescent="0.3">
      <c r="A556" s="64" t="s">
        <v>33</v>
      </c>
      <c r="G556" s="9">
        <v>20.58</v>
      </c>
      <c r="H556" s="43"/>
      <c r="O556" s="1" t="s">
        <v>277</v>
      </c>
    </row>
    <row r="557" spans="1:15" hidden="1" x14ac:dyDescent="0.3">
      <c r="A557" s="64" t="s">
        <v>33</v>
      </c>
      <c r="G557" s="9">
        <v>20.58</v>
      </c>
      <c r="H557" s="43"/>
      <c r="O557" s="1" t="s">
        <v>277</v>
      </c>
    </row>
    <row r="558" spans="1:15" hidden="1" x14ac:dyDescent="0.3">
      <c r="A558" s="64" t="s">
        <v>201</v>
      </c>
      <c r="G558" s="9">
        <v>20.583333</v>
      </c>
      <c r="H558" s="43"/>
      <c r="O558" s="1" t="s">
        <v>277</v>
      </c>
    </row>
    <row r="559" spans="1:15" hidden="1" x14ac:dyDescent="0.3">
      <c r="A559" s="23" t="s">
        <v>124</v>
      </c>
      <c r="G559" s="9">
        <v>20.74</v>
      </c>
      <c r="H559" s="43"/>
      <c r="O559" s="1" t="s">
        <v>280</v>
      </c>
    </row>
    <row r="560" spans="1:15" hidden="1" x14ac:dyDescent="0.3">
      <c r="A560" s="51" t="s">
        <v>93</v>
      </c>
      <c r="G560" s="9">
        <v>20.78</v>
      </c>
      <c r="H560" s="43"/>
      <c r="O560" s="1" t="s">
        <v>280</v>
      </c>
    </row>
    <row r="561" spans="1:15" hidden="1" x14ac:dyDescent="0.3">
      <c r="A561" s="16" t="s">
        <v>57</v>
      </c>
      <c r="G561" s="37">
        <v>20.824999999999999</v>
      </c>
      <c r="H561" s="44">
        <v>774</v>
      </c>
      <c r="I561" s="75">
        <v>35</v>
      </c>
      <c r="J561" s="37"/>
      <c r="O561" s="1" t="s">
        <v>256</v>
      </c>
    </row>
    <row r="562" spans="1:15" hidden="1" x14ac:dyDescent="0.3">
      <c r="A562" s="64" t="s">
        <v>21</v>
      </c>
      <c r="G562" s="9">
        <v>20.83</v>
      </c>
      <c r="H562" s="43"/>
      <c r="O562" s="1" t="s">
        <v>277</v>
      </c>
    </row>
    <row r="563" spans="1:15" hidden="1" x14ac:dyDescent="0.3">
      <c r="A563" s="64" t="s">
        <v>21</v>
      </c>
      <c r="G563" s="9">
        <v>20.83</v>
      </c>
      <c r="H563" s="43"/>
      <c r="O563" s="1" t="s">
        <v>277</v>
      </c>
    </row>
    <row r="564" spans="1:15" hidden="1" x14ac:dyDescent="0.3">
      <c r="A564" s="64" t="s">
        <v>21</v>
      </c>
      <c r="G564" s="9">
        <v>20.83</v>
      </c>
      <c r="H564" s="43"/>
      <c r="O564" s="1" t="s">
        <v>277</v>
      </c>
    </row>
    <row r="565" spans="1:15" hidden="1" x14ac:dyDescent="0.3">
      <c r="A565" s="14" t="s">
        <v>97</v>
      </c>
      <c r="G565" s="9">
        <v>20.88</v>
      </c>
      <c r="H565" s="43"/>
      <c r="O565" s="1" t="s">
        <v>280</v>
      </c>
    </row>
    <row r="566" spans="1:15" hidden="1" x14ac:dyDescent="0.3">
      <c r="A566" s="65" t="s">
        <v>12</v>
      </c>
      <c r="B566" s="25">
        <v>9.8967464295847893</v>
      </c>
      <c r="C566" s="19" t="s">
        <v>215</v>
      </c>
      <c r="D566" s="19"/>
      <c r="G566" s="25">
        <v>20.927659999999999</v>
      </c>
      <c r="H566" s="49"/>
      <c r="I566" s="19">
        <v>20</v>
      </c>
      <c r="O566" s="1" t="s">
        <v>216</v>
      </c>
    </row>
    <row r="567" spans="1:15" hidden="1" x14ac:dyDescent="0.3">
      <c r="A567" s="64" t="s">
        <v>12</v>
      </c>
      <c r="B567" s="9">
        <v>9.8967460000000003</v>
      </c>
      <c r="C567" s="9" t="s">
        <v>220</v>
      </c>
      <c r="D567" s="9"/>
      <c r="G567" s="9">
        <v>20.927659999999999</v>
      </c>
      <c r="H567" s="43"/>
      <c r="I567" s="77">
        <v>20</v>
      </c>
      <c r="O567" s="1" t="s">
        <v>257</v>
      </c>
    </row>
    <row r="568" spans="1:15" hidden="1" x14ac:dyDescent="0.3">
      <c r="A568" s="64" t="s">
        <v>12</v>
      </c>
      <c r="G568" s="9">
        <v>20.93</v>
      </c>
      <c r="H568" s="43"/>
      <c r="O568" s="1" t="s">
        <v>277</v>
      </c>
    </row>
    <row r="569" spans="1:15" hidden="1" x14ac:dyDescent="0.3">
      <c r="A569" s="14" t="s">
        <v>60</v>
      </c>
      <c r="G569" s="9">
        <v>21</v>
      </c>
      <c r="H569" s="43"/>
      <c r="O569" s="1" t="s">
        <v>277</v>
      </c>
    </row>
    <row r="570" spans="1:15" hidden="1" x14ac:dyDescent="0.3">
      <c r="A570" s="14" t="s">
        <v>60</v>
      </c>
      <c r="G570" s="9">
        <v>21</v>
      </c>
      <c r="H570" s="43"/>
      <c r="O570" s="1" t="s">
        <v>277</v>
      </c>
    </row>
    <row r="571" spans="1:15" hidden="1" x14ac:dyDescent="0.3">
      <c r="A571" s="64" t="s">
        <v>150</v>
      </c>
      <c r="G571" s="9">
        <v>21</v>
      </c>
      <c r="H571" s="43"/>
      <c r="O571" s="1" t="s">
        <v>277</v>
      </c>
    </row>
    <row r="572" spans="1:15" hidden="1" x14ac:dyDescent="0.3">
      <c r="A572" s="64" t="s">
        <v>150</v>
      </c>
      <c r="G572" s="9">
        <v>21</v>
      </c>
      <c r="H572" s="43"/>
      <c r="O572" s="1" t="s">
        <v>277</v>
      </c>
    </row>
    <row r="573" spans="1:15" hidden="1" x14ac:dyDescent="0.3">
      <c r="A573" s="64" t="s">
        <v>150</v>
      </c>
      <c r="G573" s="9">
        <v>21</v>
      </c>
      <c r="H573" s="43"/>
      <c r="O573" s="1" t="s">
        <v>277</v>
      </c>
    </row>
    <row r="574" spans="1:15" x14ac:dyDescent="0.3">
      <c r="A574" s="23" t="s">
        <v>7</v>
      </c>
      <c r="G574" s="9">
        <v>21</v>
      </c>
      <c r="H574" s="43"/>
      <c r="O574" s="1" t="s">
        <v>277</v>
      </c>
    </row>
    <row r="575" spans="1:15" x14ac:dyDescent="0.3">
      <c r="A575" s="23" t="s">
        <v>7</v>
      </c>
      <c r="G575" s="9">
        <v>21</v>
      </c>
      <c r="H575" s="43"/>
      <c r="O575" s="1" t="s">
        <v>277</v>
      </c>
    </row>
    <row r="576" spans="1:15" hidden="1" x14ac:dyDescent="0.3">
      <c r="A576" s="23" t="s">
        <v>31</v>
      </c>
      <c r="G576" s="9">
        <v>21.01</v>
      </c>
      <c r="H576" s="43"/>
      <c r="O576" s="1" t="s">
        <v>280</v>
      </c>
    </row>
    <row r="577" spans="1:15" hidden="1" x14ac:dyDescent="0.3">
      <c r="A577" s="23" t="s">
        <v>38</v>
      </c>
      <c r="G577" s="9">
        <v>21.11</v>
      </c>
      <c r="H577" s="43"/>
      <c r="O577" s="1" t="s">
        <v>280</v>
      </c>
    </row>
    <row r="578" spans="1:15" hidden="1" x14ac:dyDescent="0.3">
      <c r="A578" s="14" t="s">
        <v>4</v>
      </c>
      <c r="G578" s="9">
        <v>21.15</v>
      </c>
      <c r="H578" s="43"/>
      <c r="O578" s="1" t="s">
        <v>280</v>
      </c>
    </row>
    <row r="579" spans="1:15" hidden="1" x14ac:dyDescent="0.3">
      <c r="A579" s="16" t="s">
        <v>151</v>
      </c>
      <c r="G579" s="37">
        <v>21.175000000000001</v>
      </c>
      <c r="H579" s="44"/>
      <c r="I579" s="75">
        <v>30</v>
      </c>
      <c r="J579" s="37"/>
      <c r="O579" s="1" t="s">
        <v>256</v>
      </c>
    </row>
    <row r="580" spans="1:15" hidden="1" x14ac:dyDescent="0.3">
      <c r="A580" s="23" t="s">
        <v>116</v>
      </c>
      <c r="G580" s="9">
        <v>21.22</v>
      </c>
      <c r="H580" s="43"/>
      <c r="O580" s="1" t="s">
        <v>280</v>
      </c>
    </row>
    <row r="581" spans="1:15" hidden="1" x14ac:dyDescent="0.3">
      <c r="A581" s="23" t="s">
        <v>33</v>
      </c>
      <c r="B581" s="9">
        <v>13.36</v>
      </c>
      <c r="C581" s="3" t="s">
        <v>220</v>
      </c>
      <c r="D581" s="3"/>
      <c r="G581" s="9">
        <v>21.3</v>
      </c>
      <c r="H581" s="43"/>
      <c r="I581" s="77">
        <v>4</v>
      </c>
      <c r="J581" s="9">
        <v>11.994</v>
      </c>
      <c r="O581" s="1" t="s">
        <v>221</v>
      </c>
    </row>
    <row r="582" spans="1:15" hidden="1" x14ac:dyDescent="0.3">
      <c r="A582" s="64" t="s">
        <v>33</v>
      </c>
      <c r="G582" s="9">
        <v>21.3</v>
      </c>
      <c r="H582" s="43"/>
      <c r="O582" s="1" t="s">
        <v>277</v>
      </c>
    </row>
    <row r="583" spans="1:15" hidden="1" x14ac:dyDescent="0.3">
      <c r="A583" s="64" t="s">
        <v>157</v>
      </c>
      <c r="G583" s="9">
        <v>21.45</v>
      </c>
      <c r="H583" s="43"/>
      <c r="O583" s="1" t="s">
        <v>277</v>
      </c>
    </row>
    <row r="584" spans="1:15" hidden="1" x14ac:dyDescent="0.3">
      <c r="A584" s="64" t="s">
        <v>157</v>
      </c>
      <c r="G584" s="9">
        <v>21.45</v>
      </c>
      <c r="H584" s="43"/>
      <c r="O584" s="1" t="s">
        <v>277</v>
      </c>
    </row>
    <row r="585" spans="1:15" hidden="1" x14ac:dyDescent="0.3">
      <c r="A585" s="23" t="s">
        <v>204</v>
      </c>
      <c r="G585" s="9">
        <v>21.57</v>
      </c>
      <c r="H585" s="43"/>
      <c r="O585" s="1" t="s">
        <v>280</v>
      </c>
    </row>
    <row r="586" spans="1:15" hidden="1" x14ac:dyDescent="0.3">
      <c r="A586" s="23" t="s">
        <v>108</v>
      </c>
      <c r="G586" s="9">
        <v>21.61</v>
      </c>
      <c r="H586" s="43"/>
      <c r="O586" s="1" t="s">
        <v>280</v>
      </c>
    </row>
    <row r="587" spans="1:15" hidden="1" x14ac:dyDescent="0.3">
      <c r="A587" s="16" t="s">
        <v>265</v>
      </c>
      <c r="G587" s="37">
        <v>21.787500000000001</v>
      </c>
      <c r="H587" s="44"/>
      <c r="I587" s="75">
        <v>10</v>
      </c>
      <c r="J587" s="37"/>
      <c r="O587" s="1" t="s">
        <v>256</v>
      </c>
    </row>
    <row r="588" spans="1:15" hidden="1" x14ac:dyDescent="0.3">
      <c r="A588" s="71" t="s">
        <v>202</v>
      </c>
      <c r="E588" s="34">
        <v>59.04</v>
      </c>
      <c r="F588" s="1" t="s">
        <v>248</v>
      </c>
      <c r="G588" s="34">
        <v>21.79</v>
      </c>
      <c r="H588" s="50">
        <v>0.46</v>
      </c>
      <c r="I588" s="78">
        <v>2.5</v>
      </c>
      <c r="O588" s="10" t="s">
        <v>252</v>
      </c>
    </row>
    <row r="589" spans="1:15" hidden="1" x14ac:dyDescent="0.3">
      <c r="A589" s="64" t="s">
        <v>59</v>
      </c>
      <c r="G589" s="9">
        <v>21.95</v>
      </c>
      <c r="H589" s="43"/>
      <c r="O589" s="1" t="s">
        <v>280</v>
      </c>
    </row>
    <row r="590" spans="1:15" hidden="1" x14ac:dyDescent="0.3">
      <c r="A590" s="23" t="s">
        <v>102</v>
      </c>
      <c r="G590" s="37">
        <v>22.05</v>
      </c>
      <c r="H590" s="44"/>
      <c r="I590" s="75"/>
      <c r="J590" s="37"/>
      <c r="O590" s="1" t="s">
        <v>256</v>
      </c>
    </row>
    <row r="591" spans="1:15" hidden="1" x14ac:dyDescent="0.3">
      <c r="A591" s="23" t="s">
        <v>128</v>
      </c>
      <c r="G591" s="37">
        <v>22.05</v>
      </c>
      <c r="H591" s="44"/>
      <c r="I591" s="75"/>
      <c r="J591" s="37"/>
      <c r="O591" s="1" t="s">
        <v>256</v>
      </c>
    </row>
    <row r="592" spans="1:15" hidden="1" x14ac:dyDescent="0.3">
      <c r="A592" s="23" t="s">
        <v>150</v>
      </c>
      <c r="G592" s="37">
        <v>22.05</v>
      </c>
      <c r="H592" s="44"/>
      <c r="I592" s="75"/>
      <c r="J592" s="37"/>
      <c r="O592" s="1" t="s">
        <v>256</v>
      </c>
    </row>
    <row r="593" spans="1:15" x14ac:dyDescent="0.3">
      <c r="A593" s="23" t="s">
        <v>7</v>
      </c>
      <c r="G593" s="37">
        <v>22.05</v>
      </c>
      <c r="H593" s="44">
        <v>571.9</v>
      </c>
      <c r="I593" s="75">
        <v>13.5</v>
      </c>
      <c r="O593" s="1" t="s">
        <v>256</v>
      </c>
    </row>
    <row r="594" spans="1:15" hidden="1" x14ac:dyDescent="0.3">
      <c r="A594" s="65" t="s">
        <v>35</v>
      </c>
      <c r="B594" s="25">
        <v>25.970190230155005</v>
      </c>
      <c r="C594" s="19" t="s">
        <v>215</v>
      </c>
      <c r="D594" s="19"/>
      <c r="G594" s="25">
        <v>22.116213999999999</v>
      </c>
      <c r="H594" s="49"/>
      <c r="I594" s="19">
        <v>0.05</v>
      </c>
      <c r="O594" s="1" t="s">
        <v>216</v>
      </c>
    </row>
    <row r="595" spans="1:15" hidden="1" x14ac:dyDescent="0.3">
      <c r="A595" s="64" t="s">
        <v>35</v>
      </c>
      <c r="G595" s="9">
        <v>22.12</v>
      </c>
      <c r="H595" s="43"/>
      <c r="O595" s="1" t="s">
        <v>277</v>
      </c>
    </row>
    <row r="596" spans="1:15" hidden="1" x14ac:dyDescent="0.3">
      <c r="A596" s="64" t="s">
        <v>12</v>
      </c>
      <c r="G596" s="9">
        <v>22.17</v>
      </c>
      <c r="H596" s="43"/>
      <c r="O596" s="1" t="s">
        <v>277</v>
      </c>
    </row>
    <row r="597" spans="1:15" hidden="1" x14ac:dyDescent="0.3">
      <c r="A597" s="64" t="s">
        <v>12</v>
      </c>
      <c r="G597" s="9">
        <v>22.17</v>
      </c>
      <c r="H597" s="43"/>
      <c r="O597" s="1" t="s">
        <v>277</v>
      </c>
    </row>
    <row r="598" spans="1:15" hidden="1" x14ac:dyDescent="0.3">
      <c r="A598" s="64" t="s">
        <v>20</v>
      </c>
      <c r="G598" s="9">
        <v>22.17</v>
      </c>
      <c r="H598" s="43"/>
      <c r="O598" s="1" t="s">
        <v>277</v>
      </c>
    </row>
    <row r="599" spans="1:15" hidden="1" x14ac:dyDescent="0.3">
      <c r="A599" s="64" t="s">
        <v>20</v>
      </c>
      <c r="G599" s="9">
        <v>22.17</v>
      </c>
      <c r="H599" s="43"/>
      <c r="O599" s="1" t="s">
        <v>277</v>
      </c>
    </row>
    <row r="600" spans="1:15" hidden="1" x14ac:dyDescent="0.3">
      <c r="A600" s="64" t="s">
        <v>20</v>
      </c>
      <c r="G600" s="9">
        <v>22.17</v>
      </c>
      <c r="H600" s="43"/>
      <c r="O600" s="1" t="s">
        <v>277</v>
      </c>
    </row>
    <row r="601" spans="1:15" hidden="1" x14ac:dyDescent="0.3">
      <c r="A601" s="64" t="s">
        <v>4</v>
      </c>
      <c r="G601" s="9">
        <v>22.31</v>
      </c>
      <c r="H601" s="43"/>
      <c r="O601" s="1" t="s">
        <v>277</v>
      </c>
    </row>
    <row r="602" spans="1:15" hidden="1" x14ac:dyDescent="0.3">
      <c r="A602" s="64" t="s">
        <v>4</v>
      </c>
      <c r="B602" s="9">
        <v>8.2909330000000008</v>
      </c>
      <c r="C602" s="9" t="s">
        <v>220</v>
      </c>
      <c r="D602" s="9"/>
      <c r="G602" s="9">
        <v>22.31255998</v>
      </c>
      <c r="H602" s="43"/>
      <c r="I602" s="77">
        <v>2</v>
      </c>
      <c r="O602" s="1" t="s">
        <v>257</v>
      </c>
    </row>
    <row r="603" spans="1:15" hidden="1" x14ac:dyDescent="0.3">
      <c r="A603" s="65" t="s">
        <v>4</v>
      </c>
      <c r="B603" s="25">
        <v>8.2909334126040424</v>
      </c>
      <c r="C603" s="19" t="s">
        <v>215</v>
      </c>
      <c r="D603" s="19"/>
      <c r="G603" s="25">
        <v>22.312560000000005</v>
      </c>
      <c r="H603" s="49"/>
      <c r="I603" s="19">
        <v>2</v>
      </c>
      <c r="O603" s="1" t="s">
        <v>216</v>
      </c>
    </row>
    <row r="604" spans="1:15" hidden="1" x14ac:dyDescent="0.3">
      <c r="A604" s="64" t="s">
        <v>18</v>
      </c>
      <c r="G604" s="9">
        <v>22.5</v>
      </c>
      <c r="H604" s="43"/>
      <c r="O604" s="1" t="s">
        <v>277</v>
      </c>
    </row>
    <row r="605" spans="1:15" hidden="1" x14ac:dyDescent="0.3">
      <c r="A605" s="64" t="s">
        <v>18</v>
      </c>
      <c r="G605" s="9">
        <v>22.5</v>
      </c>
      <c r="H605" s="43"/>
      <c r="O605" s="1" t="s">
        <v>277</v>
      </c>
    </row>
    <row r="606" spans="1:15" hidden="1" x14ac:dyDescent="0.3">
      <c r="A606" s="64" t="s">
        <v>21</v>
      </c>
      <c r="G606" s="9">
        <v>22.54</v>
      </c>
      <c r="H606" s="43"/>
      <c r="O606" s="1" t="s">
        <v>277</v>
      </c>
    </row>
    <row r="607" spans="1:15" hidden="1" x14ac:dyDescent="0.3">
      <c r="A607" s="23" t="s">
        <v>21</v>
      </c>
      <c r="G607" s="9">
        <v>22.54</v>
      </c>
      <c r="H607" s="43"/>
      <c r="O607" s="1" t="s">
        <v>280</v>
      </c>
    </row>
    <row r="608" spans="1:15" hidden="1" x14ac:dyDescent="0.3">
      <c r="A608" s="23" t="s">
        <v>113</v>
      </c>
      <c r="G608" s="9">
        <v>22.6</v>
      </c>
      <c r="H608" s="43"/>
      <c r="O608" s="1" t="s">
        <v>280</v>
      </c>
    </row>
    <row r="609" spans="1:16" hidden="1" x14ac:dyDescent="0.3">
      <c r="A609" s="64" t="s">
        <v>153</v>
      </c>
      <c r="G609" s="9">
        <v>22.666667</v>
      </c>
      <c r="H609" s="43"/>
      <c r="O609" s="1" t="s">
        <v>277</v>
      </c>
    </row>
    <row r="610" spans="1:16" hidden="1" x14ac:dyDescent="0.3">
      <c r="A610" s="70" t="s">
        <v>241</v>
      </c>
      <c r="B610" s="31"/>
      <c r="C610" s="10"/>
      <c r="D610" s="10"/>
      <c r="E610" s="31"/>
      <c r="F610" s="10"/>
      <c r="G610" s="41">
        <v>22.82</v>
      </c>
      <c r="H610" s="45"/>
      <c r="I610" s="76">
        <v>15</v>
      </c>
      <c r="J610" s="31"/>
      <c r="K610" s="31"/>
      <c r="L610" s="31"/>
      <c r="M610" s="31"/>
      <c r="N610" s="31"/>
      <c r="O610" s="10" t="s">
        <v>243</v>
      </c>
      <c r="P610" s="10"/>
    </row>
    <row r="611" spans="1:16" hidden="1" x14ac:dyDescent="0.3">
      <c r="A611" s="16" t="s">
        <v>157</v>
      </c>
      <c r="B611" s="17">
        <v>58.368654662851611</v>
      </c>
      <c r="C611" s="5" t="s">
        <v>223</v>
      </c>
      <c r="D611" s="5"/>
      <c r="G611" s="37">
        <v>22.838520631111113</v>
      </c>
      <c r="H611" s="17"/>
      <c r="O611" s="1" t="s">
        <v>224</v>
      </c>
    </row>
    <row r="612" spans="1:16" hidden="1" x14ac:dyDescent="0.3">
      <c r="A612" s="23" t="s">
        <v>100</v>
      </c>
      <c r="G612" s="9">
        <v>22.86</v>
      </c>
      <c r="O612" s="1" t="s">
        <v>280</v>
      </c>
    </row>
    <row r="613" spans="1:16" hidden="1" x14ac:dyDescent="0.3">
      <c r="A613" s="20" t="s">
        <v>36</v>
      </c>
      <c r="G613" s="9">
        <v>22.92</v>
      </c>
      <c r="O613" s="1" t="s">
        <v>280</v>
      </c>
    </row>
    <row r="614" spans="1:16" hidden="1" x14ac:dyDescent="0.3">
      <c r="A614" s="11" t="s">
        <v>3</v>
      </c>
      <c r="G614" s="37">
        <v>22.96875</v>
      </c>
      <c r="H614" s="17"/>
      <c r="I614" s="75"/>
      <c r="J614" s="37"/>
      <c r="O614" s="1" t="s">
        <v>256</v>
      </c>
    </row>
    <row r="615" spans="1:16" hidden="1" x14ac:dyDescent="0.3">
      <c r="A615" s="56" t="s">
        <v>197</v>
      </c>
      <c r="G615" s="9">
        <v>23.05</v>
      </c>
      <c r="H615" s="32"/>
      <c r="O615" s="1" t="s">
        <v>277</v>
      </c>
    </row>
    <row r="616" spans="1:16" hidden="1" x14ac:dyDescent="0.3">
      <c r="A616" s="6" t="s">
        <v>10</v>
      </c>
      <c r="G616" s="37">
        <v>23.1</v>
      </c>
      <c r="H616" s="17"/>
      <c r="I616" s="75">
        <v>7</v>
      </c>
      <c r="J616" s="37"/>
      <c r="O616" s="1" t="s">
        <v>256</v>
      </c>
    </row>
    <row r="617" spans="1:16" hidden="1" x14ac:dyDescent="0.3">
      <c r="A617" s="58" t="s">
        <v>204</v>
      </c>
      <c r="G617" s="37">
        <v>23.1</v>
      </c>
      <c r="H617" s="17"/>
      <c r="I617" s="75"/>
      <c r="O617" s="1" t="s">
        <v>256</v>
      </c>
    </row>
    <row r="618" spans="1:16" hidden="1" x14ac:dyDescent="0.3">
      <c r="A618" s="20" t="s">
        <v>157</v>
      </c>
      <c r="G618" s="9">
        <v>23.11</v>
      </c>
      <c r="O618" s="1" t="s">
        <v>280</v>
      </c>
    </row>
    <row r="619" spans="1:16" hidden="1" x14ac:dyDescent="0.3">
      <c r="A619" s="56" t="s">
        <v>76</v>
      </c>
      <c r="G619" s="9">
        <v>23.15</v>
      </c>
      <c r="H619" s="32"/>
      <c r="O619" s="1" t="s">
        <v>277</v>
      </c>
    </row>
    <row r="620" spans="1:16" hidden="1" x14ac:dyDescent="0.3">
      <c r="A620" s="11" t="s">
        <v>76</v>
      </c>
      <c r="B620" s="26">
        <v>12.61762034514078</v>
      </c>
      <c r="C620" s="1" t="s">
        <v>237</v>
      </c>
      <c r="G620" s="26">
        <v>23.153333333333336</v>
      </c>
      <c r="H620" s="26">
        <v>0.48591970414201174</v>
      </c>
      <c r="O620" s="1" t="s">
        <v>238</v>
      </c>
    </row>
    <row r="621" spans="1:16" hidden="1" x14ac:dyDescent="0.3">
      <c r="A621" s="56" t="s">
        <v>76</v>
      </c>
      <c r="G621" s="9">
        <v>23.23</v>
      </c>
      <c r="H621" s="32"/>
      <c r="O621" s="1" t="s">
        <v>280</v>
      </c>
    </row>
    <row r="622" spans="1:16" hidden="1" x14ac:dyDescent="0.3">
      <c r="A622" s="6" t="s">
        <v>201</v>
      </c>
      <c r="G622" s="37">
        <v>23.274999999999999</v>
      </c>
      <c r="H622" s="17">
        <v>389</v>
      </c>
      <c r="I622" s="75">
        <v>45</v>
      </c>
      <c r="O622" s="1" t="s">
        <v>256</v>
      </c>
    </row>
    <row r="623" spans="1:16" hidden="1" x14ac:dyDescent="0.3">
      <c r="A623" s="56" t="s">
        <v>107</v>
      </c>
      <c r="G623" s="9">
        <v>23.33</v>
      </c>
      <c r="H623" s="32"/>
      <c r="O623" s="1" t="s">
        <v>277</v>
      </c>
    </row>
    <row r="624" spans="1:16" hidden="1" x14ac:dyDescent="0.3">
      <c r="A624" s="56" t="s">
        <v>107</v>
      </c>
      <c r="G624" s="9">
        <v>23.33</v>
      </c>
      <c r="H624" s="32"/>
      <c r="O624" s="1" t="s">
        <v>277</v>
      </c>
    </row>
    <row r="625" spans="1:15" hidden="1" x14ac:dyDescent="0.3">
      <c r="A625" s="56" t="s">
        <v>107</v>
      </c>
      <c r="G625" s="9">
        <v>23.33</v>
      </c>
      <c r="H625" s="32"/>
      <c r="O625" s="1" t="s">
        <v>277</v>
      </c>
    </row>
    <row r="626" spans="1:15" hidden="1" x14ac:dyDescent="0.3">
      <c r="A626" s="56" t="s">
        <v>204</v>
      </c>
      <c r="B626" s="9">
        <v>5.652291</v>
      </c>
      <c r="C626" s="9" t="s">
        <v>220</v>
      </c>
      <c r="D626" s="9"/>
      <c r="G626" s="9">
        <v>23.339439969999997</v>
      </c>
      <c r="H626" s="32"/>
      <c r="O626" s="1" t="s">
        <v>257</v>
      </c>
    </row>
    <row r="627" spans="1:15" hidden="1" x14ac:dyDescent="0.3">
      <c r="A627" s="58" t="s">
        <v>204</v>
      </c>
      <c r="B627" s="25">
        <v>5.6522910006780975</v>
      </c>
      <c r="C627" s="19" t="s">
        <v>215</v>
      </c>
      <c r="D627" s="19"/>
      <c r="G627" s="25">
        <v>23.339440000000003</v>
      </c>
      <c r="H627" s="25"/>
      <c r="I627" s="19"/>
      <c r="O627" s="1" t="s">
        <v>216</v>
      </c>
    </row>
    <row r="628" spans="1:15" hidden="1" x14ac:dyDescent="0.3">
      <c r="A628" s="56" t="s">
        <v>204</v>
      </c>
      <c r="G628" s="9">
        <v>23.34</v>
      </c>
      <c r="H628" s="32"/>
      <c r="O628" s="1" t="s">
        <v>277</v>
      </c>
    </row>
    <row r="629" spans="1:15" hidden="1" x14ac:dyDescent="0.3">
      <c r="A629" s="59" t="s">
        <v>106</v>
      </c>
      <c r="E629" s="34">
        <v>131.47999999999999</v>
      </c>
      <c r="F629" s="1" t="s">
        <v>248</v>
      </c>
      <c r="G629" s="34">
        <v>23.37</v>
      </c>
      <c r="H629" s="34">
        <v>0.57999999999999996</v>
      </c>
      <c r="I629" s="78">
        <v>8</v>
      </c>
      <c r="O629" s="10" t="s">
        <v>252</v>
      </c>
    </row>
    <row r="630" spans="1:15" hidden="1" x14ac:dyDescent="0.3">
      <c r="A630" s="58" t="s">
        <v>141</v>
      </c>
      <c r="B630" s="25">
        <v>6.4309386744889547</v>
      </c>
      <c r="C630" s="19" t="s">
        <v>215</v>
      </c>
      <c r="D630" s="19"/>
      <c r="G630" s="25">
        <v>23.385036666666664</v>
      </c>
      <c r="H630" s="25"/>
      <c r="I630" s="19">
        <v>1</v>
      </c>
      <c r="O630" s="1" t="s">
        <v>216</v>
      </c>
    </row>
    <row r="631" spans="1:15" hidden="1" x14ac:dyDescent="0.3">
      <c r="A631" s="56" t="s">
        <v>141</v>
      </c>
      <c r="G631" s="9">
        <v>23.39</v>
      </c>
      <c r="H631" s="32"/>
      <c r="O631" s="1" t="s">
        <v>277</v>
      </c>
    </row>
    <row r="632" spans="1:15" hidden="1" x14ac:dyDescent="0.3">
      <c r="A632" s="20" t="s">
        <v>123</v>
      </c>
      <c r="G632" s="9">
        <v>23.48</v>
      </c>
      <c r="O632" s="1" t="s">
        <v>280</v>
      </c>
    </row>
    <row r="633" spans="1:15" hidden="1" x14ac:dyDescent="0.3">
      <c r="A633" s="20" t="s">
        <v>113</v>
      </c>
      <c r="G633" s="9">
        <v>23.53</v>
      </c>
      <c r="O633" s="1" t="s">
        <v>280</v>
      </c>
    </row>
    <row r="634" spans="1:15" hidden="1" x14ac:dyDescent="0.3">
      <c r="A634" s="6" t="s">
        <v>11</v>
      </c>
      <c r="G634" s="37">
        <v>23.625</v>
      </c>
      <c r="H634" s="17"/>
      <c r="I634" s="75">
        <v>20</v>
      </c>
      <c r="J634" s="37"/>
      <c r="O634" s="1" t="s">
        <v>256</v>
      </c>
    </row>
    <row r="635" spans="1:15" hidden="1" x14ac:dyDescent="0.3">
      <c r="A635" s="6" t="s">
        <v>61</v>
      </c>
      <c r="G635" s="37">
        <v>23.625</v>
      </c>
      <c r="H635" s="17">
        <v>700</v>
      </c>
      <c r="I635" s="75">
        <v>10</v>
      </c>
      <c r="J635" s="37">
        <v>47.123889803849998</v>
      </c>
      <c r="O635" s="1" t="s">
        <v>256</v>
      </c>
    </row>
    <row r="636" spans="1:15" hidden="1" x14ac:dyDescent="0.3">
      <c r="A636" s="12" t="s">
        <v>4</v>
      </c>
      <c r="G636" s="9">
        <v>23.74</v>
      </c>
      <c r="H636" s="32"/>
      <c r="O636" s="1" t="s">
        <v>280</v>
      </c>
    </row>
    <row r="637" spans="1:15" hidden="1" x14ac:dyDescent="0.3">
      <c r="A637" s="56" t="s">
        <v>269</v>
      </c>
      <c r="G637" s="9">
        <v>23.75</v>
      </c>
      <c r="H637" s="32"/>
      <c r="O637" s="1" t="s">
        <v>277</v>
      </c>
    </row>
    <row r="638" spans="1:15" hidden="1" x14ac:dyDescent="0.3">
      <c r="A638" s="6" t="s">
        <v>267</v>
      </c>
      <c r="G638" s="37">
        <v>23.8</v>
      </c>
      <c r="H638" s="17"/>
      <c r="I638" s="75">
        <v>20</v>
      </c>
      <c r="J638" s="37"/>
      <c r="O638" s="1" t="s">
        <v>256</v>
      </c>
    </row>
    <row r="639" spans="1:15" hidden="1" x14ac:dyDescent="0.3">
      <c r="A639" s="6" t="s">
        <v>54</v>
      </c>
      <c r="G639" s="37">
        <v>23.8</v>
      </c>
      <c r="H639" s="17">
        <v>743.9</v>
      </c>
      <c r="I639" s="75">
        <v>40</v>
      </c>
      <c r="J639" s="37"/>
      <c r="O639" s="1" t="s">
        <v>256</v>
      </c>
    </row>
    <row r="640" spans="1:15" hidden="1" x14ac:dyDescent="0.3">
      <c r="A640" s="20" t="s">
        <v>38</v>
      </c>
      <c r="G640" s="9">
        <v>23.81</v>
      </c>
      <c r="O640" s="1" t="s">
        <v>280</v>
      </c>
    </row>
    <row r="641" spans="1:15" hidden="1" x14ac:dyDescent="0.3">
      <c r="A641" s="6" t="s">
        <v>113</v>
      </c>
      <c r="G641" s="37">
        <v>23.87</v>
      </c>
      <c r="H641" s="17">
        <v>412</v>
      </c>
      <c r="I641" s="75">
        <v>30</v>
      </c>
      <c r="J641" s="37"/>
      <c r="O641" s="1" t="s">
        <v>256</v>
      </c>
    </row>
    <row r="642" spans="1:15" hidden="1" x14ac:dyDescent="0.3">
      <c r="A642" s="11" t="s">
        <v>82</v>
      </c>
      <c r="B642" s="9">
        <v>10.87</v>
      </c>
      <c r="C642" s="3" t="s">
        <v>220</v>
      </c>
      <c r="D642" s="3"/>
      <c r="G642" s="9">
        <v>24</v>
      </c>
      <c r="H642" s="32"/>
      <c r="I642" s="77">
        <v>10</v>
      </c>
      <c r="J642" s="9">
        <v>323.99</v>
      </c>
      <c r="O642" s="1" t="s">
        <v>221</v>
      </c>
    </row>
    <row r="643" spans="1:15" hidden="1" x14ac:dyDescent="0.3">
      <c r="A643" s="56" t="s">
        <v>104</v>
      </c>
      <c r="G643" s="9">
        <v>24</v>
      </c>
      <c r="H643" s="32"/>
      <c r="O643" s="1" t="s">
        <v>277</v>
      </c>
    </row>
    <row r="644" spans="1:15" hidden="1" x14ac:dyDescent="0.3">
      <c r="A644" s="56" t="s">
        <v>104</v>
      </c>
      <c r="G644" s="9">
        <v>24</v>
      </c>
      <c r="H644" s="32"/>
      <c r="O644" s="1" t="s">
        <v>277</v>
      </c>
    </row>
    <row r="645" spans="1:15" hidden="1" x14ac:dyDescent="0.3">
      <c r="A645" s="56" t="s">
        <v>27</v>
      </c>
      <c r="G645" s="9">
        <v>24</v>
      </c>
      <c r="H645" s="32"/>
      <c r="O645" s="1" t="s">
        <v>277</v>
      </c>
    </row>
    <row r="646" spans="1:15" hidden="1" x14ac:dyDescent="0.3">
      <c r="A646" s="56" t="s">
        <v>27</v>
      </c>
      <c r="G646" s="9">
        <v>24</v>
      </c>
      <c r="H646" s="32"/>
      <c r="O646" s="1" t="s">
        <v>277</v>
      </c>
    </row>
    <row r="647" spans="1:15" hidden="1" x14ac:dyDescent="0.3">
      <c r="A647" s="20" t="s">
        <v>38</v>
      </c>
      <c r="G647" s="9">
        <v>24</v>
      </c>
      <c r="O647" s="1" t="s">
        <v>280</v>
      </c>
    </row>
    <row r="648" spans="1:15" hidden="1" x14ac:dyDescent="0.3">
      <c r="A648" s="11" t="s">
        <v>20</v>
      </c>
      <c r="B648" s="9">
        <v>13.33</v>
      </c>
      <c r="C648" s="3" t="s">
        <v>220</v>
      </c>
      <c r="D648" s="3"/>
      <c r="G648" s="9">
        <v>24.07</v>
      </c>
      <c r="H648" s="32"/>
      <c r="I648" s="77">
        <v>4</v>
      </c>
      <c r="J648" s="9">
        <v>8.1503999999999994</v>
      </c>
      <c r="O648" s="1" t="s">
        <v>221</v>
      </c>
    </row>
    <row r="649" spans="1:15" hidden="1" x14ac:dyDescent="0.3">
      <c r="A649" s="56" t="s">
        <v>20</v>
      </c>
      <c r="G649" s="9">
        <v>24.07</v>
      </c>
      <c r="H649" s="32"/>
      <c r="O649" s="1" t="s">
        <v>277</v>
      </c>
    </row>
    <row r="650" spans="1:15" hidden="1" x14ac:dyDescent="0.3">
      <c r="A650" s="56" t="s">
        <v>179</v>
      </c>
      <c r="G650" s="9">
        <v>24.08</v>
      </c>
      <c r="H650" s="32"/>
      <c r="O650" s="1" t="s">
        <v>277</v>
      </c>
    </row>
    <row r="651" spans="1:15" hidden="1" x14ac:dyDescent="0.3">
      <c r="A651" s="56" t="s">
        <v>179</v>
      </c>
      <c r="G651" s="9">
        <v>24.08</v>
      </c>
      <c r="H651" s="32"/>
      <c r="O651" s="1" t="s">
        <v>277</v>
      </c>
    </row>
    <row r="652" spans="1:15" hidden="1" x14ac:dyDescent="0.3">
      <c r="A652" s="11" t="s">
        <v>31</v>
      </c>
      <c r="B652" s="9">
        <v>10.95</v>
      </c>
      <c r="C652" s="3" t="s">
        <v>220</v>
      </c>
      <c r="D652" s="3"/>
      <c r="G652" s="9">
        <v>24.1</v>
      </c>
      <c r="H652" s="32"/>
      <c r="I652" s="77">
        <v>5</v>
      </c>
      <c r="J652" s="9">
        <v>5.8930999999999996</v>
      </c>
      <c r="O652" s="1" t="s">
        <v>221</v>
      </c>
    </row>
    <row r="653" spans="1:15" hidden="1" x14ac:dyDescent="0.3">
      <c r="A653" s="56" t="s">
        <v>31</v>
      </c>
      <c r="G653" s="9">
        <v>24.1</v>
      </c>
      <c r="H653" s="32"/>
      <c r="O653" s="1" t="s">
        <v>277</v>
      </c>
    </row>
    <row r="654" spans="1:15" hidden="1" x14ac:dyDescent="0.3">
      <c r="A654" s="20" t="s">
        <v>6</v>
      </c>
      <c r="G654" s="9">
        <v>24.16</v>
      </c>
      <c r="O654" s="1" t="s">
        <v>280</v>
      </c>
    </row>
    <row r="655" spans="1:15" hidden="1" x14ac:dyDescent="0.3">
      <c r="A655" s="6" t="s">
        <v>77</v>
      </c>
      <c r="G655" s="9">
        <v>24.31</v>
      </c>
      <c r="H655" s="32"/>
      <c r="O655" s="1" t="s">
        <v>280</v>
      </c>
    </row>
    <row r="656" spans="1:15" hidden="1" x14ac:dyDescent="0.3">
      <c r="A656" s="56" t="s">
        <v>77</v>
      </c>
      <c r="G656" s="9">
        <v>24.311738999999999</v>
      </c>
      <c r="H656" s="32"/>
      <c r="O656" s="1" t="s">
        <v>277</v>
      </c>
    </row>
    <row r="657" spans="1:15" hidden="1" x14ac:dyDescent="0.3">
      <c r="A657" s="69" t="s">
        <v>6</v>
      </c>
      <c r="B657" s="26">
        <v>10.61850113023822</v>
      </c>
      <c r="C657" s="1" t="s">
        <v>237</v>
      </c>
      <c r="G657" s="26">
        <v>24.4268</v>
      </c>
      <c r="H657" s="26">
        <v>0.52381279305354556</v>
      </c>
      <c r="O657" s="1" t="s">
        <v>238</v>
      </c>
    </row>
    <row r="658" spans="1:15" hidden="1" x14ac:dyDescent="0.3">
      <c r="A658" s="6" t="s">
        <v>196</v>
      </c>
      <c r="G658" s="37">
        <v>24.456250000000001</v>
      </c>
      <c r="H658" s="17">
        <v>636.4</v>
      </c>
      <c r="I658" s="75">
        <v>30</v>
      </c>
      <c r="O658" s="1" t="s">
        <v>256</v>
      </c>
    </row>
    <row r="659" spans="1:15" hidden="1" x14ac:dyDescent="0.3">
      <c r="A659" s="6" t="s">
        <v>263</v>
      </c>
      <c r="G659" s="37">
        <v>24.5</v>
      </c>
      <c r="H659" s="17"/>
      <c r="I659" s="75">
        <v>8</v>
      </c>
      <c r="J659" s="37"/>
      <c r="O659" s="1" t="s">
        <v>256</v>
      </c>
    </row>
    <row r="660" spans="1:15" hidden="1" x14ac:dyDescent="0.3">
      <c r="A660" s="6" t="s">
        <v>107</v>
      </c>
      <c r="G660" s="37">
        <v>24.5</v>
      </c>
      <c r="H660" s="17">
        <v>649.29999999999995</v>
      </c>
      <c r="I660" s="75">
        <v>25</v>
      </c>
      <c r="J660" s="37"/>
      <c r="O660" s="1" t="s">
        <v>256</v>
      </c>
    </row>
    <row r="661" spans="1:15" hidden="1" x14ac:dyDescent="0.3">
      <c r="A661" s="56" t="s">
        <v>25</v>
      </c>
      <c r="G661" s="9">
        <v>24.75</v>
      </c>
      <c r="H661" s="32"/>
      <c r="O661" s="1" t="s">
        <v>277</v>
      </c>
    </row>
    <row r="662" spans="1:15" hidden="1" x14ac:dyDescent="0.3">
      <c r="A662" s="11" t="s">
        <v>100</v>
      </c>
      <c r="G662" s="9">
        <v>24.75</v>
      </c>
      <c r="O662" s="1" t="s">
        <v>280</v>
      </c>
    </row>
    <row r="663" spans="1:15" hidden="1" x14ac:dyDescent="0.3">
      <c r="A663" s="56" t="s">
        <v>149</v>
      </c>
      <c r="G663" s="9">
        <v>24.82</v>
      </c>
      <c r="H663" s="32"/>
      <c r="O663" s="1" t="s">
        <v>277</v>
      </c>
    </row>
    <row r="664" spans="1:15" hidden="1" x14ac:dyDescent="0.3">
      <c r="A664" s="56" t="s">
        <v>149</v>
      </c>
      <c r="G664" s="9">
        <v>24.82</v>
      </c>
      <c r="H664" s="32"/>
      <c r="O664" s="1" t="s">
        <v>277</v>
      </c>
    </row>
    <row r="665" spans="1:15" hidden="1" x14ac:dyDescent="0.3">
      <c r="A665" s="56" t="s">
        <v>149</v>
      </c>
      <c r="G665" s="9">
        <v>24.82</v>
      </c>
      <c r="H665" s="32"/>
      <c r="O665" s="1" t="s">
        <v>277</v>
      </c>
    </row>
    <row r="666" spans="1:15" hidden="1" x14ac:dyDescent="0.3">
      <c r="A666" s="56" t="s">
        <v>149</v>
      </c>
      <c r="G666" s="9">
        <v>24.82</v>
      </c>
      <c r="H666" s="32"/>
      <c r="O666" s="1" t="s">
        <v>277</v>
      </c>
    </row>
    <row r="667" spans="1:15" hidden="1" x14ac:dyDescent="0.3">
      <c r="A667" s="56" t="s">
        <v>149</v>
      </c>
      <c r="G667" s="9">
        <v>24.82</v>
      </c>
      <c r="H667" s="32"/>
      <c r="O667" s="1" t="s">
        <v>277</v>
      </c>
    </row>
    <row r="668" spans="1:15" hidden="1" x14ac:dyDescent="0.3">
      <c r="A668" s="56" t="s">
        <v>149</v>
      </c>
      <c r="G668" s="9">
        <v>24.82</v>
      </c>
      <c r="H668" s="32"/>
      <c r="O668" s="1" t="s">
        <v>277</v>
      </c>
    </row>
    <row r="669" spans="1:15" hidden="1" x14ac:dyDescent="0.3">
      <c r="A669" s="56" t="s">
        <v>149</v>
      </c>
      <c r="G669" s="9">
        <v>24.82</v>
      </c>
      <c r="H669" s="32"/>
      <c r="O669" s="1" t="s">
        <v>277</v>
      </c>
    </row>
    <row r="670" spans="1:15" hidden="1" x14ac:dyDescent="0.3">
      <c r="A670" s="56" t="s">
        <v>149</v>
      </c>
      <c r="G670" s="9">
        <v>24.82</v>
      </c>
      <c r="H670" s="32"/>
      <c r="O670" s="1" t="s">
        <v>277</v>
      </c>
    </row>
    <row r="671" spans="1:15" hidden="1" x14ac:dyDescent="0.3">
      <c r="A671" s="56" t="s">
        <v>149</v>
      </c>
      <c r="G671" s="9">
        <v>24.82</v>
      </c>
      <c r="H671" s="32"/>
      <c r="O671" s="1" t="s">
        <v>277</v>
      </c>
    </row>
    <row r="672" spans="1:15" hidden="1" x14ac:dyDescent="0.3">
      <c r="A672" s="56" t="s">
        <v>149</v>
      </c>
      <c r="G672" s="9">
        <v>24.82</v>
      </c>
      <c r="H672" s="32"/>
      <c r="O672" s="1" t="s">
        <v>277</v>
      </c>
    </row>
    <row r="673" spans="1:15" hidden="1" x14ac:dyDescent="0.3">
      <c r="A673" s="56" t="s">
        <v>149</v>
      </c>
      <c r="G673" s="9">
        <v>24.82</v>
      </c>
      <c r="H673" s="32"/>
      <c r="O673" s="1" t="s">
        <v>277</v>
      </c>
    </row>
    <row r="674" spans="1:15" hidden="1" x14ac:dyDescent="0.3">
      <c r="A674" s="56" t="s">
        <v>149</v>
      </c>
      <c r="G674" s="9">
        <v>24.82</v>
      </c>
      <c r="H674" s="32"/>
      <c r="O674" s="1" t="s">
        <v>277</v>
      </c>
    </row>
    <row r="675" spans="1:15" hidden="1" x14ac:dyDescent="0.3">
      <c r="A675" s="56" t="s">
        <v>149</v>
      </c>
      <c r="G675" s="9">
        <v>24.82</v>
      </c>
      <c r="H675" s="32"/>
      <c r="O675" s="1" t="s">
        <v>277</v>
      </c>
    </row>
    <row r="676" spans="1:15" hidden="1" x14ac:dyDescent="0.3">
      <c r="A676" s="20" t="s">
        <v>149</v>
      </c>
      <c r="G676" s="9">
        <v>24.82</v>
      </c>
      <c r="O676" s="1" t="s">
        <v>280</v>
      </c>
    </row>
    <row r="677" spans="1:15" hidden="1" x14ac:dyDescent="0.3">
      <c r="A677" s="6" t="s">
        <v>271</v>
      </c>
      <c r="G677" s="9">
        <v>24.92</v>
      </c>
      <c r="H677" s="32"/>
      <c r="O677" s="1" t="s">
        <v>277</v>
      </c>
    </row>
    <row r="678" spans="1:15" hidden="1" x14ac:dyDescent="0.3">
      <c r="A678" s="56" t="s">
        <v>41</v>
      </c>
      <c r="G678" s="9">
        <v>24.93</v>
      </c>
      <c r="H678" s="32"/>
      <c r="O678" s="1" t="s">
        <v>280</v>
      </c>
    </row>
    <row r="679" spans="1:15" hidden="1" x14ac:dyDescent="0.3">
      <c r="A679" s="6" t="s">
        <v>269</v>
      </c>
      <c r="G679" s="37">
        <v>24.9375</v>
      </c>
      <c r="H679" s="17"/>
      <c r="I679" s="75">
        <v>12</v>
      </c>
      <c r="J679" s="37"/>
      <c r="O679" s="1" t="s">
        <v>256</v>
      </c>
    </row>
    <row r="680" spans="1:15" hidden="1" x14ac:dyDescent="0.3">
      <c r="A680" s="6" t="s">
        <v>206</v>
      </c>
      <c r="G680" s="37">
        <v>24.9375</v>
      </c>
      <c r="H680" s="17">
        <v>490</v>
      </c>
      <c r="I680" s="75">
        <v>30</v>
      </c>
      <c r="O680" s="1" t="s">
        <v>256</v>
      </c>
    </row>
    <row r="681" spans="1:15" hidden="1" x14ac:dyDescent="0.3">
      <c r="A681" s="11" t="s">
        <v>21</v>
      </c>
      <c r="G681" s="37">
        <v>24.954999999999998</v>
      </c>
      <c r="H681" s="17"/>
      <c r="I681" s="75"/>
      <c r="J681" s="37"/>
      <c r="O681" s="1" t="s">
        <v>256</v>
      </c>
    </row>
    <row r="682" spans="1:15" hidden="1" x14ac:dyDescent="0.3">
      <c r="A682" s="11" t="s">
        <v>268</v>
      </c>
      <c r="G682" s="9">
        <v>24.983000000000001</v>
      </c>
      <c r="H682" s="32"/>
      <c r="I682" s="77">
        <v>10</v>
      </c>
      <c r="O682" s="1" t="s">
        <v>259</v>
      </c>
    </row>
    <row r="683" spans="1:15" hidden="1" x14ac:dyDescent="0.3">
      <c r="A683" s="69" t="s">
        <v>6</v>
      </c>
      <c r="B683" s="9">
        <v>14.156591000000001</v>
      </c>
      <c r="C683" s="9" t="s">
        <v>220</v>
      </c>
      <c r="D683" s="9"/>
      <c r="G683" s="9">
        <v>25.099635979999999</v>
      </c>
      <c r="H683" s="32"/>
      <c r="I683" s="77">
        <v>3</v>
      </c>
      <c r="O683" s="1" t="s">
        <v>257</v>
      </c>
    </row>
    <row r="684" spans="1:15" hidden="1" x14ac:dyDescent="0.3">
      <c r="A684" s="69" t="s">
        <v>6</v>
      </c>
      <c r="B684" s="25">
        <v>14.156591088550478</v>
      </c>
      <c r="C684" s="19" t="s">
        <v>215</v>
      </c>
      <c r="D684" s="19"/>
      <c r="G684" s="25">
        <v>25.099636</v>
      </c>
      <c r="H684" s="25"/>
      <c r="I684" s="19">
        <v>3</v>
      </c>
      <c r="O684" s="1" t="s">
        <v>216</v>
      </c>
    </row>
    <row r="685" spans="1:15" hidden="1" x14ac:dyDescent="0.3">
      <c r="A685" s="69" t="s">
        <v>6</v>
      </c>
      <c r="G685" s="9">
        <v>25.099636</v>
      </c>
      <c r="H685" s="32"/>
      <c r="O685" s="1" t="s">
        <v>277</v>
      </c>
    </row>
    <row r="686" spans="1:15" hidden="1" x14ac:dyDescent="0.3">
      <c r="A686" s="6" t="s">
        <v>104</v>
      </c>
      <c r="G686" s="37">
        <v>25.2</v>
      </c>
      <c r="H686" s="17">
        <v>662.2</v>
      </c>
      <c r="I686" s="75">
        <v>40</v>
      </c>
      <c r="J686" s="37"/>
      <c r="O686" s="1" t="s">
        <v>256</v>
      </c>
    </row>
    <row r="687" spans="1:15" hidden="1" x14ac:dyDescent="0.3">
      <c r="A687" s="6" t="s">
        <v>179</v>
      </c>
      <c r="G687" s="37">
        <v>25.287500000000001</v>
      </c>
      <c r="H687" s="17">
        <v>718.1</v>
      </c>
      <c r="I687" s="75">
        <v>40</v>
      </c>
      <c r="J687" s="37"/>
      <c r="O687" s="1" t="s">
        <v>256</v>
      </c>
    </row>
    <row r="688" spans="1:15" hidden="1" x14ac:dyDescent="0.3">
      <c r="A688" s="11" t="s">
        <v>163</v>
      </c>
      <c r="B688" s="9">
        <v>26.87</v>
      </c>
      <c r="C688" s="3" t="s">
        <v>220</v>
      </c>
      <c r="D688" s="3"/>
      <c r="G688" s="9">
        <v>25.3</v>
      </c>
      <c r="H688" s="32"/>
      <c r="I688" s="77">
        <v>10</v>
      </c>
      <c r="J688" s="9">
        <v>10.3437</v>
      </c>
      <c r="O688" s="1" t="s">
        <v>221</v>
      </c>
    </row>
    <row r="689" spans="1:15" hidden="1" x14ac:dyDescent="0.3">
      <c r="A689" s="11" t="s">
        <v>25</v>
      </c>
      <c r="G689" s="9">
        <v>25.3</v>
      </c>
      <c r="H689" s="32"/>
      <c r="O689" s="1" t="s">
        <v>280</v>
      </c>
    </row>
    <row r="690" spans="1:15" hidden="1" x14ac:dyDescent="0.3">
      <c r="A690" s="56" t="s">
        <v>163</v>
      </c>
      <c r="G690" s="9">
        <v>25.3</v>
      </c>
      <c r="H690" s="32"/>
      <c r="O690" s="1" t="s">
        <v>277</v>
      </c>
    </row>
    <row r="691" spans="1:15" hidden="1" x14ac:dyDescent="0.3">
      <c r="A691" s="56" t="s">
        <v>163</v>
      </c>
      <c r="G691" s="9">
        <v>25.3</v>
      </c>
      <c r="H691" s="32"/>
      <c r="O691" s="1" t="s">
        <v>277</v>
      </c>
    </row>
    <row r="692" spans="1:15" hidden="1" x14ac:dyDescent="0.3">
      <c r="A692" s="11" t="s">
        <v>123</v>
      </c>
      <c r="G692" s="9">
        <v>25.350999999999999</v>
      </c>
      <c r="H692" s="32">
        <v>0.49</v>
      </c>
      <c r="O692" s="10" t="s">
        <v>247</v>
      </c>
    </row>
    <row r="693" spans="1:15" hidden="1" x14ac:dyDescent="0.3">
      <c r="A693" s="20" t="s">
        <v>157</v>
      </c>
      <c r="G693" s="9">
        <v>25.38</v>
      </c>
      <c r="O693" s="1" t="s">
        <v>280</v>
      </c>
    </row>
    <row r="694" spans="1:15" hidden="1" x14ac:dyDescent="0.3">
      <c r="A694" s="56" t="s">
        <v>275</v>
      </c>
      <c r="G694" s="9">
        <v>25.41</v>
      </c>
      <c r="H694" s="32"/>
      <c r="O694" s="1" t="s">
        <v>277</v>
      </c>
    </row>
    <row r="695" spans="1:15" hidden="1" x14ac:dyDescent="0.3">
      <c r="A695" s="56" t="s">
        <v>275</v>
      </c>
      <c r="G695" s="9">
        <v>25.41</v>
      </c>
      <c r="O695" s="1" t="s">
        <v>280</v>
      </c>
    </row>
    <row r="696" spans="1:15" hidden="1" x14ac:dyDescent="0.3">
      <c r="A696" s="56" t="s">
        <v>114</v>
      </c>
      <c r="G696" s="9">
        <v>25.41</v>
      </c>
      <c r="H696" s="32"/>
      <c r="O696" s="1" t="s">
        <v>277</v>
      </c>
    </row>
    <row r="697" spans="1:15" hidden="1" x14ac:dyDescent="0.3">
      <c r="A697" s="58" t="s">
        <v>114</v>
      </c>
      <c r="B697" s="25">
        <v>15.421670105595341</v>
      </c>
      <c r="C697" s="19" t="s">
        <v>215</v>
      </c>
      <c r="D697" s="19"/>
      <c r="G697" s="25">
        <v>25.411828</v>
      </c>
      <c r="H697" s="25"/>
      <c r="I697" s="19">
        <v>2.5</v>
      </c>
      <c r="O697" s="1" t="s">
        <v>216</v>
      </c>
    </row>
    <row r="698" spans="1:15" hidden="1" x14ac:dyDescent="0.3">
      <c r="A698" s="11" t="s">
        <v>76</v>
      </c>
      <c r="B698" s="26">
        <v>11.409131602506715</v>
      </c>
      <c r="C698" s="1" t="s">
        <v>237</v>
      </c>
      <c r="G698" s="26">
        <v>25.488000000000003</v>
      </c>
      <c r="H698" s="26">
        <v>0.56889352743561028</v>
      </c>
      <c r="O698" s="1" t="s">
        <v>238</v>
      </c>
    </row>
    <row r="699" spans="1:15" hidden="1" x14ac:dyDescent="0.3">
      <c r="A699" s="6" t="s">
        <v>25</v>
      </c>
      <c r="B699" s="28">
        <v>104.1</v>
      </c>
      <c r="C699" s="1" t="s">
        <v>218</v>
      </c>
      <c r="E699" s="28">
        <v>96.061479346781951</v>
      </c>
      <c r="F699" s="1" t="s">
        <v>248</v>
      </c>
      <c r="G699" s="38">
        <v>25.5</v>
      </c>
      <c r="H699" s="32"/>
      <c r="I699" s="80"/>
      <c r="O699" s="10" t="s">
        <v>249</v>
      </c>
    </row>
    <row r="700" spans="1:15" hidden="1" x14ac:dyDescent="0.3">
      <c r="A700" s="56" t="s">
        <v>148</v>
      </c>
      <c r="G700" s="9">
        <v>25.5</v>
      </c>
      <c r="H700" s="32"/>
      <c r="O700" s="1" t="s">
        <v>277</v>
      </c>
    </row>
    <row r="701" spans="1:15" hidden="1" x14ac:dyDescent="0.3">
      <c r="A701" s="56" t="s">
        <v>148</v>
      </c>
      <c r="G701" s="9">
        <v>25.5</v>
      </c>
      <c r="H701" s="32"/>
      <c r="O701" s="1" t="s">
        <v>277</v>
      </c>
    </row>
    <row r="702" spans="1:15" hidden="1" x14ac:dyDescent="0.3">
      <c r="A702" s="56" t="s">
        <v>148</v>
      </c>
      <c r="G702" s="9">
        <v>25.5</v>
      </c>
      <c r="H702" s="32"/>
      <c r="O702" s="1" t="s">
        <v>277</v>
      </c>
    </row>
    <row r="703" spans="1:15" hidden="1" x14ac:dyDescent="0.3">
      <c r="A703" s="58" t="s">
        <v>148</v>
      </c>
      <c r="B703" s="25">
        <v>30.796125843780128</v>
      </c>
      <c r="C703" s="19" t="s">
        <v>215</v>
      </c>
      <c r="D703" s="19"/>
      <c r="G703" s="25">
        <v>25.548465999999998</v>
      </c>
      <c r="H703" s="25"/>
      <c r="I703" s="19">
        <v>1.8</v>
      </c>
      <c r="O703" s="1" t="s">
        <v>216</v>
      </c>
    </row>
    <row r="704" spans="1:15" hidden="1" x14ac:dyDescent="0.3">
      <c r="A704" s="56" t="s">
        <v>148</v>
      </c>
      <c r="B704" s="9">
        <v>30.796126000000001</v>
      </c>
      <c r="C704" s="9" t="s">
        <v>220</v>
      </c>
      <c r="D704" s="9"/>
      <c r="G704" s="9">
        <v>25.548465999999998</v>
      </c>
      <c r="H704" s="32"/>
      <c r="I704" s="77">
        <v>1.8</v>
      </c>
      <c r="O704" s="1" t="s">
        <v>257</v>
      </c>
    </row>
    <row r="705" spans="1:15" hidden="1" x14ac:dyDescent="0.3">
      <c r="A705" s="56" t="s">
        <v>148</v>
      </c>
      <c r="G705" s="9">
        <v>25.55</v>
      </c>
      <c r="H705" s="32"/>
      <c r="O705" s="1" t="s">
        <v>277</v>
      </c>
    </row>
    <row r="706" spans="1:15" hidden="1" x14ac:dyDescent="0.3">
      <c r="A706" s="56" t="s">
        <v>275</v>
      </c>
      <c r="G706" s="9">
        <v>25.6</v>
      </c>
      <c r="H706" s="32"/>
      <c r="O706" s="1" t="s">
        <v>277</v>
      </c>
    </row>
    <row r="707" spans="1:15" hidden="1" x14ac:dyDescent="0.3">
      <c r="A707" s="56" t="s">
        <v>275</v>
      </c>
      <c r="G707" s="9">
        <v>25.6</v>
      </c>
      <c r="H707" s="32"/>
      <c r="O707" s="1" t="s">
        <v>277</v>
      </c>
    </row>
    <row r="708" spans="1:15" hidden="1" x14ac:dyDescent="0.3">
      <c r="A708" s="56" t="s">
        <v>275</v>
      </c>
      <c r="G708" s="9">
        <v>25.6</v>
      </c>
      <c r="H708" s="32"/>
      <c r="O708" s="1" t="s">
        <v>277</v>
      </c>
    </row>
    <row r="709" spans="1:15" hidden="1" x14ac:dyDescent="0.3">
      <c r="A709" s="56" t="s">
        <v>275</v>
      </c>
      <c r="G709" s="9">
        <v>25.6</v>
      </c>
      <c r="O709" s="1" t="s">
        <v>280</v>
      </c>
    </row>
    <row r="710" spans="1:15" hidden="1" x14ac:dyDescent="0.3">
      <c r="A710" s="56" t="s">
        <v>114</v>
      </c>
      <c r="G710" s="9">
        <v>25.85</v>
      </c>
      <c r="H710" s="32"/>
      <c r="O710" s="1" t="s">
        <v>277</v>
      </c>
    </row>
    <row r="711" spans="1:15" hidden="1" x14ac:dyDescent="0.3">
      <c r="A711" s="11" t="s">
        <v>114</v>
      </c>
      <c r="B711" s="26">
        <v>15.495504495504495</v>
      </c>
      <c r="C711" s="1" t="s">
        <v>237</v>
      </c>
      <c r="G711" s="26">
        <v>25.851666666666667</v>
      </c>
      <c r="H711" s="26">
        <v>0.521455</v>
      </c>
      <c r="O711" s="1" t="s">
        <v>238</v>
      </c>
    </row>
    <row r="712" spans="1:15" hidden="1" x14ac:dyDescent="0.3">
      <c r="A712" s="6" t="s">
        <v>25</v>
      </c>
      <c r="G712" s="37">
        <v>25.872</v>
      </c>
      <c r="H712" s="17">
        <v>530</v>
      </c>
      <c r="I712" s="75">
        <v>20</v>
      </c>
      <c r="O712" s="1" t="s">
        <v>256</v>
      </c>
    </row>
    <row r="713" spans="1:15" hidden="1" x14ac:dyDescent="0.3">
      <c r="A713" s="56" t="s">
        <v>93</v>
      </c>
      <c r="G713" s="9">
        <v>26.03</v>
      </c>
      <c r="H713" s="32"/>
      <c r="O713" s="1" t="s">
        <v>277</v>
      </c>
    </row>
    <row r="714" spans="1:15" hidden="1" x14ac:dyDescent="0.3">
      <c r="A714" s="22" t="s">
        <v>93</v>
      </c>
      <c r="G714" s="9">
        <v>26.03</v>
      </c>
      <c r="H714" s="32"/>
      <c r="O714" s="1" t="s">
        <v>280</v>
      </c>
    </row>
    <row r="715" spans="1:15" hidden="1" x14ac:dyDescent="0.3">
      <c r="A715" s="59" t="s">
        <v>142</v>
      </c>
      <c r="B715" s="33"/>
      <c r="D715" s="15"/>
      <c r="E715" s="35">
        <v>136.9</v>
      </c>
      <c r="G715" s="35">
        <v>26.1</v>
      </c>
      <c r="H715" s="32"/>
      <c r="I715" s="81">
        <v>25</v>
      </c>
      <c r="O715" s="10" t="s">
        <v>254</v>
      </c>
    </row>
    <row r="716" spans="1:15" hidden="1" x14ac:dyDescent="0.3">
      <c r="A716" s="6" t="s">
        <v>142</v>
      </c>
      <c r="E716" s="27">
        <v>136.9</v>
      </c>
      <c r="F716" s="1" t="s">
        <v>248</v>
      </c>
      <c r="G716" s="27">
        <v>26.14</v>
      </c>
      <c r="H716" s="18">
        <v>0.56999999999999995</v>
      </c>
      <c r="I716" s="79">
        <v>25</v>
      </c>
      <c r="O716" s="1" t="s">
        <v>261</v>
      </c>
    </row>
    <row r="717" spans="1:15" hidden="1" x14ac:dyDescent="0.3">
      <c r="A717" s="11" t="s">
        <v>142</v>
      </c>
      <c r="E717" s="9">
        <v>136.9</v>
      </c>
      <c r="F717" s="1" t="s">
        <v>248</v>
      </c>
      <c r="G717" s="9">
        <v>26.16</v>
      </c>
      <c r="H717" s="32"/>
      <c r="O717" s="10" t="s">
        <v>253</v>
      </c>
    </row>
    <row r="718" spans="1:15" hidden="1" x14ac:dyDescent="0.3">
      <c r="A718" s="6" t="s">
        <v>271</v>
      </c>
      <c r="G718" s="37">
        <v>26.162500000000001</v>
      </c>
      <c r="H718" s="17"/>
      <c r="I718" s="75">
        <v>10</v>
      </c>
      <c r="J718" s="37"/>
      <c r="O718" s="1" t="s">
        <v>256</v>
      </c>
    </row>
    <row r="719" spans="1:15" hidden="1" x14ac:dyDescent="0.3">
      <c r="A719" s="12" t="s">
        <v>106</v>
      </c>
      <c r="G719" s="9">
        <v>26.2</v>
      </c>
      <c r="O719" s="1" t="s">
        <v>280</v>
      </c>
    </row>
    <row r="720" spans="1:15" hidden="1" x14ac:dyDescent="0.3">
      <c r="A720" s="11" t="s">
        <v>161</v>
      </c>
      <c r="B720" s="9">
        <v>28.62</v>
      </c>
      <c r="C720" s="3" t="s">
        <v>220</v>
      </c>
      <c r="D720" s="3"/>
      <c r="G720" s="9">
        <v>26.25</v>
      </c>
      <c r="H720" s="32"/>
      <c r="I720" s="77">
        <v>0</v>
      </c>
      <c r="J720" s="9">
        <v>5.2148000000000003</v>
      </c>
      <c r="O720" s="1" t="s">
        <v>221</v>
      </c>
    </row>
    <row r="721" spans="1:15" hidden="1" x14ac:dyDescent="0.3">
      <c r="A721" s="56" t="s">
        <v>95</v>
      </c>
      <c r="G721" s="9">
        <v>26.25</v>
      </c>
      <c r="H721" s="32"/>
      <c r="O721" s="1" t="s">
        <v>277</v>
      </c>
    </row>
    <row r="722" spans="1:15" hidden="1" x14ac:dyDescent="0.3">
      <c r="A722" s="6" t="s">
        <v>160</v>
      </c>
      <c r="G722" s="37">
        <v>26.25</v>
      </c>
      <c r="H722" s="17">
        <v>732</v>
      </c>
      <c r="I722" s="75">
        <v>30</v>
      </c>
      <c r="J722" s="37"/>
      <c r="O722" s="1" t="s">
        <v>256</v>
      </c>
    </row>
    <row r="723" spans="1:15" hidden="1" x14ac:dyDescent="0.3">
      <c r="A723" s="56" t="s">
        <v>161</v>
      </c>
      <c r="G723" s="9">
        <v>26.25</v>
      </c>
      <c r="H723" s="32"/>
      <c r="O723" s="1" t="s">
        <v>277</v>
      </c>
    </row>
    <row r="724" spans="1:15" hidden="1" x14ac:dyDescent="0.3">
      <c r="A724" s="56" t="s">
        <v>161</v>
      </c>
      <c r="G724" s="9">
        <v>26.25</v>
      </c>
      <c r="H724" s="32"/>
      <c r="O724" s="1" t="s">
        <v>277</v>
      </c>
    </row>
    <row r="725" spans="1:15" hidden="1" x14ac:dyDescent="0.3">
      <c r="A725" s="56" t="s">
        <v>161</v>
      </c>
      <c r="G725" s="9">
        <v>26.25</v>
      </c>
      <c r="H725" s="32"/>
      <c r="O725" s="1" t="s">
        <v>277</v>
      </c>
    </row>
    <row r="726" spans="1:15" hidden="1" x14ac:dyDescent="0.3">
      <c r="A726" s="20" t="s">
        <v>204</v>
      </c>
      <c r="G726" s="9">
        <v>26.26</v>
      </c>
      <c r="O726" s="1" t="s">
        <v>280</v>
      </c>
    </row>
    <row r="727" spans="1:15" hidden="1" x14ac:dyDescent="0.3">
      <c r="A727" s="20" t="s">
        <v>114</v>
      </c>
      <c r="G727" s="9">
        <v>26.29</v>
      </c>
      <c r="O727" s="1" t="s">
        <v>280</v>
      </c>
    </row>
    <row r="728" spans="1:15" hidden="1" x14ac:dyDescent="0.3">
      <c r="A728" s="56" t="s">
        <v>21</v>
      </c>
      <c r="G728" s="9">
        <v>26.4</v>
      </c>
      <c r="H728" s="32"/>
      <c r="O728" s="1" t="s">
        <v>277</v>
      </c>
    </row>
    <row r="729" spans="1:15" hidden="1" x14ac:dyDescent="0.3">
      <c r="A729" s="20" t="s">
        <v>21</v>
      </c>
      <c r="G729" s="9">
        <v>26.4</v>
      </c>
      <c r="O729" s="1" t="s">
        <v>280</v>
      </c>
    </row>
    <row r="730" spans="1:15" hidden="1" x14ac:dyDescent="0.3">
      <c r="A730" s="12" t="s">
        <v>60</v>
      </c>
      <c r="G730" s="37">
        <v>26.6</v>
      </c>
      <c r="H730" s="17">
        <v>610</v>
      </c>
      <c r="I730" s="75">
        <v>40</v>
      </c>
      <c r="J730" s="37"/>
      <c r="O730" s="1" t="s">
        <v>256</v>
      </c>
    </row>
    <row r="731" spans="1:15" hidden="1" x14ac:dyDescent="0.3">
      <c r="A731" s="56" t="s">
        <v>87</v>
      </c>
      <c r="G731" s="9">
        <v>26.666667</v>
      </c>
      <c r="H731" s="32"/>
      <c r="O731" s="1" t="s">
        <v>277</v>
      </c>
    </row>
    <row r="732" spans="1:15" hidden="1" x14ac:dyDescent="0.3">
      <c r="A732" s="6" t="s">
        <v>99</v>
      </c>
      <c r="G732" s="37">
        <v>26.774999999999999</v>
      </c>
      <c r="H732" s="17"/>
      <c r="I732" s="75">
        <v>35</v>
      </c>
      <c r="J732" s="37"/>
      <c r="O732" s="1" t="s">
        <v>256</v>
      </c>
    </row>
    <row r="733" spans="1:15" hidden="1" x14ac:dyDescent="0.3">
      <c r="A733" s="63" t="s">
        <v>83</v>
      </c>
      <c r="B733" s="29">
        <v>114.75786091347301</v>
      </c>
      <c r="C733" s="1" t="s">
        <v>218</v>
      </c>
      <c r="G733" s="9">
        <v>26.815300000000001</v>
      </c>
      <c r="H733" s="32"/>
      <c r="I733" s="82">
        <v>4.82</v>
      </c>
      <c r="O733" s="1" t="s">
        <v>276</v>
      </c>
    </row>
    <row r="734" spans="1:15" hidden="1" x14ac:dyDescent="0.3">
      <c r="A734" s="62" t="s">
        <v>83</v>
      </c>
      <c r="B734" s="32"/>
      <c r="E734" s="36">
        <v>87</v>
      </c>
      <c r="F734" s="1" t="s">
        <v>248</v>
      </c>
      <c r="G734" s="36">
        <v>26.82</v>
      </c>
      <c r="H734" s="32"/>
      <c r="I734" s="83">
        <v>4.82</v>
      </c>
      <c r="O734" s="10" t="s">
        <v>249</v>
      </c>
    </row>
    <row r="735" spans="1:15" hidden="1" x14ac:dyDescent="0.3">
      <c r="A735" s="56" t="s">
        <v>83</v>
      </c>
      <c r="G735" s="9">
        <v>26.82</v>
      </c>
      <c r="H735" s="32"/>
      <c r="O735" s="1" t="s">
        <v>277</v>
      </c>
    </row>
    <row r="736" spans="1:15" hidden="1" x14ac:dyDescent="0.3">
      <c r="A736" s="56" t="s">
        <v>197</v>
      </c>
      <c r="G736" s="9">
        <v>26.83</v>
      </c>
      <c r="H736" s="32"/>
      <c r="O736" s="1" t="s">
        <v>277</v>
      </c>
    </row>
    <row r="737" spans="1:15" hidden="1" x14ac:dyDescent="0.3">
      <c r="A737" s="56" t="s">
        <v>197</v>
      </c>
      <c r="G737" s="9">
        <v>26.83</v>
      </c>
      <c r="H737" s="32"/>
      <c r="O737" s="1" t="s">
        <v>277</v>
      </c>
    </row>
    <row r="738" spans="1:15" hidden="1" x14ac:dyDescent="0.3">
      <c r="A738" s="6" t="s">
        <v>83</v>
      </c>
      <c r="G738" s="37">
        <v>26.90625</v>
      </c>
      <c r="H738" s="17"/>
      <c r="I738" s="75">
        <v>7</v>
      </c>
      <c r="J738" s="37"/>
      <c r="O738" s="1" t="s">
        <v>256</v>
      </c>
    </row>
    <row r="739" spans="1:15" hidden="1" x14ac:dyDescent="0.3">
      <c r="A739" s="57" t="s">
        <v>32</v>
      </c>
      <c r="G739" s="9">
        <v>26.916667</v>
      </c>
      <c r="O739" s="1" t="s">
        <v>277</v>
      </c>
    </row>
    <row r="740" spans="1:15" hidden="1" x14ac:dyDescent="0.3">
      <c r="A740" s="57" t="s">
        <v>32</v>
      </c>
      <c r="G740" s="9">
        <v>26.916667</v>
      </c>
      <c r="O740" s="1" t="s">
        <v>277</v>
      </c>
    </row>
    <row r="741" spans="1:15" hidden="1" x14ac:dyDescent="0.3">
      <c r="A741" s="56" t="s">
        <v>102</v>
      </c>
      <c r="G741" s="9">
        <v>26.98</v>
      </c>
      <c r="H741" s="32"/>
      <c r="O741" s="1" t="s">
        <v>277</v>
      </c>
    </row>
    <row r="742" spans="1:15" hidden="1" x14ac:dyDescent="0.3">
      <c r="A742" s="56" t="s">
        <v>102</v>
      </c>
      <c r="G742" s="9">
        <v>26.98</v>
      </c>
      <c r="H742" s="32"/>
      <c r="O742" s="1" t="s">
        <v>277</v>
      </c>
    </row>
    <row r="743" spans="1:15" hidden="1" x14ac:dyDescent="0.3">
      <c r="A743" s="56" t="s">
        <v>102</v>
      </c>
      <c r="G743" s="9">
        <v>26.98</v>
      </c>
      <c r="H743" s="32"/>
      <c r="O743" s="1" t="s">
        <v>277</v>
      </c>
    </row>
    <row r="744" spans="1:15" hidden="1" x14ac:dyDescent="0.3">
      <c r="A744" s="11" t="s">
        <v>102</v>
      </c>
      <c r="G744" s="9">
        <v>26.98</v>
      </c>
      <c r="O744" s="1" t="s">
        <v>280</v>
      </c>
    </row>
    <row r="745" spans="1:15" hidden="1" x14ac:dyDescent="0.3">
      <c r="A745" s="20" t="s">
        <v>163</v>
      </c>
      <c r="G745" s="9">
        <v>26.98</v>
      </c>
      <c r="O745" s="1" t="s">
        <v>280</v>
      </c>
    </row>
    <row r="746" spans="1:15" hidden="1" x14ac:dyDescent="0.3">
      <c r="A746" s="56" t="s">
        <v>43</v>
      </c>
      <c r="E746" s="34">
        <v>67.84</v>
      </c>
      <c r="F746" s="1" t="s">
        <v>248</v>
      </c>
      <c r="G746" s="34">
        <v>27.2</v>
      </c>
      <c r="H746" s="34">
        <v>0.54</v>
      </c>
      <c r="I746" s="78">
        <v>20</v>
      </c>
      <c r="O746" s="10" t="s">
        <v>252</v>
      </c>
    </row>
    <row r="747" spans="1:15" hidden="1" x14ac:dyDescent="0.3">
      <c r="A747" s="20" t="s">
        <v>32</v>
      </c>
      <c r="G747" s="9">
        <v>27.36</v>
      </c>
      <c r="O747" s="1" t="s">
        <v>280</v>
      </c>
    </row>
    <row r="748" spans="1:15" hidden="1" x14ac:dyDescent="0.3">
      <c r="A748" s="57" t="s">
        <v>132</v>
      </c>
      <c r="G748" s="9">
        <v>27.49</v>
      </c>
      <c r="O748" s="1" t="s">
        <v>277</v>
      </c>
    </row>
    <row r="749" spans="1:15" hidden="1" x14ac:dyDescent="0.3">
      <c r="A749" s="58" t="s">
        <v>132</v>
      </c>
      <c r="B749" s="25">
        <v>19.01977168949772</v>
      </c>
      <c r="C749" s="19" t="s">
        <v>215</v>
      </c>
      <c r="D749" s="19"/>
      <c r="G749" s="25">
        <v>27.491178000000005</v>
      </c>
      <c r="H749" s="25"/>
      <c r="I749" s="19">
        <v>2.5</v>
      </c>
      <c r="O749" s="1" t="s">
        <v>216</v>
      </c>
    </row>
    <row r="750" spans="1:15" hidden="1" x14ac:dyDescent="0.3">
      <c r="A750" s="56" t="s">
        <v>132</v>
      </c>
      <c r="B750" s="9">
        <v>19.019772</v>
      </c>
      <c r="C750" s="9" t="s">
        <v>220</v>
      </c>
      <c r="D750" s="9"/>
      <c r="G750" s="9">
        <v>27.491178009999999</v>
      </c>
      <c r="H750" s="32"/>
      <c r="I750" s="77">
        <v>2.5</v>
      </c>
      <c r="O750" s="1" t="s">
        <v>257</v>
      </c>
    </row>
    <row r="751" spans="1:15" hidden="1" x14ac:dyDescent="0.3">
      <c r="A751" s="6" t="s">
        <v>95</v>
      </c>
      <c r="G751" s="37">
        <v>27.5625</v>
      </c>
      <c r="H751" s="17">
        <v>690</v>
      </c>
      <c r="I751" s="75">
        <v>30</v>
      </c>
      <c r="J751" s="37"/>
      <c r="O751" s="1" t="s">
        <v>256</v>
      </c>
    </row>
    <row r="752" spans="1:15" hidden="1" x14ac:dyDescent="0.3">
      <c r="A752" s="68" t="s">
        <v>156</v>
      </c>
      <c r="B752" s="25">
        <v>12.156844792675411</v>
      </c>
      <c r="C752" s="19" t="s">
        <v>766</v>
      </c>
      <c r="D752" s="19"/>
      <c r="G752" s="25">
        <v>27.617919999999998</v>
      </c>
      <c r="H752" s="25"/>
      <c r="I752" s="19">
        <v>3.5</v>
      </c>
      <c r="O752" s="1" t="s">
        <v>216</v>
      </c>
    </row>
    <row r="753" spans="1:15" hidden="1" x14ac:dyDescent="0.3">
      <c r="A753" s="62" t="s">
        <v>18</v>
      </c>
      <c r="B753" s="32"/>
      <c r="E753" s="36">
        <v>122</v>
      </c>
      <c r="F753" s="1" t="s">
        <v>248</v>
      </c>
      <c r="G753" s="36">
        <v>27.62</v>
      </c>
      <c r="H753" s="32"/>
      <c r="I753" s="83">
        <v>34.69</v>
      </c>
      <c r="O753" s="10" t="s">
        <v>249</v>
      </c>
    </row>
    <row r="754" spans="1:15" hidden="1" x14ac:dyDescent="0.3">
      <c r="A754" s="68" t="s">
        <v>156</v>
      </c>
      <c r="G754" s="9">
        <v>27.62</v>
      </c>
      <c r="O754" s="1" t="s">
        <v>277</v>
      </c>
    </row>
    <row r="755" spans="1:15" hidden="1" x14ac:dyDescent="0.3">
      <c r="A755" s="62" t="s">
        <v>16</v>
      </c>
      <c r="B755" s="32"/>
      <c r="E755" s="36">
        <v>117</v>
      </c>
      <c r="F755" s="1" t="s">
        <v>248</v>
      </c>
      <c r="G755" s="36">
        <v>27.65</v>
      </c>
      <c r="H755" s="32"/>
      <c r="I755" s="83">
        <v>34.83</v>
      </c>
      <c r="O755" s="10" t="s">
        <v>249</v>
      </c>
    </row>
    <row r="756" spans="1:15" hidden="1" x14ac:dyDescent="0.3">
      <c r="A756" s="63" t="s">
        <v>16</v>
      </c>
      <c r="B756" s="29">
        <v>85.535882302625907</v>
      </c>
      <c r="C756" s="1" t="s">
        <v>218</v>
      </c>
      <c r="G756" s="9">
        <v>27.651399999999999</v>
      </c>
      <c r="H756" s="32"/>
      <c r="I756" s="82">
        <v>34.83</v>
      </c>
      <c r="O756" s="1" t="s">
        <v>276</v>
      </c>
    </row>
    <row r="757" spans="1:15" hidden="1" x14ac:dyDescent="0.3">
      <c r="A757" s="69" t="s">
        <v>31</v>
      </c>
      <c r="B757" s="26">
        <v>11.559498956158663</v>
      </c>
      <c r="C757" s="1" t="s">
        <v>237</v>
      </c>
      <c r="G757" s="26">
        <v>27.684999999999999</v>
      </c>
      <c r="H757" s="26">
        <v>0.50806798955613575</v>
      </c>
      <c r="O757" s="1" t="s">
        <v>238</v>
      </c>
    </row>
    <row r="758" spans="1:15" hidden="1" x14ac:dyDescent="0.3">
      <c r="A758" s="20" t="s">
        <v>35</v>
      </c>
      <c r="G758" s="9">
        <v>27.83</v>
      </c>
      <c r="O758" s="1" t="s">
        <v>280</v>
      </c>
    </row>
    <row r="759" spans="1:15" hidden="1" x14ac:dyDescent="0.3">
      <c r="A759" s="56" t="s">
        <v>25</v>
      </c>
      <c r="G759" s="9">
        <v>27.85</v>
      </c>
      <c r="H759" s="32"/>
      <c r="O759" s="1" t="s">
        <v>277</v>
      </c>
    </row>
    <row r="760" spans="1:15" hidden="1" x14ac:dyDescent="0.3">
      <c r="A760" s="56" t="s">
        <v>82</v>
      </c>
      <c r="G760" s="9">
        <v>27.93</v>
      </c>
      <c r="H760" s="32"/>
      <c r="O760" s="1" t="s">
        <v>277</v>
      </c>
    </row>
    <row r="761" spans="1:15" hidden="1" x14ac:dyDescent="0.3">
      <c r="A761" s="57" t="s">
        <v>136</v>
      </c>
      <c r="G761" s="9">
        <v>27.95</v>
      </c>
      <c r="O761" s="1" t="s">
        <v>277</v>
      </c>
    </row>
    <row r="762" spans="1:15" hidden="1" x14ac:dyDescent="0.3">
      <c r="A762" s="58" t="s">
        <v>136</v>
      </c>
      <c r="B762" s="25">
        <v>12.006383161512025</v>
      </c>
      <c r="C762" s="19" t="s">
        <v>215</v>
      </c>
      <c r="D762" s="19"/>
      <c r="G762" s="25">
        <v>27.950859999999999</v>
      </c>
      <c r="H762" s="25"/>
      <c r="I762" s="19">
        <v>4.5</v>
      </c>
      <c r="O762" s="1" t="s">
        <v>216</v>
      </c>
    </row>
    <row r="763" spans="1:15" hidden="1" x14ac:dyDescent="0.3">
      <c r="A763" s="56" t="s">
        <v>136</v>
      </c>
      <c r="B763" s="9">
        <v>12.006383</v>
      </c>
      <c r="C763" s="9" t="s">
        <v>220</v>
      </c>
      <c r="D763" s="9"/>
      <c r="G763" s="9">
        <v>27.950859999999999</v>
      </c>
      <c r="H763" s="32"/>
      <c r="I763" s="77">
        <v>4.5</v>
      </c>
      <c r="O763" s="1" t="s">
        <v>257</v>
      </c>
    </row>
    <row r="764" spans="1:15" hidden="1" x14ac:dyDescent="0.3">
      <c r="A764" s="56" t="s">
        <v>275</v>
      </c>
      <c r="G764" s="9">
        <v>27.97</v>
      </c>
      <c r="H764" s="32"/>
      <c r="O764" s="1" t="s">
        <v>277</v>
      </c>
    </row>
    <row r="765" spans="1:15" hidden="1" x14ac:dyDescent="0.3">
      <c r="A765" s="56" t="s">
        <v>275</v>
      </c>
      <c r="G765" s="9">
        <v>27.97</v>
      </c>
      <c r="O765" s="1" t="s">
        <v>280</v>
      </c>
    </row>
    <row r="766" spans="1:15" hidden="1" x14ac:dyDescent="0.3">
      <c r="A766" s="11" t="s">
        <v>61</v>
      </c>
      <c r="B766" s="26">
        <v>7.5221674876847286</v>
      </c>
      <c r="C766" s="1" t="s">
        <v>237</v>
      </c>
      <c r="G766" s="26">
        <v>27.995000000000001</v>
      </c>
      <c r="H766" s="26">
        <v>0.67181124523506996</v>
      </c>
      <c r="O766" s="1" t="s">
        <v>238</v>
      </c>
    </row>
    <row r="767" spans="1:15" hidden="1" x14ac:dyDescent="0.3">
      <c r="A767" s="58" t="s">
        <v>141</v>
      </c>
      <c r="B767" s="25">
        <v>1.8244985468887851</v>
      </c>
      <c r="C767" s="19" t="s">
        <v>215</v>
      </c>
      <c r="D767" s="19"/>
      <c r="G767" s="25">
        <v>28.125009999999996</v>
      </c>
      <c r="H767" s="25"/>
      <c r="I767" s="19">
        <v>0.8</v>
      </c>
      <c r="O767" s="1" t="s">
        <v>216</v>
      </c>
    </row>
    <row r="768" spans="1:15" hidden="1" x14ac:dyDescent="0.3">
      <c r="A768" s="57" t="s">
        <v>141</v>
      </c>
      <c r="G768" s="9">
        <v>28.13</v>
      </c>
      <c r="O768" s="1" t="s">
        <v>277</v>
      </c>
    </row>
    <row r="769" spans="1:15" hidden="1" x14ac:dyDescent="0.3">
      <c r="A769" s="56" t="s">
        <v>3</v>
      </c>
      <c r="G769" s="9">
        <v>28.16</v>
      </c>
      <c r="H769" s="32"/>
      <c r="O769" s="1" t="s">
        <v>277</v>
      </c>
    </row>
    <row r="770" spans="1:15" hidden="1" x14ac:dyDescent="0.3">
      <c r="A770" s="56" t="s">
        <v>3</v>
      </c>
      <c r="G770" s="9">
        <v>28.16</v>
      </c>
      <c r="H770" s="32"/>
      <c r="O770" s="1" t="s">
        <v>277</v>
      </c>
    </row>
    <row r="771" spans="1:15" hidden="1" x14ac:dyDescent="0.3">
      <c r="A771" s="4" t="s">
        <v>197</v>
      </c>
      <c r="G771" s="37">
        <v>28.175000000000001</v>
      </c>
      <c r="H771" s="37"/>
      <c r="I771" s="75">
        <v>4</v>
      </c>
      <c r="O771" s="1" t="s">
        <v>256</v>
      </c>
    </row>
    <row r="772" spans="1:15" hidden="1" x14ac:dyDescent="0.3">
      <c r="A772" s="56" t="s">
        <v>93</v>
      </c>
      <c r="G772" s="9">
        <v>28.33</v>
      </c>
      <c r="H772" s="32"/>
      <c r="O772" s="1" t="s">
        <v>277</v>
      </c>
    </row>
    <row r="773" spans="1:15" hidden="1" x14ac:dyDescent="0.3">
      <c r="A773" s="56" t="s">
        <v>93</v>
      </c>
      <c r="G773" s="9">
        <v>28.33</v>
      </c>
      <c r="H773" s="32"/>
      <c r="O773" s="1" t="s">
        <v>277</v>
      </c>
    </row>
    <row r="774" spans="1:15" hidden="1" x14ac:dyDescent="0.3">
      <c r="A774" s="56" t="s">
        <v>93</v>
      </c>
      <c r="G774" s="9">
        <v>28.33</v>
      </c>
      <c r="H774" s="32"/>
      <c r="O774" s="1" t="s">
        <v>277</v>
      </c>
    </row>
    <row r="775" spans="1:15" hidden="1" x14ac:dyDescent="0.3">
      <c r="A775" s="4" t="s">
        <v>32</v>
      </c>
      <c r="G775" s="37">
        <v>28.35</v>
      </c>
      <c r="H775" s="37">
        <v>400</v>
      </c>
      <c r="I775" s="75">
        <v>30</v>
      </c>
      <c r="J775" s="37"/>
      <c r="O775" s="1" t="s">
        <v>256</v>
      </c>
    </row>
    <row r="776" spans="1:15" hidden="1" x14ac:dyDescent="0.3">
      <c r="A776" s="57" t="s">
        <v>130</v>
      </c>
      <c r="G776" s="9">
        <v>28.5</v>
      </c>
      <c r="O776" s="1" t="s">
        <v>277</v>
      </c>
    </row>
    <row r="777" spans="1:15" hidden="1" x14ac:dyDescent="0.3">
      <c r="A777" s="57" t="s">
        <v>130</v>
      </c>
      <c r="G777" s="9">
        <v>28.5</v>
      </c>
      <c r="O777" s="1" t="s">
        <v>277</v>
      </c>
    </row>
    <row r="778" spans="1:15" hidden="1" x14ac:dyDescent="0.3">
      <c r="A778" s="11" t="s">
        <v>5</v>
      </c>
      <c r="B778" s="9">
        <v>94.5</v>
      </c>
      <c r="C778" s="1" t="s">
        <v>218</v>
      </c>
      <c r="G778" s="9">
        <v>28.5807</v>
      </c>
      <c r="H778" s="32"/>
      <c r="O778" s="1" t="s">
        <v>2</v>
      </c>
    </row>
    <row r="779" spans="1:15" hidden="1" x14ac:dyDescent="0.3">
      <c r="A779" s="20" t="s">
        <v>204</v>
      </c>
      <c r="G779" s="9">
        <v>28.67</v>
      </c>
      <c r="O779" s="1" t="s">
        <v>280</v>
      </c>
    </row>
    <row r="780" spans="1:15" hidden="1" x14ac:dyDescent="0.3">
      <c r="A780" s="68" t="s">
        <v>6</v>
      </c>
      <c r="B780" s="25">
        <v>14.662667347981603</v>
      </c>
      <c r="C780" s="19" t="s">
        <v>215</v>
      </c>
      <c r="D780" s="19"/>
      <c r="G780" s="25">
        <v>28.694839999999996</v>
      </c>
      <c r="H780" s="25"/>
      <c r="I780" s="19">
        <v>1.5</v>
      </c>
      <c r="O780" s="1" t="s">
        <v>216</v>
      </c>
    </row>
    <row r="781" spans="1:15" hidden="1" x14ac:dyDescent="0.3">
      <c r="A781" s="68" t="s">
        <v>6</v>
      </c>
      <c r="G781" s="9">
        <v>28.694839999999999</v>
      </c>
      <c r="O781" s="1" t="s">
        <v>277</v>
      </c>
    </row>
    <row r="782" spans="1:15" hidden="1" x14ac:dyDescent="0.3">
      <c r="A782" s="69" t="s">
        <v>6</v>
      </c>
      <c r="B782" s="9">
        <v>14.662667000000001</v>
      </c>
      <c r="C782" s="9" t="s">
        <v>220</v>
      </c>
      <c r="D782" s="9"/>
      <c r="G782" s="9">
        <v>28.694840030000002</v>
      </c>
      <c r="H782" s="32"/>
      <c r="I782" s="77">
        <v>1.5</v>
      </c>
      <c r="O782" s="1" t="s">
        <v>257</v>
      </c>
    </row>
    <row r="783" spans="1:15" hidden="1" x14ac:dyDescent="0.3">
      <c r="A783" s="58" t="s">
        <v>3</v>
      </c>
      <c r="B783" s="25">
        <v>15.832982050434977</v>
      </c>
      <c r="C783" s="19" t="s">
        <v>215</v>
      </c>
      <c r="D783" s="19"/>
      <c r="G783" s="25">
        <v>28.755862</v>
      </c>
      <c r="H783" s="25"/>
      <c r="I783" s="19">
        <v>1</v>
      </c>
      <c r="O783" s="1" t="s">
        <v>216</v>
      </c>
    </row>
    <row r="784" spans="1:15" hidden="1" x14ac:dyDescent="0.3">
      <c r="A784" s="56" t="s">
        <v>3</v>
      </c>
      <c r="G784" s="9">
        <v>28.755862</v>
      </c>
      <c r="H784" s="32"/>
      <c r="O784" s="1" t="s">
        <v>277</v>
      </c>
    </row>
    <row r="785" spans="1:15" hidden="1" x14ac:dyDescent="0.3">
      <c r="A785" s="56" t="s">
        <v>3</v>
      </c>
      <c r="B785" s="9">
        <v>15.832981999999999</v>
      </c>
      <c r="C785" s="9" t="s">
        <v>220</v>
      </c>
      <c r="D785" s="9"/>
      <c r="G785" s="9">
        <v>28.755862019999999</v>
      </c>
      <c r="H785" s="32"/>
      <c r="I785" s="77">
        <v>1</v>
      </c>
      <c r="O785" s="1" t="s">
        <v>257</v>
      </c>
    </row>
    <row r="786" spans="1:15" hidden="1" x14ac:dyDescent="0.3">
      <c r="A786" s="20" t="s">
        <v>113</v>
      </c>
      <c r="G786" s="9">
        <v>28.94</v>
      </c>
      <c r="O786" s="1" t="s">
        <v>280</v>
      </c>
    </row>
    <row r="787" spans="1:15" hidden="1" x14ac:dyDescent="0.3">
      <c r="A787" s="56" t="s">
        <v>101</v>
      </c>
      <c r="G787" s="9">
        <v>29</v>
      </c>
      <c r="H787" s="32"/>
      <c r="O787" s="1" t="s">
        <v>277</v>
      </c>
    </row>
    <row r="788" spans="1:15" hidden="1" x14ac:dyDescent="0.3">
      <c r="A788" s="56" t="s">
        <v>16</v>
      </c>
      <c r="G788" s="9">
        <v>29.333333</v>
      </c>
      <c r="H788" s="32"/>
      <c r="O788" s="1" t="s">
        <v>277</v>
      </c>
    </row>
    <row r="789" spans="1:15" hidden="1" x14ac:dyDescent="0.3">
      <c r="A789" s="56" t="s">
        <v>16</v>
      </c>
      <c r="G789" s="9">
        <v>29.333333</v>
      </c>
      <c r="H789" s="32"/>
      <c r="O789" s="1" t="s">
        <v>277</v>
      </c>
    </row>
    <row r="790" spans="1:15" hidden="1" x14ac:dyDescent="0.3">
      <c r="A790" s="6" t="s">
        <v>31</v>
      </c>
      <c r="B790" s="17">
        <v>84.318414831091175</v>
      </c>
      <c r="C790" s="5" t="s">
        <v>223</v>
      </c>
      <c r="D790" s="5"/>
      <c r="G790" s="37">
        <v>29.370765631111112</v>
      </c>
      <c r="H790" s="17"/>
      <c r="O790" s="1" t="s">
        <v>224</v>
      </c>
    </row>
    <row r="791" spans="1:15" hidden="1" x14ac:dyDescent="0.3">
      <c r="A791" s="6" t="s">
        <v>72</v>
      </c>
      <c r="G791" s="37">
        <v>29.4</v>
      </c>
      <c r="H791" s="17">
        <v>463</v>
      </c>
      <c r="I791" s="75">
        <v>25</v>
      </c>
      <c r="J791" s="37"/>
      <c r="O791" s="1" t="s">
        <v>256</v>
      </c>
    </row>
    <row r="792" spans="1:15" hidden="1" x14ac:dyDescent="0.3">
      <c r="A792" s="4" t="s">
        <v>171</v>
      </c>
      <c r="G792" s="37">
        <v>29.4</v>
      </c>
      <c r="H792" s="37">
        <v>756.8</v>
      </c>
      <c r="I792" s="75">
        <v>40</v>
      </c>
      <c r="J792" s="37">
        <v>251.32741228719999</v>
      </c>
      <c r="O792" s="1" t="s">
        <v>256</v>
      </c>
    </row>
    <row r="793" spans="1:15" hidden="1" x14ac:dyDescent="0.3">
      <c r="A793" s="58" t="s">
        <v>31</v>
      </c>
      <c r="B793" s="25">
        <v>7.2146306956776272</v>
      </c>
      <c r="C793" s="19" t="s">
        <v>215</v>
      </c>
      <c r="D793" s="19"/>
      <c r="G793" s="25">
        <v>29.577100000000002</v>
      </c>
      <c r="H793" s="25"/>
      <c r="I793" s="19">
        <v>3</v>
      </c>
      <c r="O793" s="1" t="s">
        <v>216</v>
      </c>
    </row>
    <row r="794" spans="1:15" hidden="1" x14ac:dyDescent="0.3">
      <c r="A794" s="56" t="s">
        <v>31</v>
      </c>
      <c r="B794" s="9">
        <v>7.2146309999999998</v>
      </c>
      <c r="C794" s="9" t="s">
        <v>220</v>
      </c>
      <c r="D794" s="9"/>
      <c r="G794" s="9">
        <v>29.57710002</v>
      </c>
      <c r="H794" s="32"/>
      <c r="I794" s="77">
        <v>3</v>
      </c>
      <c r="O794" s="1" t="s">
        <v>257</v>
      </c>
    </row>
    <row r="795" spans="1:15" hidden="1" x14ac:dyDescent="0.3">
      <c r="A795" s="57" t="s">
        <v>31</v>
      </c>
      <c r="G795" s="9">
        <v>29.58</v>
      </c>
      <c r="O795" s="1" t="s">
        <v>277</v>
      </c>
    </row>
    <row r="796" spans="1:15" hidden="1" x14ac:dyDescent="0.3">
      <c r="A796" s="57" t="s">
        <v>21</v>
      </c>
      <c r="G796" s="9">
        <v>29.63</v>
      </c>
      <c r="O796" s="1" t="s">
        <v>277</v>
      </c>
    </row>
    <row r="797" spans="1:15" hidden="1" x14ac:dyDescent="0.3">
      <c r="A797" s="20" t="s">
        <v>21</v>
      </c>
      <c r="G797" s="9">
        <v>29.63</v>
      </c>
      <c r="O797" s="1" t="s">
        <v>280</v>
      </c>
    </row>
    <row r="798" spans="1:15" hidden="1" x14ac:dyDescent="0.3">
      <c r="A798" s="68" t="s">
        <v>6</v>
      </c>
      <c r="B798" s="26">
        <v>8.73921477343265</v>
      </c>
      <c r="C798" s="1" t="s">
        <v>237</v>
      </c>
      <c r="G798" s="26">
        <v>29.639736842105261</v>
      </c>
      <c r="H798" s="26">
        <v>0.50193171993911712</v>
      </c>
      <c r="O798" s="1" t="s">
        <v>238</v>
      </c>
    </row>
    <row r="799" spans="1:15" hidden="1" x14ac:dyDescent="0.3">
      <c r="A799" s="20" t="s">
        <v>31</v>
      </c>
      <c r="G799" s="9">
        <v>29.79</v>
      </c>
      <c r="O799" s="1" t="s">
        <v>280</v>
      </c>
    </row>
    <row r="800" spans="1:15" hidden="1" x14ac:dyDescent="0.3">
      <c r="A800" s="6" t="s">
        <v>115</v>
      </c>
      <c r="G800" s="37">
        <v>29.925000000000001</v>
      </c>
      <c r="H800" s="17">
        <v>390</v>
      </c>
      <c r="I800" s="75">
        <v>35</v>
      </c>
      <c r="J800" s="37"/>
      <c r="O800" s="1" t="s">
        <v>256</v>
      </c>
    </row>
    <row r="801" spans="1:15" hidden="1" x14ac:dyDescent="0.3">
      <c r="A801" s="4" t="s">
        <v>130</v>
      </c>
      <c r="G801" s="37">
        <v>29.925000000000001</v>
      </c>
      <c r="H801" s="37">
        <v>825.6</v>
      </c>
      <c r="I801" s="75">
        <v>15</v>
      </c>
      <c r="J801" s="37"/>
      <c r="O801" s="1" t="s">
        <v>256</v>
      </c>
    </row>
    <row r="802" spans="1:15" x14ac:dyDescent="0.3">
      <c r="A802" s="11" t="s">
        <v>7</v>
      </c>
      <c r="B802" s="9">
        <v>9.84</v>
      </c>
      <c r="C802" s="3" t="s">
        <v>220</v>
      </c>
      <c r="D802" s="3"/>
      <c r="G802" s="9">
        <v>30</v>
      </c>
      <c r="H802" s="32"/>
      <c r="I802" s="77">
        <v>4</v>
      </c>
      <c r="J802" s="9">
        <v>169.46</v>
      </c>
      <c r="O802" s="1" t="s">
        <v>221</v>
      </c>
    </row>
    <row r="803" spans="1:15" hidden="1" x14ac:dyDescent="0.3">
      <c r="A803" s="57" t="s">
        <v>115</v>
      </c>
      <c r="G803" s="9">
        <v>30</v>
      </c>
      <c r="O803" s="1" t="s">
        <v>277</v>
      </c>
    </row>
    <row r="804" spans="1:15" hidden="1" x14ac:dyDescent="0.3">
      <c r="A804" s="57" t="s">
        <v>115</v>
      </c>
      <c r="G804" s="9">
        <v>30</v>
      </c>
      <c r="O804" s="1" t="s">
        <v>277</v>
      </c>
    </row>
    <row r="805" spans="1:15" hidden="1" x14ac:dyDescent="0.3">
      <c r="A805" s="57" t="s">
        <v>23</v>
      </c>
      <c r="G805" s="9">
        <v>30</v>
      </c>
      <c r="O805" s="1" t="s">
        <v>277</v>
      </c>
    </row>
    <row r="806" spans="1:15" hidden="1" x14ac:dyDescent="0.3">
      <c r="A806" s="57" t="s">
        <v>23</v>
      </c>
      <c r="G806" s="9">
        <v>30</v>
      </c>
      <c r="O806" s="1" t="s">
        <v>277</v>
      </c>
    </row>
    <row r="807" spans="1:15" hidden="1" x14ac:dyDescent="0.3">
      <c r="A807" s="4" t="s">
        <v>157</v>
      </c>
      <c r="G807" s="37">
        <v>30.03</v>
      </c>
      <c r="H807" s="37">
        <v>780</v>
      </c>
      <c r="I807" s="75">
        <v>9</v>
      </c>
      <c r="J807" s="37"/>
      <c r="O807" s="1" t="s">
        <v>256</v>
      </c>
    </row>
    <row r="808" spans="1:15" hidden="1" x14ac:dyDescent="0.3">
      <c r="A808" s="56" t="s">
        <v>87</v>
      </c>
      <c r="G808" s="9">
        <v>30.13</v>
      </c>
      <c r="H808" s="32"/>
      <c r="O808" s="1" t="s">
        <v>280</v>
      </c>
    </row>
    <row r="809" spans="1:15" hidden="1" x14ac:dyDescent="0.3">
      <c r="A809" s="56" t="s">
        <v>20</v>
      </c>
      <c r="G809" s="9">
        <v>30.52</v>
      </c>
      <c r="H809" s="32"/>
      <c r="O809" s="1" t="s">
        <v>277</v>
      </c>
    </row>
    <row r="810" spans="1:15" hidden="1" x14ac:dyDescent="0.3">
      <c r="A810" s="58" t="s">
        <v>20</v>
      </c>
      <c r="B810" s="25">
        <v>15.655165162084529</v>
      </c>
      <c r="C810" s="19" t="s">
        <v>215</v>
      </c>
      <c r="D810" s="19"/>
      <c r="G810" s="25">
        <v>30.52131</v>
      </c>
      <c r="H810" s="25"/>
      <c r="I810" s="19">
        <v>3</v>
      </c>
      <c r="O810" s="1" t="s">
        <v>216</v>
      </c>
    </row>
    <row r="811" spans="1:15" hidden="1" x14ac:dyDescent="0.3">
      <c r="A811" s="6" t="s">
        <v>16</v>
      </c>
      <c r="G811" s="37">
        <v>30.625</v>
      </c>
      <c r="H811" s="17">
        <v>583</v>
      </c>
      <c r="I811" s="75">
        <v>35</v>
      </c>
      <c r="J811" s="37">
        <v>23561.944901924999</v>
      </c>
      <c r="O811" s="1" t="s">
        <v>256</v>
      </c>
    </row>
    <row r="812" spans="1:15" hidden="1" x14ac:dyDescent="0.3">
      <c r="A812" s="6" t="s">
        <v>84</v>
      </c>
      <c r="G812" s="37">
        <v>30.8</v>
      </c>
      <c r="H812" s="17"/>
      <c r="I812" s="75">
        <v>30</v>
      </c>
      <c r="J812" s="37"/>
      <c r="O812" s="1" t="s">
        <v>256</v>
      </c>
    </row>
    <row r="813" spans="1:15" hidden="1" x14ac:dyDescent="0.3">
      <c r="A813" s="57" t="s">
        <v>23</v>
      </c>
      <c r="G813" s="37">
        <v>30.87</v>
      </c>
      <c r="H813" s="37">
        <v>570</v>
      </c>
      <c r="I813" s="75">
        <v>28</v>
      </c>
      <c r="J813" s="37"/>
      <c r="O813" s="1" t="s">
        <v>256</v>
      </c>
    </row>
    <row r="814" spans="1:15" hidden="1" x14ac:dyDescent="0.3">
      <c r="A814" s="56" t="s">
        <v>73</v>
      </c>
      <c r="G814" s="9">
        <v>30.9</v>
      </c>
      <c r="H814" s="32"/>
      <c r="O814" s="1" t="s">
        <v>277</v>
      </c>
    </row>
    <row r="815" spans="1:15" hidden="1" x14ac:dyDescent="0.3">
      <c r="A815" s="22" t="s">
        <v>73</v>
      </c>
      <c r="G815" s="9">
        <v>30.9</v>
      </c>
      <c r="H815" s="32"/>
      <c r="O815" s="1" t="s">
        <v>280</v>
      </c>
    </row>
    <row r="816" spans="1:15" hidden="1" x14ac:dyDescent="0.3">
      <c r="A816" s="57" t="s">
        <v>26</v>
      </c>
      <c r="G816" s="9">
        <v>30.92</v>
      </c>
      <c r="O816" s="1" t="s">
        <v>277</v>
      </c>
    </row>
    <row r="817" spans="1:15" hidden="1" x14ac:dyDescent="0.3">
      <c r="A817" s="20" t="s">
        <v>20</v>
      </c>
      <c r="G817" s="9">
        <v>30.95</v>
      </c>
      <c r="O817" s="1" t="s">
        <v>280</v>
      </c>
    </row>
    <row r="818" spans="1:15" hidden="1" x14ac:dyDescent="0.3">
      <c r="A818" s="20" t="s">
        <v>148</v>
      </c>
      <c r="G818" s="9">
        <v>31</v>
      </c>
      <c r="O818" s="1" t="s">
        <v>280</v>
      </c>
    </row>
    <row r="819" spans="1:15" hidden="1" x14ac:dyDescent="0.3">
      <c r="A819" s="58" t="s">
        <v>38</v>
      </c>
      <c r="B819" s="25">
        <v>11.05366273283094</v>
      </c>
      <c r="C819" s="19" t="s">
        <v>215</v>
      </c>
      <c r="D819" s="19"/>
      <c r="G819" s="25">
        <v>31.096163999999998</v>
      </c>
      <c r="H819" s="25"/>
      <c r="I819" s="19">
        <v>17</v>
      </c>
      <c r="O819" s="1" t="s">
        <v>216</v>
      </c>
    </row>
    <row r="820" spans="1:15" hidden="1" x14ac:dyDescent="0.3">
      <c r="A820" s="57" t="s">
        <v>38</v>
      </c>
      <c r="G820" s="9">
        <v>31.1</v>
      </c>
      <c r="O820" s="1" t="s">
        <v>277</v>
      </c>
    </row>
    <row r="821" spans="1:15" hidden="1" x14ac:dyDescent="0.3">
      <c r="A821" s="69" t="s">
        <v>31</v>
      </c>
      <c r="B821" s="26">
        <v>11.592769803296118</v>
      </c>
      <c r="C821" s="1" t="s">
        <v>237</v>
      </c>
      <c r="G821" s="26">
        <v>31.151428571428575</v>
      </c>
      <c r="H821" s="26">
        <v>0.55633449392712553</v>
      </c>
      <c r="O821" s="1" t="s">
        <v>238</v>
      </c>
    </row>
    <row r="822" spans="1:15" hidden="1" x14ac:dyDescent="0.3">
      <c r="A822" s="57" t="s">
        <v>35</v>
      </c>
      <c r="G822" s="9">
        <v>31.17</v>
      </c>
      <c r="O822" s="1" t="s">
        <v>277</v>
      </c>
    </row>
    <row r="823" spans="1:15" hidden="1" x14ac:dyDescent="0.3">
      <c r="A823" s="57" t="s">
        <v>35</v>
      </c>
      <c r="G823" s="9">
        <v>31.17</v>
      </c>
      <c r="O823" s="1" t="s">
        <v>277</v>
      </c>
    </row>
    <row r="824" spans="1:15" hidden="1" x14ac:dyDescent="0.3">
      <c r="A824" s="11" t="s">
        <v>115</v>
      </c>
      <c r="B824" s="26">
        <v>22.428485936564929</v>
      </c>
      <c r="C824" s="1" t="s">
        <v>237</v>
      </c>
      <c r="G824" s="26">
        <v>31.231666666666666</v>
      </c>
      <c r="H824" s="26">
        <v>0.40645645038167938</v>
      </c>
      <c r="O824" s="1" t="s">
        <v>238</v>
      </c>
    </row>
    <row r="825" spans="1:15" hidden="1" x14ac:dyDescent="0.3">
      <c r="A825" s="4" t="s">
        <v>268</v>
      </c>
      <c r="G825" s="37">
        <v>31.237500000000001</v>
      </c>
      <c r="H825" s="37"/>
      <c r="I825" s="75">
        <v>9</v>
      </c>
      <c r="J825" s="37"/>
      <c r="O825" s="1" t="s">
        <v>256</v>
      </c>
    </row>
    <row r="826" spans="1:15" hidden="1" x14ac:dyDescent="0.3">
      <c r="A826" s="12" t="s">
        <v>56</v>
      </c>
      <c r="G826" s="9">
        <v>31.51</v>
      </c>
      <c r="H826" s="32"/>
      <c r="O826" s="1" t="s">
        <v>280</v>
      </c>
    </row>
    <row r="827" spans="1:15" hidden="1" x14ac:dyDescent="0.3">
      <c r="A827" s="56" t="s">
        <v>73</v>
      </c>
      <c r="G827" s="9">
        <v>31.53</v>
      </c>
      <c r="H827" s="32"/>
      <c r="O827" s="1" t="s">
        <v>277</v>
      </c>
    </row>
    <row r="828" spans="1:15" hidden="1" x14ac:dyDescent="0.3">
      <c r="A828" s="22" t="s">
        <v>73</v>
      </c>
      <c r="G828" s="9">
        <v>31.53</v>
      </c>
      <c r="H828" s="32"/>
      <c r="O828" s="1" t="s">
        <v>280</v>
      </c>
    </row>
    <row r="829" spans="1:15" hidden="1" x14ac:dyDescent="0.3">
      <c r="A829" s="57" t="s">
        <v>163</v>
      </c>
      <c r="G829" s="9">
        <v>31.53</v>
      </c>
      <c r="O829" s="1" t="s">
        <v>277</v>
      </c>
    </row>
    <row r="830" spans="1:15" hidden="1" x14ac:dyDescent="0.3">
      <c r="A830" s="57" t="s">
        <v>163</v>
      </c>
      <c r="G830" s="9">
        <v>31.53</v>
      </c>
      <c r="O830" s="1" t="s">
        <v>277</v>
      </c>
    </row>
    <row r="831" spans="1:15" hidden="1" x14ac:dyDescent="0.3">
      <c r="A831" s="57" t="s">
        <v>163</v>
      </c>
      <c r="G831" s="9">
        <v>31.53</v>
      </c>
      <c r="O831" s="1" t="s">
        <v>277</v>
      </c>
    </row>
    <row r="832" spans="1:15" hidden="1" x14ac:dyDescent="0.3">
      <c r="A832" s="57" t="s">
        <v>163</v>
      </c>
      <c r="G832" s="9">
        <v>31.53</v>
      </c>
      <c r="O832" s="1" t="s">
        <v>277</v>
      </c>
    </row>
    <row r="833" spans="1:15" hidden="1" x14ac:dyDescent="0.3">
      <c r="A833" s="57" t="s">
        <v>163</v>
      </c>
      <c r="G833" s="9">
        <v>31.53</v>
      </c>
      <c r="O833" s="1" t="s">
        <v>277</v>
      </c>
    </row>
    <row r="834" spans="1:15" hidden="1" x14ac:dyDescent="0.3">
      <c r="A834" s="57" t="s">
        <v>163</v>
      </c>
      <c r="G834" s="9">
        <v>31.53</v>
      </c>
      <c r="O834" s="1" t="s">
        <v>277</v>
      </c>
    </row>
    <row r="835" spans="1:15" hidden="1" x14ac:dyDescent="0.3">
      <c r="A835" s="57" t="s">
        <v>163</v>
      </c>
      <c r="G835" s="9">
        <v>31.53</v>
      </c>
      <c r="O835" s="1" t="s">
        <v>277</v>
      </c>
    </row>
    <row r="836" spans="1:15" hidden="1" x14ac:dyDescent="0.3">
      <c r="A836" s="20" t="s">
        <v>163</v>
      </c>
      <c r="G836" s="9">
        <v>31.53</v>
      </c>
      <c r="O836" s="1" t="s">
        <v>280</v>
      </c>
    </row>
    <row r="837" spans="1:15" hidden="1" x14ac:dyDescent="0.3">
      <c r="A837" s="11" t="s">
        <v>61</v>
      </c>
      <c r="B837" s="26">
        <v>8.4628801431127005</v>
      </c>
      <c r="C837" s="1" t="s">
        <v>237</v>
      </c>
      <c r="G837" s="26">
        <v>31.538333333333334</v>
      </c>
      <c r="H837" s="26">
        <v>0.62137812987012986</v>
      </c>
      <c r="O837" s="1" t="s">
        <v>238</v>
      </c>
    </row>
    <row r="838" spans="1:15" hidden="1" x14ac:dyDescent="0.3">
      <c r="A838" s="56" t="s">
        <v>275</v>
      </c>
      <c r="G838" s="9">
        <v>31.64</v>
      </c>
      <c r="O838" s="1" t="s">
        <v>280</v>
      </c>
    </row>
    <row r="839" spans="1:15" hidden="1" x14ac:dyDescent="0.3">
      <c r="A839" s="20" t="s">
        <v>204</v>
      </c>
      <c r="G839" s="9">
        <v>31.77</v>
      </c>
      <c r="O839" s="1" t="s">
        <v>280</v>
      </c>
    </row>
    <row r="840" spans="1:15" hidden="1" x14ac:dyDescent="0.3">
      <c r="A840" s="11" t="s">
        <v>110</v>
      </c>
      <c r="G840" s="37">
        <v>31.85</v>
      </c>
      <c r="H840" s="17">
        <v>215</v>
      </c>
      <c r="I840" s="75">
        <v>30</v>
      </c>
      <c r="J840" s="37">
        <v>62.831853071799998</v>
      </c>
      <c r="O840" s="1" t="s">
        <v>256</v>
      </c>
    </row>
    <row r="841" spans="1:15" hidden="1" x14ac:dyDescent="0.3">
      <c r="A841" s="56" t="s">
        <v>64</v>
      </c>
      <c r="G841" s="9">
        <v>31.86</v>
      </c>
      <c r="H841" s="32"/>
      <c r="O841" s="1" t="s">
        <v>277</v>
      </c>
    </row>
    <row r="842" spans="1:15" hidden="1" x14ac:dyDescent="0.3">
      <c r="A842" s="58" t="s">
        <v>82</v>
      </c>
      <c r="B842" s="25">
        <v>10.720398304514568</v>
      </c>
      <c r="C842" s="19" t="s">
        <v>215</v>
      </c>
      <c r="D842" s="19"/>
      <c r="G842" s="25">
        <v>31.867455999999997</v>
      </c>
      <c r="H842" s="25"/>
      <c r="I842" s="19">
        <v>4</v>
      </c>
      <c r="O842" s="1" t="s">
        <v>216</v>
      </c>
    </row>
    <row r="843" spans="1:15" hidden="1" x14ac:dyDescent="0.3">
      <c r="A843" s="57" t="s">
        <v>188</v>
      </c>
      <c r="G843" s="9">
        <v>31.9</v>
      </c>
      <c r="O843" s="1" t="s">
        <v>277</v>
      </c>
    </row>
    <row r="844" spans="1:15" hidden="1" x14ac:dyDescent="0.3">
      <c r="A844" s="58" t="s">
        <v>188</v>
      </c>
      <c r="B844" s="25">
        <v>17.990437577534678</v>
      </c>
      <c r="C844" s="19" t="s">
        <v>215</v>
      </c>
      <c r="D844" s="19"/>
      <c r="G844" s="25">
        <v>31.904242</v>
      </c>
      <c r="H844" s="25"/>
      <c r="I844" s="19">
        <v>4.5</v>
      </c>
      <c r="O844" s="1" t="s">
        <v>216</v>
      </c>
    </row>
    <row r="845" spans="1:15" hidden="1" x14ac:dyDescent="0.3">
      <c r="A845" s="56" t="s">
        <v>188</v>
      </c>
      <c r="B845" s="9">
        <v>17.990438000000001</v>
      </c>
      <c r="C845" s="9" t="s">
        <v>220</v>
      </c>
      <c r="D845" s="9"/>
      <c r="G845" s="9">
        <v>31.904242009999997</v>
      </c>
      <c r="H845" s="32"/>
      <c r="I845" s="77">
        <v>4.5</v>
      </c>
      <c r="O845" s="1" t="s">
        <v>257</v>
      </c>
    </row>
    <row r="846" spans="1:15" hidden="1" x14ac:dyDescent="0.3">
      <c r="A846" s="56" t="s">
        <v>93</v>
      </c>
      <c r="G846" s="9">
        <v>32.130000000000003</v>
      </c>
      <c r="H846" s="32"/>
      <c r="O846" s="1" t="s">
        <v>277</v>
      </c>
    </row>
    <row r="847" spans="1:15" hidden="1" x14ac:dyDescent="0.3">
      <c r="A847" s="22" t="s">
        <v>93</v>
      </c>
      <c r="G847" s="9">
        <v>32.130000000000003</v>
      </c>
      <c r="H847" s="32"/>
      <c r="O847" s="1" t="s">
        <v>280</v>
      </c>
    </row>
    <row r="848" spans="1:15" hidden="1" x14ac:dyDescent="0.3">
      <c r="A848" s="20" t="s">
        <v>20</v>
      </c>
      <c r="G848" s="9">
        <v>32.17</v>
      </c>
      <c r="O848" s="1" t="s">
        <v>280</v>
      </c>
    </row>
    <row r="849" spans="1:15" hidden="1" x14ac:dyDescent="0.3">
      <c r="A849" s="59" t="s">
        <v>142</v>
      </c>
      <c r="E849" s="34">
        <v>171.59</v>
      </c>
      <c r="F849" s="1" t="s">
        <v>248</v>
      </c>
      <c r="G849" s="34">
        <v>32.270000000000003</v>
      </c>
      <c r="H849" s="34">
        <v>0.56999999999999995</v>
      </c>
      <c r="I849" s="78">
        <v>30</v>
      </c>
      <c r="O849" s="10" t="s">
        <v>252</v>
      </c>
    </row>
    <row r="850" spans="1:15" hidden="1" x14ac:dyDescent="0.3">
      <c r="A850" s="11" t="s">
        <v>12</v>
      </c>
      <c r="E850" s="9">
        <v>80.599999999999994</v>
      </c>
      <c r="F850" s="1" t="s">
        <v>248</v>
      </c>
      <c r="G850" s="9">
        <v>32.28</v>
      </c>
      <c r="H850" s="32"/>
      <c r="O850" s="10" t="s">
        <v>253</v>
      </c>
    </row>
    <row r="851" spans="1:15" hidden="1" x14ac:dyDescent="0.3">
      <c r="A851" s="59" t="s">
        <v>12</v>
      </c>
      <c r="B851" s="30"/>
      <c r="D851" s="15"/>
      <c r="E851" s="35">
        <v>80.599999999999994</v>
      </c>
      <c r="F851" s="1" t="s">
        <v>248</v>
      </c>
      <c r="G851" s="35">
        <v>32.299999999999997</v>
      </c>
      <c r="H851" s="32"/>
      <c r="I851" s="81">
        <v>25</v>
      </c>
      <c r="O851" s="10" t="s">
        <v>254</v>
      </c>
    </row>
    <row r="852" spans="1:15" hidden="1" x14ac:dyDescent="0.3">
      <c r="A852" s="6" t="s">
        <v>12</v>
      </c>
      <c r="E852" s="27">
        <v>80.599999999999994</v>
      </c>
      <c r="F852" s="1" t="s">
        <v>248</v>
      </c>
      <c r="G852" s="27">
        <v>32.299999999999997</v>
      </c>
      <c r="H852" s="18">
        <v>0.5</v>
      </c>
      <c r="I852" s="79">
        <v>25</v>
      </c>
      <c r="O852" s="1" t="s">
        <v>261</v>
      </c>
    </row>
    <row r="853" spans="1:15" hidden="1" x14ac:dyDescent="0.3">
      <c r="A853" s="56" t="s">
        <v>73</v>
      </c>
      <c r="G853" s="9">
        <v>32.340000000000003</v>
      </c>
      <c r="H853" s="32"/>
      <c r="O853" s="1" t="s">
        <v>277</v>
      </c>
    </row>
    <row r="854" spans="1:15" hidden="1" x14ac:dyDescent="0.3">
      <c r="A854" s="22" t="s">
        <v>73</v>
      </c>
      <c r="G854" s="9">
        <v>32.340000000000003</v>
      </c>
      <c r="H854" s="32"/>
      <c r="O854" s="1" t="s">
        <v>280</v>
      </c>
    </row>
    <row r="855" spans="1:15" hidden="1" x14ac:dyDescent="0.3">
      <c r="A855" s="20" t="s">
        <v>20</v>
      </c>
      <c r="G855" s="9">
        <v>32.39</v>
      </c>
      <c r="O855" s="1" t="s">
        <v>280</v>
      </c>
    </row>
    <row r="856" spans="1:15" hidden="1" x14ac:dyDescent="0.3">
      <c r="A856" s="57" t="s">
        <v>31</v>
      </c>
      <c r="G856" s="9">
        <v>32.39</v>
      </c>
      <c r="O856" s="1" t="s">
        <v>277</v>
      </c>
    </row>
    <row r="857" spans="1:15" hidden="1" x14ac:dyDescent="0.3">
      <c r="A857" s="69" t="s">
        <v>31</v>
      </c>
      <c r="B857" s="26">
        <v>11.750302297460701</v>
      </c>
      <c r="C857" s="1" t="s">
        <v>237</v>
      </c>
      <c r="G857" s="26">
        <v>32.391666666666666</v>
      </c>
      <c r="H857" s="26">
        <v>0.68256655737704941</v>
      </c>
      <c r="O857" s="1" t="s">
        <v>238</v>
      </c>
    </row>
    <row r="858" spans="1:15" hidden="1" x14ac:dyDescent="0.3">
      <c r="A858" s="58" t="s">
        <v>82</v>
      </c>
      <c r="B858" s="25">
        <v>9.7619299188156639</v>
      </c>
      <c r="C858" s="19" t="s">
        <v>215</v>
      </c>
      <c r="D858" s="19"/>
      <c r="G858" s="25">
        <v>32.70637</v>
      </c>
      <c r="H858" s="25"/>
      <c r="I858" s="19">
        <v>1.2</v>
      </c>
      <c r="O858" s="1" t="s">
        <v>216</v>
      </c>
    </row>
    <row r="859" spans="1:15" hidden="1" x14ac:dyDescent="0.3">
      <c r="A859" s="56" t="s">
        <v>82</v>
      </c>
      <c r="G859" s="9">
        <v>32.71</v>
      </c>
      <c r="H859" s="32"/>
      <c r="O859" s="1" t="s">
        <v>277</v>
      </c>
    </row>
    <row r="860" spans="1:15" hidden="1" x14ac:dyDescent="0.3">
      <c r="A860" s="56" t="s">
        <v>20</v>
      </c>
      <c r="G860" s="9">
        <v>32.97</v>
      </c>
      <c r="H860" s="32"/>
      <c r="O860" s="1" t="s">
        <v>277</v>
      </c>
    </row>
    <row r="861" spans="1:15" hidden="1" x14ac:dyDescent="0.3">
      <c r="A861" s="20" t="s">
        <v>32</v>
      </c>
      <c r="G861" s="9">
        <v>32.97</v>
      </c>
      <c r="O861" s="1" t="s">
        <v>280</v>
      </c>
    </row>
    <row r="862" spans="1:15" hidden="1" x14ac:dyDescent="0.3">
      <c r="A862" s="11" t="s">
        <v>20</v>
      </c>
      <c r="B862" s="26">
        <v>15.39309056956116</v>
      </c>
      <c r="C862" s="1" t="s">
        <v>237</v>
      </c>
      <c r="G862" s="26">
        <v>32.972000000000001</v>
      </c>
      <c r="H862" s="26">
        <v>0.47843001697792875</v>
      </c>
      <c r="O862" s="1" t="s">
        <v>238</v>
      </c>
    </row>
    <row r="863" spans="1:15" hidden="1" x14ac:dyDescent="0.3">
      <c r="A863" s="56" t="s">
        <v>19</v>
      </c>
      <c r="G863" s="9">
        <v>33</v>
      </c>
      <c r="H863" s="32"/>
      <c r="O863" s="1" t="s">
        <v>277</v>
      </c>
    </row>
    <row r="864" spans="1:15" hidden="1" x14ac:dyDescent="0.3">
      <c r="A864" s="56" t="s">
        <v>19</v>
      </c>
      <c r="G864" s="9">
        <v>33</v>
      </c>
      <c r="H864" s="32"/>
      <c r="O864" s="1" t="s">
        <v>277</v>
      </c>
    </row>
    <row r="865" spans="1:15" hidden="1" x14ac:dyDescent="0.3">
      <c r="A865" s="57" t="s">
        <v>181</v>
      </c>
      <c r="G865" s="9">
        <v>33</v>
      </c>
      <c r="O865" s="1" t="s">
        <v>277</v>
      </c>
    </row>
    <row r="866" spans="1:15" hidden="1" x14ac:dyDescent="0.3">
      <c r="A866" s="11" t="s">
        <v>61</v>
      </c>
      <c r="B866" s="26">
        <v>7.4169466218738336</v>
      </c>
      <c r="C866" s="1" t="s">
        <v>237</v>
      </c>
      <c r="G866" s="26">
        <v>33.116666666666667</v>
      </c>
      <c r="H866" s="26">
        <v>0.65028431054461167</v>
      </c>
      <c r="O866" s="1" t="s">
        <v>238</v>
      </c>
    </row>
    <row r="867" spans="1:15" hidden="1" x14ac:dyDescent="0.3">
      <c r="A867" s="56" t="s">
        <v>61</v>
      </c>
      <c r="G867" s="9">
        <v>33.119999999999997</v>
      </c>
      <c r="H867" s="32"/>
      <c r="O867" s="1" t="s">
        <v>277</v>
      </c>
    </row>
    <row r="868" spans="1:15" hidden="1" x14ac:dyDescent="0.3">
      <c r="A868" s="20" t="s">
        <v>21</v>
      </c>
      <c r="G868" s="9">
        <v>33.159999999999997</v>
      </c>
      <c r="O868" s="1" t="s">
        <v>280</v>
      </c>
    </row>
    <row r="869" spans="1:15" hidden="1" x14ac:dyDescent="0.3">
      <c r="A869" s="20" t="s">
        <v>6</v>
      </c>
      <c r="G869" s="9">
        <v>33.28</v>
      </c>
      <c r="O869" s="1" t="s">
        <v>280</v>
      </c>
    </row>
    <row r="870" spans="1:15" hidden="1" x14ac:dyDescent="0.3">
      <c r="A870" s="20" t="s">
        <v>32</v>
      </c>
      <c r="G870" s="9">
        <v>33.380000000000003</v>
      </c>
      <c r="O870" s="1" t="s">
        <v>280</v>
      </c>
    </row>
    <row r="871" spans="1:15" hidden="1" x14ac:dyDescent="0.3">
      <c r="A871" s="6" t="s">
        <v>56</v>
      </c>
      <c r="G871" s="37">
        <v>33.6</v>
      </c>
      <c r="H871" s="17">
        <v>633</v>
      </c>
      <c r="I871" s="75">
        <v>35</v>
      </c>
      <c r="J871" s="37"/>
      <c r="O871" s="1" t="s">
        <v>256</v>
      </c>
    </row>
    <row r="872" spans="1:15" hidden="1" x14ac:dyDescent="0.3">
      <c r="A872" s="57" t="s">
        <v>121</v>
      </c>
      <c r="G872" s="9">
        <v>33.75</v>
      </c>
      <c r="O872" s="1" t="s">
        <v>277</v>
      </c>
    </row>
    <row r="873" spans="1:15" hidden="1" x14ac:dyDescent="0.3">
      <c r="A873" s="57" t="s">
        <v>121</v>
      </c>
      <c r="G873" s="9">
        <v>33.75</v>
      </c>
      <c r="O873" s="1" t="s">
        <v>277</v>
      </c>
    </row>
    <row r="874" spans="1:15" hidden="1" x14ac:dyDescent="0.3">
      <c r="A874" s="20" t="s">
        <v>157</v>
      </c>
      <c r="G874" s="9">
        <v>33.76</v>
      </c>
      <c r="O874" s="1" t="s">
        <v>280</v>
      </c>
    </row>
    <row r="875" spans="1:15" hidden="1" x14ac:dyDescent="0.3">
      <c r="A875" s="20" t="s">
        <v>160</v>
      </c>
      <c r="G875" s="9">
        <v>33.78</v>
      </c>
      <c r="O875" s="1" t="s">
        <v>280</v>
      </c>
    </row>
    <row r="876" spans="1:15" hidden="1" x14ac:dyDescent="0.3">
      <c r="A876" s="56" t="s">
        <v>77</v>
      </c>
      <c r="G876" s="9">
        <v>34</v>
      </c>
      <c r="H876" s="32"/>
      <c r="O876" s="1" t="s">
        <v>277</v>
      </c>
    </row>
    <row r="877" spans="1:15" hidden="1" x14ac:dyDescent="0.3">
      <c r="A877" s="56" t="s">
        <v>77</v>
      </c>
      <c r="G877" s="9">
        <v>34</v>
      </c>
      <c r="H877" s="32"/>
      <c r="O877" s="1" t="s">
        <v>277</v>
      </c>
    </row>
    <row r="878" spans="1:15" hidden="1" x14ac:dyDescent="0.3">
      <c r="A878" s="6" t="s">
        <v>77</v>
      </c>
      <c r="G878" s="9">
        <v>34</v>
      </c>
      <c r="H878" s="32"/>
      <c r="O878" s="1" t="s">
        <v>280</v>
      </c>
    </row>
    <row r="879" spans="1:15" hidden="1" x14ac:dyDescent="0.3">
      <c r="A879" s="58" t="s">
        <v>77</v>
      </c>
      <c r="B879" s="25">
        <v>30.77094653179191</v>
      </c>
      <c r="C879" s="19" t="s">
        <v>215</v>
      </c>
      <c r="D879" s="19"/>
      <c r="G879" s="25">
        <v>34.069592</v>
      </c>
      <c r="H879" s="25"/>
      <c r="I879" s="19">
        <v>8</v>
      </c>
      <c r="O879" s="1" t="s">
        <v>216</v>
      </c>
    </row>
    <row r="880" spans="1:15" hidden="1" x14ac:dyDescent="0.3">
      <c r="A880" s="56" t="s">
        <v>77</v>
      </c>
      <c r="G880" s="9">
        <v>34.069592</v>
      </c>
      <c r="H880" s="32"/>
      <c r="O880" s="1" t="s">
        <v>277</v>
      </c>
    </row>
    <row r="881" spans="1:15" hidden="1" x14ac:dyDescent="0.3">
      <c r="A881" s="58" t="s">
        <v>31</v>
      </c>
      <c r="B881" s="25">
        <v>10.089998232174425</v>
      </c>
      <c r="C881" s="19" t="s">
        <v>215</v>
      </c>
      <c r="D881" s="19"/>
      <c r="G881" s="25">
        <v>34.245454000000002</v>
      </c>
      <c r="H881" s="25"/>
      <c r="I881" s="19">
        <v>7</v>
      </c>
      <c r="O881" s="1" t="s">
        <v>216</v>
      </c>
    </row>
    <row r="882" spans="1:15" hidden="1" x14ac:dyDescent="0.3">
      <c r="A882" s="57" t="s">
        <v>31</v>
      </c>
      <c r="G882" s="9">
        <v>34.25</v>
      </c>
      <c r="O882" s="1" t="s">
        <v>277</v>
      </c>
    </row>
    <row r="883" spans="1:15" hidden="1" x14ac:dyDescent="0.3">
      <c r="A883" s="56" t="s">
        <v>20</v>
      </c>
      <c r="G883" s="9">
        <v>34.28</v>
      </c>
      <c r="H883" s="32"/>
      <c r="O883" s="1" t="s">
        <v>277</v>
      </c>
    </row>
    <row r="884" spans="1:15" hidden="1" x14ac:dyDescent="0.3">
      <c r="A884" s="58" t="s">
        <v>20</v>
      </c>
      <c r="B884" s="25">
        <v>10.294462462462462</v>
      </c>
      <c r="C884" s="19" t="s">
        <v>215</v>
      </c>
      <c r="D884" s="19"/>
      <c r="G884" s="25">
        <v>34.280560000000008</v>
      </c>
      <c r="H884" s="25"/>
      <c r="I884" s="19">
        <v>7</v>
      </c>
      <c r="O884" s="1" t="s">
        <v>216</v>
      </c>
    </row>
    <row r="885" spans="1:15" hidden="1" x14ac:dyDescent="0.3">
      <c r="A885" s="56" t="s">
        <v>20</v>
      </c>
      <c r="B885" s="9">
        <v>10.294461999999999</v>
      </c>
      <c r="C885" s="9" t="s">
        <v>220</v>
      </c>
      <c r="D885" s="9"/>
      <c r="G885" s="9">
        <v>34.280560010000002</v>
      </c>
      <c r="H885" s="32"/>
      <c r="I885" s="77">
        <v>7</v>
      </c>
      <c r="O885" s="1" t="s">
        <v>257</v>
      </c>
    </row>
    <row r="886" spans="1:15" hidden="1" x14ac:dyDescent="0.3">
      <c r="A886" s="56" t="s">
        <v>43</v>
      </c>
      <c r="G886" s="9">
        <v>34.32</v>
      </c>
      <c r="H886" s="32"/>
      <c r="O886" s="1" t="s">
        <v>280</v>
      </c>
    </row>
    <row r="887" spans="1:15" hidden="1" x14ac:dyDescent="0.3">
      <c r="A887" s="20" t="s">
        <v>35</v>
      </c>
      <c r="G887" s="9">
        <v>34.36</v>
      </c>
      <c r="O887" s="1" t="s">
        <v>280</v>
      </c>
    </row>
    <row r="888" spans="1:15" hidden="1" x14ac:dyDescent="0.3">
      <c r="A888" s="56" t="s">
        <v>87</v>
      </c>
      <c r="G888" s="9">
        <v>34.54</v>
      </c>
      <c r="H888" s="32"/>
      <c r="O888" s="1" t="s">
        <v>280</v>
      </c>
    </row>
    <row r="889" spans="1:15" hidden="1" x14ac:dyDescent="0.3">
      <c r="A889" s="11" t="s">
        <v>20</v>
      </c>
      <c r="B889" s="26">
        <v>15.724294813466788</v>
      </c>
      <c r="C889" s="1" t="s">
        <v>237</v>
      </c>
      <c r="G889" s="26">
        <v>34.561999999999998</v>
      </c>
      <c r="H889" s="26">
        <v>0.50815444852941172</v>
      </c>
      <c r="O889" s="1" t="s">
        <v>238</v>
      </c>
    </row>
    <row r="890" spans="1:15" hidden="1" x14ac:dyDescent="0.3">
      <c r="A890" s="20" t="s">
        <v>31</v>
      </c>
      <c r="G890" s="9">
        <v>34.58</v>
      </c>
      <c r="O890" s="1" t="s">
        <v>280</v>
      </c>
    </row>
    <row r="891" spans="1:15" hidden="1" x14ac:dyDescent="0.3">
      <c r="A891" s="58" t="s">
        <v>20</v>
      </c>
      <c r="B891" s="25">
        <v>14.432709166666667</v>
      </c>
      <c r="C891" s="19" t="s">
        <v>215</v>
      </c>
      <c r="D891" s="19"/>
      <c r="G891" s="25">
        <v>34.638501999999995</v>
      </c>
      <c r="H891" s="25"/>
      <c r="I891" s="19">
        <v>4.5</v>
      </c>
      <c r="O891" s="1" t="s">
        <v>216</v>
      </c>
    </row>
    <row r="892" spans="1:15" hidden="1" x14ac:dyDescent="0.3">
      <c r="A892" s="56" t="s">
        <v>20</v>
      </c>
      <c r="G892" s="9">
        <v>34.64</v>
      </c>
      <c r="H892" s="32"/>
      <c r="O892" s="1" t="s">
        <v>277</v>
      </c>
    </row>
    <row r="893" spans="1:15" hidden="1" x14ac:dyDescent="0.3">
      <c r="A893" s="4" t="s">
        <v>181</v>
      </c>
      <c r="G893" s="37">
        <v>34.65</v>
      </c>
      <c r="H893" s="37">
        <v>778.3</v>
      </c>
      <c r="I893" s="75">
        <v>20</v>
      </c>
      <c r="J893" s="37"/>
      <c r="O893" s="1" t="s">
        <v>256</v>
      </c>
    </row>
    <row r="894" spans="1:15" hidden="1" x14ac:dyDescent="0.3">
      <c r="A894" s="57" t="s">
        <v>262</v>
      </c>
      <c r="G894" s="9">
        <v>34.67</v>
      </c>
      <c r="O894" s="1" t="s">
        <v>277</v>
      </c>
    </row>
    <row r="895" spans="1:15" hidden="1" x14ac:dyDescent="0.3">
      <c r="A895" s="57" t="s">
        <v>262</v>
      </c>
      <c r="G895" s="9">
        <v>34.67</v>
      </c>
      <c r="O895" s="1" t="s">
        <v>277</v>
      </c>
    </row>
    <row r="896" spans="1:15" hidden="1" x14ac:dyDescent="0.3">
      <c r="A896" s="57" t="s">
        <v>262</v>
      </c>
      <c r="G896" s="9">
        <v>34.67</v>
      </c>
      <c r="O896" s="1" t="s">
        <v>277</v>
      </c>
    </row>
    <row r="897" spans="1:15" hidden="1" x14ac:dyDescent="0.3">
      <c r="A897" s="56" t="s">
        <v>87</v>
      </c>
      <c r="G897" s="9">
        <v>34.79</v>
      </c>
      <c r="H897" s="32"/>
      <c r="O897" s="1" t="s">
        <v>280</v>
      </c>
    </row>
    <row r="898" spans="1:15" hidden="1" x14ac:dyDescent="0.3">
      <c r="A898" s="20" t="s">
        <v>35</v>
      </c>
      <c r="G898" s="9">
        <v>34.880000000000003</v>
      </c>
      <c r="O898" s="1" t="s">
        <v>280</v>
      </c>
    </row>
    <row r="899" spans="1:15" hidden="1" x14ac:dyDescent="0.3">
      <c r="A899" s="56" t="s">
        <v>43</v>
      </c>
      <c r="G899" s="9">
        <v>34.9</v>
      </c>
      <c r="H899" s="32"/>
      <c r="O899" s="1" t="s">
        <v>280</v>
      </c>
    </row>
    <row r="900" spans="1:15" hidden="1" x14ac:dyDescent="0.3">
      <c r="A900" s="20" t="s">
        <v>123</v>
      </c>
      <c r="G900" s="9">
        <v>34.9</v>
      </c>
      <c r="O900" s="1" t="s">
        <v>280</v>
      </c>
    </row>
    <row r="901" spans="1:15" hidden="1" x14ac:dyDescent="0.3">
      <c r="A901" s="20" t="s">
        <v>157</v>
      </c>
      <c r="G901" s="9">
        <v>34.93</v>
      </c>
      <c r="O901" s="1" t="s">
        <v>280</v>
      </c>
    </row>
    <row r="902" spans="1:15" hidden="1" x14ac:dyDescent="0.3">
      <c r="A902" s="20" t="s">
        <v>155</v>
      </c>
      <c r="G902" s="9">
        <v>34.97</v>
      </c>
      <c r="O902" s="1" t="s">
        <v>280</v>
      </c>
    </row>
    <row r="903" spans="1:15" hidden="1" x14ac:dyDescent="0.3">
      <c r="A903" s="56" t="s">
        <v>74</v>
      </c>
      <c r="G903" s="9">
        <v>35</v>
      </c>
      <c r="H903" s="32"/>
      <c r="O903" s="1" t="s">
        <v>277</v>
      </c>
    </row>
    <row r="904" spans="1:15" hidden="1" x14ac:dyDescent="0.3">
      <c r="A904" s="56" t="s">
        <v>74</v>
      </c>
      <c r="G904" s="9">
        <v>35</v>
      </c>
      <c r="H904" s="32"/>
      <c r="O904" s="1" t="s">
        <v>277</v>
      </c>
    </row>
    <row r="905" spans="1:15" hidden="1" x14ac:dyDescent="0.3">
      <c r="A905" s="56" t="s">
        <v>112</v>
      </c>
      <c r="G905" s="9">
        <v>35</v>
      </c>
      <c r="H905" s="32"/>
      <c r="O905" s="1" t="s">
        <v>277</v>
      </c>
    </row>
    <row r="906" spans="1:15" hidden="1" x14ac:dyDescent="0.3">
      <c r="A906" s="56" t="s">
        <v>112</v>
      </c>
      <c r="G906" s="9">
        <v>35</v>
      </c>
      <c r="H906" s="32"/>
      <c r="O906" s="1" t="s">
        <v>277</v>
      </c>
    </row>
    <row r="907" spans="1:15" x14ac:dyDescent="0.3">
      <c r="A907" s="20" t="s">
        <v>7</v>
      </c>
      <c r="G907" s="9">
        <v>35</v>
      </c>
      <c r="O907" s="1" t="s">
        <v>277</v>
      </c>
    </row>
    <row r="908" spans="1:15" x14ac:dyDescent="0.3">
      <c r="A908" s="20" t="s">
        <v>7</v>
      </c>
      <c r="B908" s="25">
        <v>9.1944320689292809</v>
      </c>
      <c r="C908" s="19" t="s">
        <v>215</v>
      </c>
      <c r="D908" s="19"/>
      <c r="G908" s="25">
        <v>35.001363999999995</v>
      </c>
      <c r="H908" s="25"/>
      <c r="I908" s="19">
        <v>2</v>
      </c>
      <c r="O908" s="1" t="s">
        <v>216</v>
      </c>
    </row>
    <row r="909" spans="1:15" hidden="1" x14ac:dyDescent="0.3">
      <c r="A909" s="56" t="s">
        <v>73</v>
      </c>
      <c r="B909" s="9">
        <v>11.076091</v>
      </c>
      <c r="C909" s="9" t="s">
        <v>220</v>
      </c>
      <c r="D909" s="9"/>
      <c r="G909" s="9">
        <v>35.379249989999998</v>
      </c>
      <c r="H909" s="32"/>
      <c r="I909" s="77">
        <v>0.8</v>
      </c>
      <c r="O909" s="1" t="s">
        <v>257</v>
      </c>
    </row>
    <row r="910" spans="1:15" hidden="1" x14ac:dyDescent="0.3">
      <c r="A910" s="58" t="s">
        <v>73</v>
      </c>
      <c r="B910" s="25">
        <v>11.076091040010022</v>
      </c>
      <c r="C910" s="19" t="s">
        <v>215</v>
      </c>
      <c r="D910" s="19"/>
      <c r="G910" s="25">
        <v>35.379249999999999</v>
      </c>
      <c r="H910" s="25"/>
      <c r="I910" s="19">
        <v>0.8</v>
      </c>
      <c r="O910" s="1" t="s">
        <v>216</v>
      </c>
    </row>
    <row r="911" spans="1:15" hidden="1" x14ac:dyDescent="0.3">
      <c r="A911" s="56" t="s">
        <v>73</v>
      </c>
      <c r="G911" s="9">
        <v>35.380000000000003</v>
      </c>
      <c r="H911" s="32"/>
      <c r="O911" s="1" t="s">
        <v>277</v>
      </c>
    </row>
    <row r="912" spans="1:15" hidden="1" x14ac:dyDescent="0.3">
      <c r="A912" s="4" t="s">
        <v>142</v>
      </c>
      <c r="G912" s="37">
        <v>35.4375</v>
      </c>
      <c r="H912" s="37"/>
      <c r="I912" s="75">
        <v>20</v>
      </c>
      <c r="J912" s="37"/>
      <c r="O912" s="1" t="s">
        <v>256</v>
      </c>
    </row>
    <row r="913" spans="1:15" hidden="1" x14ac:dyDescent="0.3">
      <c r="A913" s="57" t="s">
        <v>121</v>
      </c>
      <c r="G913" s="9">
        <v>35.44</v>
      </c>
      <c r="O913" s="1" t="s">
        <v>280</v>
      </c>
    </row>
    <row r="914" spans="1:15" hidden="1" x14ac:dyDescent="0.3">
      <c r="A914" s="6" t="s">
        <v>101</v>
      </c>
      <c r="G914" s="37">
        <v>35.524999999999999</v>
      </c>
      <c r="H914" s="17"/>
      <c r="I914" s="75">
        <v>30</v>
      </c>
      <c r="J914" s="37"/>
      <c r="O914" s="1" t="s">
        <v>256</v>
      </c>
    </row>
    <row r="915" spans="1:15" hidden="1" x14ac:dyDescent="0.3">
      <c r="A915" s="11" t="s">
        <v>115</v>
      </c>
      <c r="B915" s="26">
        <v>9.9019426456984281</v>
      </c>
      <c r="C915" s="1" t="s">
        <v>237</v>
      </c>
      <c r="G915" s="26">
        <v>35.68</v>
      </c>
      <c r="H915" s="26">
        <v>0.50192935222672064</v>
      </c>
      <c r="O915" s="1" t="s">
        <v>238</v>
      </c>
    </row>
    <row r="916" spans="1:15" hidden="1" x14ac:dyDescent="0.3">
      <c r="A916" s="57" t="s">
        <v>115</v>
      </c>
      <c r="G916" s="9">
        <v>35.68</v>
      </c>
      <c r="O916" s="1" t="s">
        <v>277</v>
      </c>
    </row>
    <row r="917" spans="1:15" hidden="1" x14ac:dyDescent="0.3">
      <c r="A917" s="11" t="s">
        <v>50</v>
      </c>
      <c r="G917" s="9">
        <v>35.770000000000003</v>
      </c>
      <c r="H917" s="32"/>
      <c r="O917" s="1" t="s">
        <v>280</v>
      </c>
    </row>
    <row r="918" spans="1:15" hidden="1" x14ac:dyDescent="0.3">
      <c r="A918" s="4" t="s">
        <v>146</v>
      </c>
      <c r="G918" s="37">
        <v>35.874999999999993</v>
      </c>
      <c r="H918" s="37"/>
      <c r="I918" s="75">
        <v>8</v>
      </c>
      <c r="J918" s="37"/>
      <c r="O918" s="1" t="s">
        <v>256</v>
      </c>
    </row>
    <row r="919" spans="1:15" hidden="1" x14ac:dyDescent="0.3">
      <c r="A919" s="4" t="s">
        <v>32</v>
      </c>
      <c r="E919" s="27">
        <v>72.8</v>
      </c>
      <c r="F919" s="1" t="s">
        <v>248</v>
      </c>
      <c r="G919" s="27">
        <v>35.9</v>
      </c>
      <c r="H919" s="27">
        <v>0.22</v>
      </c>
      <c r="I919" s="79">
        <v>25</v>
      </c>
      <c r="O919" s="1" t="s">
        <v>261</v>
      </c>
    </row>
    <row r="920" spans="1:15" hidden="1" x14ac:dyDescent="0.3">
      <c r="A920" s="20" t="s">
        <v>20</v>
      </c>
      <c r="G920" s="9">
        <v>35.92</v>
      </c>
      <c r="O920" s="1" t="s">
        <v>280</v>
      </c>
    </row>
    <row r="921" spans="1:15" hidden="1" x14ac:dyDescent="0.3">
      <c r="A921" s="57" t="s">
        <v>132</v>
      </c>
      <c r="G921" s="9">
        <v>35.96</v>
      </c>
      <c r="O921" s="1" t="s">
        <v>277</v>
      </c>
    </row>
    <row r="922" spans="1:15" hidden="1" x14ac:dyDescent="0.3">
      <c r="A922" s="58" t="s">
        <v>132</v>
      </c>
      <c r="B922" s="25">
        <v>22.616930817610061</v>
      </c>
      <c r="C922" s="19" t="s">
        <v>215</v>
      </c>
      <c r="D922" s="19"/>
      <c r="G922" s="25">
        <v>35.960919999999994</v>
      </c>
      <c r="H922" s="25"/>
      <c r="I922" s="19">
        <v>4</v>
      </c>
      <c r="O922" s="1" t="s">
        <v>216</v>
      </c>
    </row>
    <row r="923" spans="1:15" hidden="1" x14ac:dyDescent="0.3">
      <c r="A923" s="11" t="s">
        <v>64</v>
      </c>
      <c r="B923" s="9">
        <v>14.14</v>
      </c>
      <c r="C923" s="3" t="s">
        <v>220</v>
      </c>
      <c r="D923" s="3"/>
      <c r="G923" s="9">
        <v>36</v>
      </c>
      <c r="H923" s="32"/>
      <c r="I923" s="77">
        <v>1</v>
      </c>
      <c r="J923" s="9">
        <v>1.0008999999999999</v>
      </c>
      <c r="O923" s="1" t="s">
        <v>221</v>
      </c>
    </row>
    <row r="924" spans="1:15" hidden="1" x14ac:dyDescent="0.3">
      <c r="A924" s="56" t="s">
        <v>64</v>
      </c>
      <c r="G924" s="9">
        <v>36</v>
      </c>
      <c r="H924" s="32"/>
      <c r="O924" s="1" t="s">
        <v>277</v>
      </c>
    </row>
    <row r="925" spans="1:15" x14ac:dyDescent="0.3">
      <c r="A925" s="20" t="s">
        <v>7</v>
      </c>
      <c r="G925" s="9">
        <v>36.06</v>
      </c>
      <c r="O925" s="1" t="s">
        <v>277</v>
      </c>
    </row>
    <row r="926" spans="1:15" hidden="1" x14ac:dyDescent="0.3">
      <c r="A926" s="20" t="s">
        <v>202</v>
      </c>
      <c r="G926" s="37">
        <v>36.224999999999994</v>
      </c>
      <c r="H926" s="37"/>
      <c r="I926" s="75">
        <v>6</v>
      </c>
      <c r="O926" s="1" t="s">
        <v>256</v>
      </c>
    </row>
    <row r="927" spans="1:15" hidden="1" x14ac:dyDescent="0.3">
      <c r="A927" s="4" t="s">
        <v>262</v>
      </c>
      <c r="G927" s="37">
        <v>36.4</v>
      </c>
      <c r="H927" s="37">
        <v>533.20000000000005</v>
      </c>
      <c r="I927" s="75">
        <v>45</v>
      </c>
      <c r="J927" s="37"/>
      <c r="O927" s="1" t="s">
        <v>256</v>
      </c>
    </row>
    <row r="928" spans="1:15" hidden="1" x14ac:dyDescent="0.3">
      <c r="A928" s="4" t="s">
        <v>26</v>
      </c>
      <c r="G928" s="37">
        <v>36.443749999999994</v>
      </c>
      <c r="H928" s="37">
        <v>690</v>
      </c>
      <c r="I928" s="75">
        <v>40</v>
      </c>
      <c r="J928" s="37"/>
      <c r="O928" s="1" t="s">
        <v>256</v>
      </c>
    </row>
    <row r="929" spans="1:15" hidden="1" x14ac:dyDescent="0.3">
      <c r="A929" s="58" t="s">
        <v>114</v>
      </c>
      <c r="B929" s="25">
        <v>15.64504090676666</v>
      </c>
      <c r="C929" s="19" t="s">
        <v>215</v>
      </c>
      <c r="D929" s="19"/>
      <c r="G929" s="25">
        <v>36.715781999999997</v>
      </c>
      <c r="H929" s="25"/>
      <c r="I929" s="19">
        <v>1.8</v>
      </c>
      <c r="O929" s="1" t="s">
        <v>216</v>
      </c>
    </row>
    <row r="930" spans="1:15" hidden="1" x14ac:dyDescent="0.3">
      <c r="A930" s="57" t="s">
        <v>114</v>
      </c>
      <c r="G930" s="9">
        <v>36.72</v>
      </c>
      <c r="O930" s="1" t="s">
        <v>277</v>
      </c>
    </row>
    <row r="931" spans="1:15" hidden="1" x14ac:dyDescent="0.3">
      <c r="A931" s="56" t="s">
        <v>43</v>
      </c>
      <c r="B931" s="26">
        <v>15.615875265768954</v>
      </c>
      <c r="C931" s="1" t="s">
        <v>237</v>
      </c>
      <c r="G931" s="26">
        <v>36.723333333333336</v>
      </c>
      <c r="H931" s="26">
        <v>0.54471575070821532</v>
      </c>
      <c r="O931" s="1" t="s">
        <v>238</v>
      </c>
    </row>
    <row r="932" spans="1:15" hidden="1" x14ac:dyDescent="0.3">
      <c r="A932" s="6" t="s">
        <v>74</v>
      </c>
      <c r="G932" s="37">
        <v>36.749999999999993</v>
      </c>
      <c r="H932" s="17">
        <v>562</v>
      </c>
      <c r="I932" s="75">
        <v>40</v>
      </c>
      <c r="J932" s="37"/>
      <c r="O932" s="1" t="s">
        <v>256</v>
      </c>
    </row>
    <row r="933" spans="1:15" hidden="1" x14ac:dyDescent="0.3">
      <c r="A933" s="20" t="s">
        <v>31</v>
      </c>
      <c r="G933" s="9">
        <v>36.770000000000003</v>
      </c>
      <c r="O933" s="1" t="s">
        <v>280</v>
      </c>
    </row>
    <row r="934" spans="1:15" hidden="1" x14ac:dyDescent="0.3">
      <c r="A934" s="56" t="s">
        <v>87</v>
      </c>
      <c r="G934" s="9">
        <v>37.012499999999996</v>
      </c>
      <c r="H934" s="32"/>
      <c r="I934" s="77">
        <v>10</v>
      </c>
      <c r="O934" s="1" t="s">
        <v>259</v>
      </c>
    </row>
    <row r="935" spans="1:15" hidden="1" x14ac:dyDescent="0.3">
      <c r="A935" s="56" t="s">
        <v>87</v>
      </c>
      <c r="G935" s="37">
        <v>37.012499999999996</v>
      </c>
      <c r="H935" s="17">
        <v>700</v>
      </c>
      <c r="I935" s="75">
        <v>15</v>
      </c>
      <c r="J935" s="37"/>
      <c r="O935" s="1" t="s">
        <v>256</v>
      </c>
    </row>
    <row r="936" spans="1:15" hidden="1" x14ac:dyDescent="0.3">
      <c r="A936" s="57" t="s">
        <v>150</v>
      </c>
      <c r="G936" s="9">
        <v>37.19</v>
      </c>
      <c r="O936" s="1" t="s">
        <v>277</v>
      </c>
    </row>
    <row r="937" spans="1:15" hidden="1" x14ac:dyDescent="0.3">
      <c r="A937" s="57" t="s">
        <v>150</v>
      </c>
      <c r="G937" s="9">
        <v>37.19</v>
      </c>
      <c r="O937" s="1" t="s">
        <v>277</v>
      </c>
    </row>
    <row r="938" spans="1:15" hidden="1" x14ac:dyDescent="0.3">
      <c r="A938" s="57" t="s">
        <v>150</v>
      </c>
      <c r="G938" s="9">
        <v>37.19</v>
      </c>
      <c r="O938" s="1" t="s">
        <v>277</v>
      </c>
    </row>
    <row r="939" spans="1:15" hidden="1" x14ac:dyDescent="0.3">
      <c r="A939" s="57" t="s">
        <v>150</v>
      </c>
      <c r="G939" s="9">
        <v>37.19</v>
      </c>
      <c r="O939" s="1" t="s">
        <v>277</v>
      </c>
    </row>
    <row r="940" spans="1:15" hidden="1" x14ac:dyDescent="0.3">
      <c r="A940" s="57" t="s">
        <v>150</v>
      </c>
      <c r="G940" s="9">
        <v>37.19</v>
      </c>
      <c r="O940" s="1" t="s">
        <v>277</v>
      </c>
    </row>
    <row r="941" spans="1:15" hidden="1" x14ac:dyDescent="0.3">
      <c r="A941" s="57" t="s">
        <v>150</v>
      </c>
      <c r="G941" s="9">
        <v>37.19</v>
      </c>
      <c r="O941" s="1" t="s">
        <v>277</v>
      </c>
    </row>
    <row r="942" spans="1:15" hidden="1" x14ac:dyDescent="0.3">
      <c r="A942" s="57" t="s">
        <v>150</v>
      </c>
      <c r="G942" s="9">
        <v>37.19</v>
      </c>
      <c r="O942" s="1" t="s">
        <v>277</v>
      </c>
    </row>
    <row r="943" spans="1:15" hidden="1" x14ac:dyDescent="0.3">
      <c r="A943" s="20" t="s">
        <v>150</v>
      </c>
      <c r="G943" s="9">
        <v>37.19</v>
      </c>
      <c r="O943" s="1" t="s">
        <v>280</v>
      </c>
    </row>
    <row r="944" spans="1:15" hidden="1" x14ac:dyDescent="0.3">
      <c r="A944" s="4" t="s">
        <v>143</v>
      </c>
      <c r="G944" s="37">
        <v>37.519999999999996</v>
      </c>
      <c r="H944" s="37"/>
      <c r="I944" s="75">
        <v>18</v>
      </c>
      <c r="J944" s="37"/>
      <c r="O944" s="1" t="s">
        <v>256</v>
      </c>
    </row>
    <row r="945" spans="1:15" hidden="1" x14ac:dyDescent="0.3">
      <c r="A945" s="68" t="s">
        <v>156</v>
      </c>
      <c r="B945" s="25">
        <v>13.57759916566499</v>
      </c>
      <c r="C945" s="19" t="s">
        <v>215</v>
      </c>
      <c r="D945" s="19"/>
      <c r="G945" s="25">
        <v>38.405596999999993</v>
      </c>
      <c r="H945" s="25"/>
      <c r="I945" s="19">
        <v>1.65</v>
      </c>
      <c r="O945" s="1" t="s">
        <v>216</v>
      </c>
    </row>
    <row r="946" spans="1:15" hidden="1" x14ac:dyDescent="0.3">
      <c r="A946" s="68" t="s">
        <v>156</v>
      </c>
      <c r="G946" s="9">
        <v>38.409999999999997</v>
      </c>
      <c r="O946" s="1" t="s">
        <v>277</v>
      </c>
    </row>
    <row r="947" spans="1:15" hidden="1" x14ac:dyDescent="0.3">
      <c r="A947" s="57" t="s">
        <v>189</v>
      </c>
      <c r="O947" s="1" t="s">
        <v>277</v>
      </c>
    </row>
    <row r="948" spans="1:15" hidden="1" x14ac:dyDescent="0.3">
      <c r="A948" s="58" t="s">
        <v>189</v>
      </c>
      <c r="B948" s="25">
        <v>12.724938067712634</v>
      </c>
      <c r="C948" s="19" t="s">
        <v>215</v>
      </c>
      <c r="D948" s="19"/>
      <c r="G948" s="25">
        <v>38.524749999999997</v>
      </c>
      <c r="H948" s="25"/>
      <c r="I948" s="19">
        <v>0.5</v>
      </c>
      <c r="O948" s="1" t="s">
        <v>216</v>
      </c>
    </row>
    <row r="949" spans="1:15" hidden="1" x14ac:dyDescent="0.3">
      <c r="A949" s="6" t="s">
        <v>50</v>
      </c>
      <c r="G949" s="37">
        <v>38.587499999999999</v>
      </c>
      <c r="H949" s="17">
        <v>590</v>
      </c>
      <c r="I949" s="75">
        <v>30</v>
      </c>
      <c r="J949" s="37"/>
      <c r="O949" s="1" t="s">
        <v>256</v>
      </c>
    </row>
    <row r="950" spans="1:15" hidden="1" x14ac:dyDescent="0.3">
      <c r="A950" s="11" t="s">
        <v>20</v>
      </c>
      <c r="B950" s="26">
        <v>14.899742930591259</v>
      </c>
      <c r="C950" s="1" t="s">
        <v>237</v>
      </c>
      <c r="G950" s="26">
        <v>38.64</v>
      </c>
      <c r="H950" s="26">
        <v>0.51475889523809526</v>
      </c>
      <c r="O950" s="1" t="s">
        <v>238</v>
      </c>
    </row>
    <row r="951" spans="1:15" hidden="1" x14ac:dyDescent="0.3">
      <c r="A951" s="57" t="s">
        <v>35</v>
      </c>
      <c r="G951" s="9">
        <v>38.65</v>
      </c>
      <c r="O951" s="1" t="s">
        <v>277</v>
      </c>
    </row>
    <row r="952" spans="1:15" hidden="1" x14ac:dyDescent="0.3">
      <c r="A952" s="57" t="s">
        <v>184</v>
      </c>
      <c r="G952" s="9">
        <v>38.68</v>
      </c>
      <c r="O952" s="1" t="s">
        <v>277</v>
      </c>
    </row>
    <row r="953" spans="1:15" hidden="1" x14ac:dyDescent="0.3">
      <c r="A953" s="20" t="s">
        <v>184</v>
      </c>
      <c r="G953" s="9">
        <v>38.68</v>
      </c>
      <c r="O953" s="1" t="s">
        <v>280</v>
      </c>
    </row>
    <row r="954" spans="1:15" hidden="1" x14ac:dyDescent="0.3">
      <c r="A954" s="57" t="s">
        <v>21</v>
      </c>
      <c r="G954" s="9">
        <v>38.78</v>
      </c>
      <c r="O954" s="1" t="s">
        <v>277</v>
      </c>
    </row>
    <row r="955" spans="1:15" hidden="1" x14ac:dyDescent="0.3">
      <c r="A955" s="20" t="s">
        <v>21</v>
      </c>
      <c r="G955" s="9">
        <v>38.78</v>
      </c>
      <c r="O955" s="1" t="s">
        <v>280</v>
      </c>
    </row>
    <row r="956" spans="1:15" hidden="1" x14ac:dyDescent="0.3">
      <c r="A956" s="20" t="s">
        <v>204</v>
      </c>
      <c r="G956" s="9">
        <v>38.9</v>
      </c>
      <c r="O956" s="1" t="s">
        <v>280</v>
      </c>
    </row>
    <row r="957" spans="1:15" hidden="1" x14ac:dyDescent="0.3">
      <c r="A957" s="20" t="s">
        <v>156</v>
      </c>
      <c r="G957" s="9">
        <v>38.94</v>
      </c>
      <c r="O957" s="1" t="s">
        <v>280</v>
      </c>
    </row>
    <row r="958" spans="1:15" hidden="1" x14ac:dyDescent="0.3">
      <c r="A958" s="20" t="s">
        <v>157</v>
      </c>
      <c r="G958" s="9">
        <v>39.04</v>
      </c>
      <c r="O958" s="1" t="s">
        <v>280</v>
      </c>
    </row>
    <row r="959" spans="1:15" hidden="1" x14ac:dyDescent="0.3">
      <c r="A959" s="56" t="s">
        <v>73</v>
      </c>
      <c r="G959" s="9">
        <v>39.159999999999997</v>
      </c>
      <c r="H959" s="32"/>
      <c r="O959" s="1" t="s">
        <v>277</v>
      </c>
    </row>
    <row r="960" spans="1:15" hidden="1" x14ac:dyDescent="0.3">
      <c r="A960" s="22" t="s">
        <v>73</v>
      </c>
      <c r="G960" s="9">
        <v>39.159999999999997</v>
      </c>
      <c r="H960" s="32"/>
      <c r="O960" s="1" t="s">
        <v>280</v>
      </c>
    </row>
    <row r="961" spans="1:15" hidden="1" x14ac:dyDescent="0.3">
      <c r="A961" s="56" t="s">
        <v>31</v>
      </c>
      <c r="B961" s="9">
        <v>16.472439000000001</v>
      </c>
      <c r="C961" s="9" t="s">
        <v>220</v>
      </c>
      <c r="D961" s="9"/>
      <c r="G961" s="9">
        <v>39.237349960000003</v>
      </c>
      <c r="H961" s="32"/>
      <c r="I961" s="77">
        <v>2.2999999999999998</v>
      </c>
      <c r="O961" s="1" t="s">
        <v>257</v>
      </c>
    </row>
    <row r="962" spans="1:15" hidden="1" x14ac:dyDescent="0.3">
      <c r="A962" s="58" t="s">
        <v>31</v>
      </c>
      <c r="B962" s="25">
        <v>16.472439126784209</v>
      </c>
      <c r="C962" s="19" t="s">
        <v>215</v>
      </c>
      <c r="D962" s="19"/>
      <c r="G962" s="25">
        <v>39.237349999999999</v>
      </c>
      <c r="H962" s="25"/>
      <c r="I962" s="19">
        <v>2.2999999999999998</v>
      </c>
      <c r="O962" s="1" t="s">
        <v>216</v>
      </c>
    </row>
    <row r="963" spans="1:15" hidden="1" x14ac:dyDescent="0.3">
      <c r="A963" s="57" t="s">
        <v>31</v>
      </c>
      <c r="G963" s="9">
        <v>39.24</v>
      </c>
      <c r="O963" s="1" t="s">
        <v>277</v>
      </c>
    </row>
    <row r="964" spans="1:15" hidden="1" x14ac:dyDescent="0.3">
      <c r="A964" s="22" t="s">
        <v>73</v>
      </c>
      <c r="G964" s="9">
        <v>39.61</v>
      </c>
      <c r="H964" s="32"/>
      <c r="O964" s="1" t="s">
        <v>280</v>
      </c>
    </row>
    <row r="965" spans="1:15" hidden="1" x14ac:dyDescent="0.3">
      <c r="A965" s="20" t="s">
        <v>148</v>
      </c>
      <c r="G965" s="37">
        <v>39.812499999999993</v>
      </c>
      <c r="H965" s="37"/>
      <c r="I965" s="75"/>
      <c r="J965" s="37"/>
      <c r="O965" s="1" t="s">
        <v>256</v>
      </c>
    </row>
    <row r="966" spans="1:15" hidden="1" x14ac:dyDescent="0.3">
      <c r="A966" s="56" t="s">
        <v>87</v>
      </c>
      <c r="G966" s="9">
        <v>39.880000000000003</v>
      </c>
      <c r="H966" s="32"/>
      <c r="O966" s="1" t="s">
        <v>280</v>
      </c>
    </row>
    <row r="967" spans="1:15" hidden="1" x14ac:dyDescent="0.3">
      <c r="A967" s="11" t="s">
        <v>73</v>
      </c>
      <c r="G967" s="37">
        <v>39.9</v>
      </c>
      <c r="H967" s="17"/>
      <c r="I967" s="75"/>
      <c r="J967" s="37"/>
      <c r="O967" s="1" t="s">
        <v>256</v>
      </c>
    </row>
    <row r="968" spans="1:15" hidden="1" x14ac:dyDescent="0.3">
      <c r="A968" s="11" t="s">
        <v>115</v>
      </c>
      <c r="B968" s="26">
        <v>14.414311485267588</v>
      </c>
      <c r="C968" s="1" t="s">
        <v>237</v>
      </c>
      <c r="G968" s="26">
        <v>39.951666666666668</v>
      </c>
      <c r="H968" s="26">
        <v>0.5853903537803139</v>
      </c>
      <c r="O968" s="1" t="s">
        <v>238</v>
      </c>
    </row>
    <row r="969" spans="1:15" hidden="1" x14ac:dyDescent="0.3">
      <c r="A969" s="58" t="s">
        <v>189</v>
      </c>
      <c r="B969" s="25">
        <v>7.9731375832236964</v>
      </c>
      <c r="C969" s="19" t="s">
        <v>215</v>
      </c>
      <c r="D969" s="19"/>
      <c r="G969" s="25">
        <v>39.998041999999998</v>
      </c>
      <c r="H969" s="25"/>
      <c r="I969" s="19">
        <v>4</v>
      </c>
      <c r="O969" s="1" t="s">
        <v>216</v>
      </c>
    </row>
    <row r="970" spans="1:15" hidden="1" x14ac:dyDescent="0.3">
      <c r="A970" s="57" t="s">
        <v>189</v>
      </c>
      <c r="G970" s="9">
        <v>40</v>
      </c>
      <c r="O970" s="1" t="s">
        <v>277</v>
      </c>
    </row>
    <row r="971" spans="1:15" hidden="1" x14ac:dyDescent="0.3">
      <c r="A971" s="57" t="s">
        <v>194</v>
      </c>
      <c r="G971" s="9">
        <v>40</v>
      </c>
      <c r="O971" s="1" t="s">
        <v>277</v>
      </c>
    </row>
    <row r="972" spans="1:15" hidden="1" x14ac:dyDescent="0.3">
      <c r="A972" s="56" t="s">
        <v>33</v>
      </c>
      <c r="B972" s="9">
        <v>15.607645</v>
      </c>
      <c r="C972" s="9" t="s">
        <v>220</v>
      </c>
      <c r="D972" s="9"/>
      <c r="G972" s="9">
        <v>40.057019969999999</v>
      </c>
      <c r="H972" s="32"/>
      <c r="I972" s="77">
        <v>1</v>
      </c>
      <c r="O972" s="1" t="s">
        <v>257</v>
      </c>
    </row>
    <row r="973" spans="1:15" hidden="1" x14ac:dyDescent="0.3">
      <c r="A973" s="58" t="s">
        <v>33</v>
      </c>
      <c r="B973" s="25">
        <v>15.607644652250146</v>
      </c>
      <c r="C973" s="19" t="s">
        <v>215</v>
      </c>
      <c r="D973" s="19"/>
      <c r="G973" s="25">
        <v>40.057019999999994</v>
      </c>
      <c r="H973" s="25"/>
      <c r="I973" s="19">
        <v>1</v>
      </c>
      <c r="O973" s="1" t="s">
        <v>216</v>
      </c>
    </row>
    <row r="974" spans="1:15" hidden="1" x14ac:dyDescent="0.3">
      <c r="A974" s="57" t="s">
        <v>33</v>
      </c>
      <c r="G974" s="9">
        <v>40.06</v>
      </c>
      <c r="O974" s="1" t="s">
        <v>277</v>
      </c>
    </row>
    <row r="975" spans="1:15" hidden="1" x14ac:dyDescent="0.3">
      <c r="A975" s="20" t="s">
        <v>20</v>
      </c>
      <c r="G975" s="9">
        <v>40.28</v>
      </c>
      <c r="O975" s="1" t="s">
        <v>280</v>
      </c>
    </row>
    <row r="976" spans="1:15" hidden="1" x14ac:dyDescent="0.3">
      <c r="A976" s="59" t="s">
        <v>113</v>
      </c>
      <c r="E976" s="34">
        <v>76.95</v>
      </c>
      <c r="F976" s="1" t="s">
        <v>248</v>
      </c>
      <c r="G976" s="34">
        <v>40.42</v>
      </c>
      <c r="H976" s="34">
        <v>0.45</v>
      </c>
      <c r="I976" s="78">
        <v>25</v>
      </c>
      <c r="O976" s="10" t="s">
        <v>252</v>
      </c>
    </row>
    <row r="977" spans="1:15" hidden="1" x14ac:dyDescent="0.3">
      <c r="A977" s="20" t="s">
        <v>153</v>
      </c>
      <c r="G977" s="9">
        <v>40.51</v>
      </c>
      <c r="O977" s="1" t="s">
        <v>280</v>
      </c>
    </row>
    <row r="978" spans="1:15" x14ac:dyDescent="0.3">
      <c r="A978" s="20" t="s">
        <v>7</v>
      </c>
      <c r="B978" s="25">
        <v>11.978051664006619</v>
      </c>
      <c r="C978" s="19" t="s">
        <v>215</v>
      </c>
      <c r="D978" s="19"/>
      <c r="G978" s="25">
        <v>40.526539999999997</v>
      </c>
      <c r="H978" s="25"/>
      <c r="I978" s="19">
        <v>1</v>
      </c>
      <c r="O978" s="1" t="s">
        <v>216</v>
      </c>
    </row>
    <row r="979" spans="1:15" x14ac:dyDescent="0.3">
      <c r="A979" s="20" t="s">
        <v>7</v>
      </c>
      <c r="G979" s="9">
        <v>40.53</v>
      </c>
      <c r="O979" s="1" t="s">
        <v>277</v>
      </c>
    </row>
    <row r="980" spans="1:15" hidden="1" x14ac:dyDescent="0.3">
      <c r="A980" s="20" t="s">
        <v>35</v>
      </c>
      <c r="G980" s="9">
        <v>40.659999999999997</v>
      </c>
      <c r="O980" s="1" t="s">
        <v>280</v>
      </c>
    </row>
    <row r="981" spans="1:15" hidden="1" x14ac:dyDescent="0.3">
      <c r="A981" s="56" t="s">
        <v>43</v>
      </c>
      <c r="G981" s="37">
        <v>41.125</v>
      </c>
      <c r="H981" s="17">
        <v>570</v>
      </c>
      <c r="I981" s="75">
        <v>20</v>
      </c>
      <c r="J981" s="37"/>
      <c r="O981" s="1" t="s">
        <v>256</v>
      </c>
    </row>
    <row r="982" spans="1:15" hidden="1" x14ac:dyDescent="0.3">
      <c r="A982" s="56" t="s">
        <v>43</v>
      </c>
      <c r="G982" s="37">
        <v>41.125</v>
      </c>
      <c r="H982" s="17">
        <v>570</v>
      </c>
      <c r="I982" s="75">
        <v>9</v>
      </c>
      <c r="J982" s="37"/>
      <c r="O982" s="1" t="s">
        <v>256</v>
      </c>
    </row>
    <row r="983" spans="1:15" hidden="1" x14ac:dyDescent="0.3">
      <c r="A983" s="57" t="s">
        <v>272</v>
      </c>
      <c r="G983" s="9">
        <v>41.33</v>
      </c>
      <c r="O983" s="1" t="s">
        <v>277</v>
      </c>
    </row>
    <row r="984" spans="1:15" hidden="1" x14ac:dyDescent="0.3">
      <c r="A984" s="57" t="s">
        <v>272</v>
      </c>
      <c r="G984" s="9">
        <v>41.33</v>
      </c>
      <c r="O984" s="1" t="s">
        <v>277</v>
      </c>
    </row>
    <row r="985" spans="1:15" hidden="1" x14ac:dyDescent="0.3">
      <c r="A985" s="57" t="s">
        <v>272</v>
      </c>
      <c r="G985" s="9">
        <v>41.33</v>
      </c>
      <c r="O985" s="1" t="s">
        <v>277</v>
      </c>
    </row>
    <row r="986" spans="1:15" hidden="1" x14ac:dyDescent="0.3">
      <c r="A986" s="20" t="s">
        <v>181</v>
      </c>
      <c r="G986" s="9">
        <v>41.39</v>
      </c>
      <c r="O986" s="1" t="s">
        <v>280</v>
      </c>
    </row>
    <row r="987" spans="1:15" hidden="1" x14ac:dyDescent="0.3">
      <c r="A987" s="56" t="s">
        <v>87</v>
      </c>
      <c r="G987" s="9">
        <v>41.398333000000001</v>
      </c>
      <c r="H987" s="32"/>
      <c r="O987" s="1" t="s">
        <v>277</v>
      </c>
    </row>
    <row r="988" spans="1:15" hidden="1" x14ac:dyDescent="0.3">
      <c r="A988" s="6" t="s">
        <v>20</v>
      </c>
      <c r="G988" s="37">
        <v>41.5625</v>
      </c>
      <c r="H988" s="17"/>
      <c r="I988" s="75">
        <v>10</v>
      </c>
      <c r="J988" s="37"/>
      <c r="O988" s="1" t="s">
        <v>256</v>
      </c>
    </row>
    <row r="989" spans="1:15" hidden="1" x14ac:dyDescent="0.3">
      <c r="A989" s="56" t="s">
        <v>73</v>
      </c>
      <c r="G989" s="9">
        <v>41.63</v>
      </c>
      <c r="H989" s="32"/>
      <c r="O989" s="1" t="s">
        <v>277</v>
      </c>
    </row>
    <row r="990" spans="1:15" hidden="1" x14ac:dyDescent="0.3">
      <c r="A990" s="22" t="s">
        <v>73</v>
      </c>
      <c r="G990" s="9">
        <v>41.63</v>
      </c>
      <c r="H990" s="32"/>
      <c r="O990" s="1" t="s">
        <v>280</v>
      </c>
    </row>
    <row r="991" spans="1:15" hidden="1" x14ac:dyDescent="0.3">
      <c r="A991" s="11" t="s">
        <v>114</v>
      </c>
      <c r="B991" s="26">
        <v>16.554894179894177</v>
      </c>
      <c r="C991" s="1" t="s">
        <v>237</v>
      </c>
      <c r="G991" s="26">
        <v>41.718333333333334</v>
      </c>
      <c r="H991" s="26">
        <v>0.39991131749460035</v>
      </c>
      <c r="O991" s="1" t="s">
        <v>238</v>
      </c>
    </row>
    <row r="992" spans="1:15" hidden="1" x14ac:dyDescent="0.3">
      <c r="A992" s="6" t="s">
        <v>19</v>
      </c>
      <c r="G992" s="37">
        <v>41.947499999999998</v>
      </c>
      <c r="H992" s="17">
        <v>720</v>
      </c>
      <c r="I992" s="75">
        <v>30</v>
      </c>
      <c r="J992" s="37"/>
      <c r="O992" s="1" t="s">
        <v>256</v>
      </c>
    </row>
    <row r="993" spans="1:15" x14ac:dyDescent="0.3">
      <c r="A993" s="20" t="s">
        <v>7</v>
      </c>
      <c r="B993" s="25">
        <v>9.2760419327842154</v>
      </c>
      <c r="C993" s="19" t="s">
        <v>215</v>
      </c>
      <c r="D993" s="19"/>
      <c r="G993" s="25">
        <v>42.118796000000003</v>
      </c>
      <c r="H993" s="25"/>
      <c r="I993" s="19">
        <v>0.75</v>
      </c>
      <c r="O993" s="1" t="s">
        <v>216</v>
      </c>
    </row>
    <row r="994" spans="1:15" hidden="1" x14ac:dyDescent="0.3">
      <c r="A994" s="11" t="s">
        <v>76</v>
      </c>
      <c r="B994" s="26">
        <v>11.487098234495246</v>
      </c>
      <c r="C994" s="1" t="s">
        <v>237</v>
      </c>
      <c r="G994" s="26">
        <v>42.291666666666671</v>
      </c>
      <c r="H994" s="26">
        <v>0.73317100719424466</v>
      </c>
      <c r="O994" s="1" t="s">
        <v>238</v>
      </c>
    </row>
    <row r="995" spans="1:15" hidden="1" x14ac:dyDescent="0.3">
      <c r="A995" s="58" t="s">
        <v>20</v>
      </c>
      <c r="B995" s="25">
        <v>12.69356305336205</v>
      </c>
      <c r="C995" s="19" t="s">
        <v>215</v>
      </c>
      <c r="D995" s="19"/>
      <c r="G995" s="25">
        <v>42.437120000000007</v>
      </c>
      <c r="H995" s="25"/>
      <c r="I995" s="19">
        <v>15</v>
      </c>
      <c r="O995" s="1" t="s">
        <v>216</v>
      </c>
    </row>
    <row r="996" spans="1:15" hidden="1" x14ac:dyDescent="0.3">
      <c r="A996" s="56" t="s">
        <v>20</v>
      </c>
      <c r="G996" s="9">
        <v>42.44</v>
      </c>
      <c r="H996" s="32"/>
      <c r="O996" s="1" t="s">
        <v>277</v>
      </c>
    </row>
    <row r="997" spans="1:15" hidden="1" x14ac:dyDescent="0.3">
      <c r="A997" s="4" t="s">
        <v>27</v>
      </c>
      <c r="G997" s="37">
        <v>42.524999999999999</v>
      </c>
      <c r="H997" s="37">
        <v>600</v>
      </c>
      <c r="I997" s="75">
        <v>25</v>
      </c>
      <c r="J997" s="37"/>
      <c r="O997" s="1" t="s">
        <v>256</v>
      </c>
    </row>
    <row r="998" spans="1:15" hidden="1" x14ac:dyDescent="0.3">
      <c r="A998" s="57" t="s">
        <v>189</v>
      </c>
      <c r="G998" s="9">
        <v>43.33</v>
      </c>
      <c r="O998" s="1" t="s">
        <v>277</v>
      </c>
    </row>
    <row r="999" spans="1:15" hidden="1" x14ac:dyDescent="0.3">
      <c r="A999" s="57" t="s">
        <v>189</v>
      </c>
      <c r="G999" s="9">
        <v>43.33</v>
      </c>
      <c r="O999" s="1" t="s">
        <v>277</v>
      </c>
    </row>
    <row r="1000" spans="1:15" hidden="1" x14ac:dyDescent="0.3">
      <c r="A1000" s="11" t="s">
        <v>767</v>
      </c>
      <c r="G1000" s="37">
        <v>43.4</v>
      </c>
      <c r="H1000" s="17"/>
      <c r="I1000" s="75"/>
      <c r="J1000" s="37">
        <v>62.831853071799998</v>
      </c>
      <c r="O1000" s="1" t="s">
        <v>256</v>
      </c>
    </row>
    <row r="1001" spans="1:15" hidden="1" x14ac:dyDescent="0.3">
      <c r="A1001" s="20" t="s">
        <v>767</v>
      </c>
      <c r="G1001" s="9">
        <v>43.4</v>
      </c>
      <c r="O1001" s="1" t="s">
        <v>280</v>
      </c>
    </row>
    <row r="1002" spans="1:15" hidden="1" x14ac:dyDescent="0.3">
      <c r="A1002" s="4" t="s">
        <v>767</v>
      </c>
      <c r="G1002" s="37">
        <v>43.4</v>
      </c>
      <c r="H1002" s="37">
        <v>580.5</v>
      </c>
      <c r="I1002" s="75">
        <v>15</v>
      </c>
      <c r="J1002" s="37"/>
      <c r="O1002" s="1" t="s">
        <v>256</v>
      </c>
    </row>
    <row r="1003" spans="1:15" hidden="1" x14ac:dyDescent="0.3">
      <c r="A1003" s="57" t="s">
        <v>174</v>
      </c>
      <c r="G1003" s="9">
        <v>43.5</v>
      </c>
      <c r="O1003" s="1" t="s">
        <v>277</v>
      </c>
    </row>
    <row r="1004" spans="1:15" hidden="1" x14ac:dyDescent="0.3">
      <c r="A1004" s="20" t="s">
        <v>163</v>
      </c>
      <c r="G1004" s="9">
        <v>43.51</v>
      </c>
      <c r="O1004" s="1" t="s">
        <v>280</v>
      </c>
    </row>
    <row r="1005" spans="1:15" hidden="1" x14ac:dyDescent="0.3">
      <c r="A1005" s="11" t="s">
        <v>50</v>
      </c>
      <c r="G1005" s="9">
        <v>43.6</v>
      </c>
      <c r="H1005" s="32"/>
      <c r="O1005" s="1" t="s">
        <v>280</v>
      </c>
    </row>
    <row r="1006" spans="1:15" hidden="1" x14ac:dyDescent="0.3">
      <c r="A1006" s="68" t="s">
        <v>156</v>
      </c>
      <c r="G1006" s="9">
        <v>43.75</v>
      </c>
      <c r="O1006" s="1" t="s">
        <v>277</v>
      </c>
    </row>
    <row r="1007" spans="1:15" hidden="1" x14ac:dyDescent="0.3">
      <c r="A1007" s="68" t="s">
        <v>156</v>
      </c>
      <c r="G1007" s="9">
        <v>43.75</v>
      </c>
      <c r="O1007" s="1" t="s">
        <v>277</v>
      </c>
    </row>
    <row r="1008" spans="1:15" hidden="1" x14ac:dyDescent="0.3">
      <c r="A1008" s="68" t="s">
        <v>156</v>
      </c>
      <c r="G1008" s="9">
        <v>43.75</v>
      </c>
      <c r="O1008" s="1" t="s">
        <v>277</v>
      </c>
    </row>
    <row r="1009" spans="1:15" hidden="1" x14ac:dyDescent="0.3">
      <c r="A1009" s="20" t="s">
        <v>153</v>
      </c>
      <c r="G1009" s="9">
        <v>43.86</v>
      </c>
      <c r="O1009" s="1" t="s">
        <v>280</v>
      </c>
    </row>
    <row r="1010" spans="1:15" hidden="1" x14ac:dyDescent="0.3">
      <c r="A1010" s="6" t="s">
        <v>157</v>
      </c>
      <c r="B1010" s="17">
        <v>55.763782409405643</v>
      </c>
      <c r="C1010" s="5" t="s">
        <v>223</v>
      </c>
      <c r="D1010" s="5"/>
      <c r="G1010" s="37">
        <v>44.09568241777778</v>
      </c>
      <c r="H1010" s="17"/>
      <c r="O1010" s="1" t="s">
        <v>224</v>
      </c>
    </row>
    <row r="1011" spans="1:15" hidden="1" x14ac:dyDescent="0.3">
      <c r="A1011" s="11" t="s">
        <v>93</v>
      </c>
      <c r="G1011" s="37">
        <v>44.1</v>
      </c>
      <c r="H1011" s="17"/>
      <c r="I1011" s="75"/>
      <c r="J1011" s="37"/>
      <c r="O1011" s="1" t="s">
        <v>256</v>
      </c>
    </row>
    <row r="1012" spans="1:15" hidden="1" x14ac:dyDescent="0.3">
      <c r="A1012" s="56" t="s">
        <v>43</v>
      </c>
      <c r="B1012" s="26">
        <v>19.461200585651536</v>
      </c>
      <c r="C1012" s="1" t="s">
        <v>237</v>
      </c>
      <c r="G1012" s="26">
        <v>44.306666666666672</v>
      </c>
      <c r="H1012" s="26">
        <v>0.48478191780821905</v>
      </c>
      <c r="O1012" s="1" t="s">
        <v>238</v>
      </c>
    </row>
    <row r="1013" spans="1:15" hidden="1" x14ac:dyDescent="0.3">
      <c r="A1013" s="57" t="s">
        <v>163</v>
      </c>
      <c r="G1013" s="9">
        <v>44.33</v>
      </c>
      <c r="O1013" s="1" t="s">
        <v>277</v>
      </c>
    </row>
    <row r="1014" spans="1:15" hidden="1" x14ac:dyDescent="0.3">
      <c r="A1014" s="57" t="s">
        <v>163</v>
      </c>
      <c r="G1014" s="9">
        <v>44.33</v>
      </c>
      <c r="O1014" s="1" t="s">
        <v>277</v>
      </c>
    </row>
    <row r="1015" spans="1:15" hidden="1" x14ac:dyDescent="0.3">
      <c r="A1015" s="12" t="s">
        <v>106</v>
      </c>
      <c r="G1015" s="9">
        <v>44.49</v>
      </c>
      <c r="O1015" s="1" t="s">
        <v>280</v>
      </c>
    </row>
    <row r="1016" spans="1:15" hidden="1" x14ac:dyDescent="0.3">
      <c r="A1016" s="57" t="s">
        <v>35</v>
      </c>
      <c r="G1016" s="9">
        <v>44.68</v>
      </c>
      <c r="O1016" s="1" t="s">
        <v>277</v>
      </c>
    </row>
    <row r="1017" spans="1:15" hidden="1" x14ac:dyDescent="0.3">
      <c r="A1017" s="20" t="s">
        <v>35</v>
      </c>
      <c r="G1017" s="9">
        <v>44.68</v>
      </c>
      <c r="O1017" s="1" t="s">
        <v>280</v>
      </c>
    </row>
    <row r="1018" spans="1:15" hidden="1" x14ac:dyDescent="0.3">
      <c r="A1018" s="20" t="s">
        <v>125</v>
      </c>
      <c r="G1018" s="9">
        <v>44.85</v>
      </c>
      <c r="O1018" s="1" t="s">
        <v>280</v>
      </c>
    </row>
    <row r="1019" spans="1:15" hidden="1" x14ac:dyDescent="0.3">
      <c r="A1019" s="57" t="s">
        <v>153</v>
      </c>
      <c r="G1019" s="37">
        <v>45.018749999999997</v>
      </c>
      <c r="H1019" s="37">
        <v>600</v>
      </c>
      <c r="I1019" s="75">
        <v>30</v>
      </c>
      <c r="J1019" s="37"/>
      <c r="O1019" s="1" t="s">
        <v>256</v>
      </c>
    </row>
    <row r="1020" spans="1:15" hidden="1" x14ac:dyDescent="0.3">
      <c r="A1020" s="20" t="s">
        <v>115</v>
      </c>
      <c r="G1020" s="9">
        <v>45.28</v>
      </c>
      <c r="O1020" s="1" t="s">
        <v>280</v>
      </c>
    </row>
    <row r="1021" spans="1:15" hidden="1" x14ac:dyDescent="0.3">
      <c r="A1021" s="56" t="s">
        <v>43</v>
      </c>
      <c r="B1021" s="26">
        <v>19.213530655391118</v>
      </c>
      <c r="C1021" s="1" t="s">
        <v>237</v>
      </c>
      <c r="G1021" s="26">
        <v>45.44</v>
      </c>
      <c r="H1021" s="26">
        <v>0.59406435588507889</v>
      </c>
      <c r="O1021" s="1" t="s">
        <v>238</v>
      </c>
    </row>
    <row r="1022" spans="1:15" hidden="1" x14ac:dyDescent="0.3">
      <c r="A1022" s="56" t="s">
        <v>73</v>
      </c>
      <c r="G1022" s="9">
        <v>45.46</v>
      </c>
      <c r="H1022" s="32"/>
      <c r="O1022" s="1" t="s">
        <v>277</v>
      </c>
    </row>
    <row r="1023" spans="1:15" hidden="1" x14ac:dyDescent="0.3">
      <c r="A1023" s="56" t="s">
        <v>73</v>
      </c>
      <c r="G1023" s="9">
        <v>45.46</v>
      </c>
      <c r="H1023" s="32"/>
      <c r="O1023" s="1" t="s">
        <v>277</v>
      </c>
    </row>
    <row r="1024" spans="1:15" hidden="1" x14ac:dyDescent="0.3">
      <c r="A1024" s="22" t="s">
        <v>73</v>
      </c>
      <c r="G1024" s="9">
        <v>45.46</v>
      </c>
      <c r="H1024" s="32"/>
      <c r="O1024" s="1" t="s">
        <v>280</v>
      </c>
    </row>
    <row r="1025" spans="1:15" hidden="1" x14ac:dyDescent="0.3">
      <c r="A1025" s="20" t="s">
        <v>189</v>
      </c>
      <c r="G1025" s="37">
        <v>45.5</v>
      </c>
      <c r="H1025" s="37"/>
      <c r="I1025" s="75"/>
      <c r="J1025" s="37"/>
      <c r="O1025" s="1" t="s">
        <v>256</v>
      </c>
    </row>
    <row r="1026" spans="1:15" hidden="1" x14ac:dyDescent="0.3">
      <c r="A1026" s="11" t="s">
        <v>50</v>
      </c>
      <c r="G1026" s="9">
        <v>45.82</v>
      </c>
      <c r="H1026" s="32"/>
      <c r="O1026" s="1" t="s">
        <v>280</v>
      </c>
    </row>
    <row r="1027" spans="1:15" hidden="1" x14ac:dyDescent="0.3">
      <c r="A1027" s="20" t="s">
        <v>119</v>
      </c>
      <c r="G1027" s="37">
        <v>46.287500000000001</v>
      </c>
      <c r="H1027" s="17">
        <v>340</v>
      </c>
      <c r="I1027" s="75">
        <v>40</v>
      </c>
      <c r="J1027" s="37"/>
      <c r="O1027" s="1" t="s">
        <v>256</v>
      </c>
    </row>
    <row r="1028" spans="1:15" hidden="1" x14ac:dyDescent="0.3">
      <c r="A1028" s="11" t="s">
        <v>50</v>
      </c>
      <c r="G1028" s="9">
        <v>46.61</v>
      </c>
      <c r="H1028" s="32"/>
      <c r="O1028" s="1" t="s">
        <v>280</v>
      </c>
    </row>
    <row r="1029" spans="1:15" hidden="1" x14ac:dyDescent="0.3">
      <c r="A1029" s="6" t="s">
        <v>117</v>
      </c>
      <c r="G1029" s="37">
        <v>46.637500000000003</v>
      </c>
      <c r="H1029" s="17"/>
      <c r="I1029" s="75">
        <v>10</v>
      </c>
      <c r="J1029" s="37"/>
      <c r="O1029" s="1" t="s">
        <v>256</v>
      </c>
    </row>
    <row r="1030" spans="1:15" hidden="1" x14ac:dyDescent="0.3">
      <c r="A1030" s="56" t="s">
        <v>59</v>
      </c>
      <c r="G1030" s="9">
        <v>47.25</v>
      </c>
      <c r="H1030" s="32"/>
      <c r="O1030" s="1" t="s">
        <v>277</v>
      </c>
    </row>
    <row r="1031" spans="1:15" hidden="1" x14ac:dyDescent="0.3">
      <c r="A1031" s="56" t="s">
        <v>59</v>
      </c>
      <c r="G1031" s="9">
        <v>47.25</v>
      </c>
      <c r="H1031" s="32"/>
      <c r="O1031" s="1" t="s">
        <v>280</v>
      </c>
    </row>
    <row r="1032" spans="1:15" hidden="1" x14ac:dyDescent="0.3">
      <c r="A1032" s="57" t="s">
        <v>189</v>
      </c>
      <c r="G1032" s="9">
        <v>47.57</v>
      </c>
      <c r="O1032" s="1" t="s">
        <v>277</v>
      </c>
    </row>
    <row r="1033" spans="1:15" hidden="1" x14ac:dyDescent="0.3">
      <c r="A1033" s="57" t="s">
        <v>189</v>
      </c>
      <c r="G1033" s="9">
        <v>47.57</v>
      </c>
      <c r="O1033" s="1" t="s">
        <v>277</v>
      </c>
    </row>
    <row r="1034" spans="1:15" hidden="1" x14ac:dyDescent="0.3">
      <c r="A1034" s="57" t="s">
        <v>189</v>
      </c>
      <c r="G1034" s="9">
        <v>47.57</v>
      </c>
      <c r="O1034" s="1" t="s">
        <v>277</v>
      </c>
    </row>
    <row r="1035" spans="1:15" hidden="1" x14ac:dyDescent="0.3">
      <c r="A1035" s="57" t="s">
        <v>189</v>
      </c>
      <c r="G1035" s="9">
        <v>47.57</v>
      </c>
      <c r="O1035" s="1" t="s">
        <v>277</v>
      </c>
    </row>
    <row r="1036" spans="1:15" hidden="1" x14ac:dyDescent="0.3">
      <c r="A1036" s="57" t="s">
        <v>189</v>
      </c>
      <c r="G1036" s="9">
        <v>47.57</v>
      </c>
      <c r="O1036" s="1" t="s">
        <v>277</v>
      </c>
    </row>
    <row r="1037" spans="1:15" hidden="1" x14ac:dyDescent="0.3">
      <c r="A1037" s="20" t="s">
        <v>189</v>
      </c>
      <c r="G1037" s="9">
        <v>47.57</v>
      </c>
      <c r="O1037" s="1" t="s">
        <v>280</v>
      </c>
    </row>
    <row r="1038" spans="1:15" hidden="1" x14ac:dyDescent="0.3">
      <c r="A1038" s="11" t="s">
        <v>767</v>
      </c>
      <c r="G1038" s="9">
        <v>47.67</v>
      </c>
      <c r="H1038" s="32"/>
      <c r="O1038" s="1" t="s">
        <v>277</v>
      </c>
    </row>
    <row r="1039" spans="1:15" hidden="1" x14ac:dyDescent="0.3">
      <c r="A1039" s="11" t="s">
        <v>767</v>
      </c>
      <c r="G1039" s="9">
        <v>47.67</v>
      </c>
      <c r="H1039" s="32"/>
      <c r="O1039" s="1" t="s">
        <v>277</v>
      </c>
    </row>
    <row r="1040" spans="1:15" hidden="1" x14ac:dyDescent="0.3">
      <c r="A1040" s="11" t="s">
        <v>101</v>
      </c>
      <c r="G1040" s="9">
        <v>47.77</v>
      </c>
      <c r="O1040" s="1" t="s">
        <v>280</v>
      </c>
    </row>
    <row r="1041" spans="1:15" hidden="1" x14ac:dyDescent="0.3">
      <c r="A1041" s="4" t="s">
        <v>167</v>
      </c>
      <c r="G1041" s="37">
        <v>47.774999999999999</v>
      </c>
      <c r="H1041" s="37"/>
      <c r="I1041" s="75">
        <v>7</v>
      </c>
      <c r="J1041" s="37"/>
      <c r="O1041" s="1" t="s">
        <v>256</v>
      </c>
    </row>
    <row r="1042" spans="1:15" hidden="1" x14ac:dyDescent="0.3">
      <c r="A1042" s="11" t="s">
        <v>79</v>
      </c>
      <c r="G1042" s="9">
        <v>47.84</v>
      </c>
      <c r="H1042" s="32"/>
      <c r="O1042" s="1" t="s">
        <v>280</v>
      </c>
    </row>
    <row r="1043" spans="1:15" hidden="1" x14ac:dyDescent="0.3">
      <c r="A1043" s="11" t="s">
        <v>136</v>
      </c>
      <c r="B1043" s="9">
        <v>12.01</v>
      </c>
      <c r="C1043" s="3" t="s">
        <v>220</v>
      </c>
      <c r="D1043" s="3"/>
      <c r="G1043" s="9">
        <v>48</v>
      </c>
      <c r="H1043" s="32"/>
      <c r="I1043" s="77">
        <v>3</v>
      </c>
      <c r="J1043" s="9">
        <v>21.378799999999998</v>
      </c>
      <c r="O1043" s="1" t="s">
        <v>221</v>
      </c>
    </row>
    <row r="1044" spans="1:15" hidden="1" x14ac:dyDescent="0.3">
      <c r="A1044" s="57" t="s">
        <v>136</v>
      </c>
      <c r="G1044" s="9">
        <v>48</v>
      </c>
      <c r="O1044" s="1" t="s">
        <v>277</v>
      </c>
    </row>
    <row r="1045" spans="1:15" hidden="1" x14ac:dyDescent="0.3">
      <c r="A1045" s="20" t="s">
        <v>148</v>
      </c>
      <c r="G1045" s="9">
        <v>48.8</v>
      </c>
      <c r="O1045" s="1" t="s">
        <v>280</v>
      </c>
    </row>
    <row r="1046" spans="1:15" hidden="1" x14ac:dyDescent="0.3">
      <c r="A1046" s="56" t="s">
        <v>79</v>
      </c>
      <c r="G1046" s="9">
        <v>49</v>
      </c>
      <c r="H1046" s="32"/>
      <c r="O1046" s="1" t="s">
        <v>277</v>
      </c>
    </row>
    <row r="1047" spans="1:15" hidden="1" x14ac:dyDescent="0.3">
      <c r="A1047" s="20" t="s">
        <v>163</v>
      </c>
      <c r="G1047" s="37">
        <v>49</v>
      </c>
      <c r="H1047" s="37"/>
      <c r="I1047" s="75"/>
      <c r="J1047" s="37"/>
      <c r="O1047" s="1" t="s">
        <v>256</v>
      </c>
    </row>
    <row r="1048" spans="1:15" hidden="1" x14ac:dyDescent="0.3">
      <c r="A1048" s="20" t="s">
        <v>148</v>
      </c>
      <c r="G1048" s="9">
        <v>49.5</v>
      </c>
      <c r="O1048" s="1" t="s">
        <v>280</v>
      </c>
    </row>
    <row r="1049" spans="1:15" hidden="1" x14ac:dyDescent="0.3">
      <c r="A1049" s="20" t="s">
        <v>149</v>
      </c>
      <c r="G1049" s="37">
        <v>49.612499999999997</v>
      </c>
      <c r="H1049" s="37"/>
      <c r="I1049" s="75"/>
      <c r="J1049" s="37"/>
      <c r="O1049" s="1" t="s">
        <v>256</v>
      </c>
    </row>
    <row r="1050" spans="1:15" hidden="1" x14ac:dyDescent="0.3">
      <c r="A1050" s="6" t="s">
        <v>77</v>
      </c>
      <c r="G1050" s="9">
        <v>49.66</v>
      </c>
      <c r="H1050" s="32"/>
      <c r="O1050" s="1" t="s">
        <v>280</v>
      </c>
    </row>
    <row r="1051" spans="1:15" hidden="1" x14ac:dyDescent="0.3">
      <c r="A1051" s="20" t="s">
        <v>148</v>
      </c>
      <c r="G1051" s="9">
        <v>49.98</v>
      </c>
      <c r="O1051" s="1" t="s">
        <v>280</v>
      </c>
    </row>
    <row r="1052" spans="1:15" hidden="1" x14ac:dyDescent="0.3">
      <c r="A1052" s="58" t="s">
        <v>163</v>
      </c>
      <c r="B1052" s="25">
        <v>12.204119627262529</v>
      </c>
      <c r="C1052" s="19" t="s">
        <v>215</v>
      </c>
      <c r="D1052" s="19"/>
      <c r="G1052" s="25">
        <v>50.029567999999998</v>
      </c>
      <c r="H1052" s="25"/>
      <c r="I1052" s="19">
        <v>17</v>
      </c>
      <c r="O1052" s="1" t="s">
        <v>216</v>
      </c>
    </row>
    <row r="1053" spans="1:15" hidden="1" x14ac:dyDescent="0.3">
      <c r="A1053" s="56" t="s">
        <v>163</v>
      </c>
      <c r="B1053" s="9">
        <v>12.20412</v>
      </c>
      <c r="C1053" s="9" t="s">
        <v>220</v>
      </c>
      <c r="D1053" s="9"/>
      <c r="G1053" s="9">
        <v>50.029568019999999</v>
      </c>
      <c r="H1053" s="32"/>
      <c r="I1053" s="77">
        <v>17</v>
      </c>
      <c r="O1053" s="1" t="s">
        <v>257</v>
      </c>
    </row>
    <row r="1054" spans="1:15" hidden="1" x14ac:dyDescent="0.3">
      <c r="A1054" s="57" t="s">
        <v>163</v>
      </c>
      <c r="G1054" s="9">
        <v>50.03</v>
      </c>
      <c r="O1054" s="1" t="s">
        <v>277</v>
      </c>
    </row>
    <row r="1055" spans="1:15" hidden="1" x14ac:dyDescent="0.3">
      <c r="A1055" s="57" t="s">
        <v>143</v>
      </c>
      <c r="G1055" s="9">
        <v>50.17</v>
      </c>
      <c r="O1055" s="1" t="s">
        <v>277</v>
      </c>
    </row>
    <row r="1056" spans="1:15" x14ac:dyDescent="0.3">
      <c r="A1056" s="20" t="s">
        <v>7</v>
      </c>
      <c r="G1056" s="9">
        <v>51.31</v>
      </c>
      <c r="O1056" s="1" t="s">
        <v>280</v>
      </c>
    </row>
    <row r="1057" spans="1:16" hidden="1" x14ac:dyDescent="0.3">
      <c r="A1057" s="11" t="s">
        <v>142</v>
      </c>
      <c r="E1057" s="9">
        <v>61.8</v>
      </c>
      <c r="F1057" s="1" t="s">
        <v>248</v>
      </c>
      <c r="G1057" s="9">
        <v>51.46</v>
      </c>
      <c r="H1057" s="32"/>
      <c r="O1057" s="10" t="s">
        <v>253</v>
      </c>
    </row>
    <row r="1058" spans="1:16" hidden="1" x14ac:dyDescent="0.3">
      <c r="A1058" s="20" t="s">
        <v>169</v>
      </c>
      <c r="G1058" s="37">
        <v>51.47625</v>
      </c>
      <c r="H1058" s="37"/>
      <c r="I1058" s="75"/>
      <c r="J1058" s="37"/>
      <c r="O1058" s="1" t="s">
        <v>256</v>
      </c>
    </row>
    <row r="1059" spans="1:16" hidden="1" x14ac:dyDescent="0.3">
      <c r="A1059" s="4" t="s">
        <v>142</v>
      </c>
      <c r="E1059" s="27">
        <v>61.8</v>
      </c>
      <c r="F1059" s="1" t="s">
        <v>248</v>
      </c>
      <c r="G1059" s="27">
        <v>51.5</v>
      </c>
      <c r="H1059" s="27">
        <v>0.46</v>
      </c>
      <c r="I1059" s="79">
        <v>25</v>
      </c>
      <c r="O1059" s="1" t="s">
        <v>261</v>
      </c>
    </row>
    <row r="1060" spans="1:16" hidden="1" x14ac:dyDescent="0.3">
      <c r="A1060" s="59" t="s">
        <v>142</v>
      </c>
      <c r="B1060" s="30"/>
      <c r="D1060" s="15"/>
      <c r="E1060" s="35">
        <v>61.8</v>
      </c>
      <c r="G1060" s="35">
        <v>51.5</v>
      </c>
      <c r="H1060" s="32"/>
      <c r="I1060" s="81">
        <v>25</v>
      </c>
      <c r="O1060" s="10" t="s">
        <v>254</v>
      </c>
    </row>
    <row r="1061" spans="1:16" x14ac:dyDescent="0.3">
      <c r="A1061" s="20" t="s">
        <v>7</v>
      </c>
      <c r="G1061" s="9">
        <v>51.5</v>
      </c>
      <c r="O1061" s="1" t="s">
        <v>280</v>
      </c>
    </row>
    <row r="1062" spans="1:16" hidden="1" x14ac:dyDescent="0.3">
      <c r="A1062" s="20" t="s">
        <v>153</v>
      </c>
      <c r="G1062" s="9">
        <v>51.85</v>
      </c>
      <c r="O1062" s="1" t="s">
        <v>280</v>
      </c>
    </row>
    <row r="1063" spans="1:16" hidden="1" x14ac:dyDescent="0.3">
      <c r="A1063" s="11" t="s">
        <v>12</v>
      </c>
      <c r="G1063" s="9">
        <v>51.974999999999994</v>
      </c>
      <c r="H1063" s="32"/>
      <c r="I1063" s="77">
        <v>15</v>
      </c>
      <c r="O1063" s="1" t="s">
        <v>259</v>
      </c>
    </row>
    <row r="1064" spans="1:16" hidden="1" x14ac:dyDescent="0.3">
      <c r="A1064" s="11" t="s">
        <v>115</v>
      </c>
      <c r="B1064" s="26">
        <v>10.891364902506963</v>
      </c>
      <c r="C1064" s="1" t="s">
        <v>237</v>
      </c>
      <c r="G1064" s="26">
        <v>52.133333333333333</v>
      </c>
      <c r="H1064" s="26">
        <v>0.42115889695210451</v>
      </c>
      <c r="O1064" s="1" t="s">
        <v>238</v>
      </c>
    </row>
    <row r="1065" spans="1:16" hidden="1" x14ac:dyDescent="0.3">
      <c r="A1065" s="20" t="s">
        <v>148</v>
      </c>
      <c r="G1065" s="9">
        <v>52.18</v>
      </c>
      <c r="O1065" s="1" t="s">
        <v>280</v>
      </c>
    </row>
    <row r="1066" spans="1:16" hidden="1" x14ac:dyDescent="0.3">
      <c r="A1066" s="68" t="s">
        <v>156</v>
      </c>
      <c r="G1066" s="9">
        <v>52.28</v>
      </c>
      <c r="O1066" s="1" t="s">
        <v>277</v>
      </c>
    </row>
    <row r="1067" spans="1:16" hidden="1" x14ac:dyDescent="0.3">
      <c r="A1067" s="6" t="s">
        <v>118</v>
      </c>
      <c r="G1067" s="37">
        <v>52.5</v>
      </c>
      <c r="H1067" s="17"/>
      <c r="I1067" s="75">
        <v>35</v>
      </c>
      <c r="J1067" s="37"/>
      <c r="O1067" s="1" t="s">
        <v>256</v>
      </c>
    </row>
    <row r="1068" spans="1:16" hidden="1" x14ac:dyDescent="0.3">
      <c r="A1068" s="61" t="s">
        <v>242</v>
      </c>
      <c r="B1068" s="31"/>
      <c r="C1068" s="10"/>
      <c r="D1068" s="10"/>
      <c r="E1068" s="31"/>
      <c r="F1068" s="10"/>
      <c r="G1068" s="41">
        <v>53.59375</v>
      </c>
      <c r="H1068" s="46"/>
      <c r="I1068" s="76">
        <v>10</v>
      </c>
      <c r="J1068" s="31"/>
      <c r="K1068" s="31"/>
      <c r="L1068" s="31"/>
      <c r="M1068" s="31"/>
      <c r="N1068" s="31"/>
      <c r="O1068" s="10" t="s">
        <v>243</v>
      </c>
      <c r="P1068" s="10"/>
    </row>
    <row r="1069" spans="1:16" hidden="1" x14ac:dyDescent="0.3">
      <c r="A1069" s="20" t="s">
        <v>163</v>
      </c>
      <c r="G1069" s="9">
        <v>54.24</v>
      </c>
      <c r="O1069" s="1" t="s">
        <v>280</v>
      </c>
    </row>
    <row r="1070" spans="1:16" hidden="1" x14ac:dyDescent="0.3">
      <c r="A1070" s="20" t="s">
        <v>153</v>
      </c>
      <c r="G1070" s="9">
        <v>54.69</v>
      </c>
      <c r="O1070" s="1" t="s">
        <v>280</v>
      </c>
    </row>
    <row r="1071" spans="1:16" hidden="1" x14ac:dyDescent="0.3">
      <c r="A1071" s="59" t="s">
        <v>117</v>
      </c>
      <c r="E1071" s="34">
        <v>120.86</v>
      </c>
      <c r="F1071" s="1" t="s">
        <v>248</v>
      </c>
      <c r="G1071" s="34">
        <v>55.65</v>
      </c>
      <c r="H1071" s="34">
        <v>0.44</v>
      </c>
      <c r="I1071" s="78">
        <v>4</v>
      </c>
      <c r="O1071" s="10" t="s">
        <v>252</v>
      </c>
    </row>
    <row r="1072" spans="1:16" hidden="1" x14ac:dyDescent="0.3">
      <c r="A1072" s="57" t="s">
        <v>121</v>
      </c>
      <c r="G1072" s="37">
        <v>55.877499999999998</v>
      </c>
      <c r="H1072" s="17">
        <v>580</v>
      </c>
      <c r="I1072" s="75">
        <v>45</v>
      </c>
      <c r="J1072" s="37">
        <v>36.651914291883337</v>
      </c>
      <c r="O1072" s="1" t="s">
        <v>256</v>
      </c>
    </row>
    <row r="1073" spans="1:15" hidden="1" x14ac:dyDescent="0.3">
      <c r="A1073" s="68" t="s">
        <v>156</v>
      </c>
      <c r="G1073" s="9">
        <v>56.84</v>
      </c>
      <c r="O1073" s="1" t="s">
        <v>277</v>
      </c>
    </row>
    <row r="1074" spans="1:15" hidden="1" x14ac:dyDescent="0.3">
      <c r="A1074" s="57" t="s">
        <v>120</v>
      </c>
      <c r="G1074" s="9">
        <v>58.33</v>
      </c>
      <c r="O1074" s="1" t="s">
        <v>277</v>
      </c>
    </row>
    <row r="1075" spans="1:15" hidden="1" x14ac:dyDescent="0.3">
      <c r="A1075" s="57" t="s">
        <v>120</v>
      </c>
      <c r="G1075" s="9">
        <v>58.33</v>
      </c>
      <c r="O1075" s="1" t="s">
        <v>277</v>
      </c>
    </row>
    <row r="1076" spans="1:15" x14ac:dyDescent="0.3">
      <c r="A1076" s="20" t="s">
        <v>7</v>
      </c>
      <c r="G1076" s="9">
        <v>58.48</v>
      </c>
      <c r="O1076" s="1" t="s">
        <v>277</v>
      </c>
    </row>
    <row r="1077" spans="1:15" x14ac:dyDescent="0.3">
      <c r="A1077" s="20" t="s">
        <v>7</v>
      </c>
      <c r="B1077" s="25">
        <v>8.4203392270920929</v>
      </c>
      <c r="C1077" s="19" t="s">
        <v>215</v>
      </c>
      <c r="D1077" s="19"/>
      <c r="G1077" s="25">
        <v>58.480940000000004</v>
      </c>
      <c r="H1077" s="25"/>
      <c r="I1077" s="19">
        <v>1</v>
      </c>
      <c r="O1077" s="1" t="s">
        <v>216</v>
      </c>
    </row>
    <row r="1078" spans="1:15" x14ac:dyDescent="0.3">
      <c r="A1078" s="57" t="s">
        <v>235</v>
      </c>
      <c r="G1078" s="9">
        <v>60</v>
      </c>
      <c r="O1078" s="1" t="s">
        <v>277</v>
      </c>
    </row>
    <row r="1079" spans="1:15" hidden="1" x14ac:dyDescent="0.3">
      <c r="A1079" s="6" t="s">
        <v>112</v>
      </c>
      <c r="G1079" s="37">
        <v>60.637500000000003</v>
      </c>
      <c r="H1079" s="17"/>
      <c r="I1079" s="75">
        <v>2</v>
      </c>
      <c r="J1079" s="37"/>
      <c r="O1079" s="1" t="s">
        <v>256</v>
      </c>
    </row>
    <row r="1080" spans="1:15" hidden="1" x14ac:dyDescent="0.3">
      <c r="A1080" s="20" t="s">
        <v>118</v>
      </c>
      <c r="G1080" s="9">
        <v>60.9</v>
      </c>
      <c r="I1080" s="77">
        <v>15</v>
      </c>
      <c r="O1080" s="1" t="s">
        <v>259</v>
      </c>
    </row>
    <row r="1081" spans="1:15" hidden="1" x14ac:dyDescent="0.3">
      <c r="A1081" s="6" t="s">
        <v>79</v>
      </c>
      <c r="G1081" s="37">
        <v>61.25</v>
      </c>
      <c r="H1081" s="17">
        <v>410</v>
      </c>
      <c r="I1081" s="75">
        <v>25</v>
      </c>
      <c r="J1081" s="37"/>
      <c r="O1081" s="1" t="s">
        <v>256</v>
      </c>
    </row>
    <row r="1082" spans="1:15" hidden="1" x14ac:dyDescent="0.3">
      <c r="A1082" s="20" t="s">
        <v>120</v>
      </c>
      <c r="G1082" s="9">
        <v>61.25</v>
      </c>
      <c r="O1082" s="1" t="s">
        <v>280</v>
      </c>
    </row>
    <row r="1083" spans="1:15" hidden="1" x14ac:dyDescent="0.3">
      <c r="A1083" s="11" t="s">
        <v>141</v>
      </c>
      <c r="B1083" s="9">
        <v>5.56</v>
      </c>
      <c r="C1083" s="3" t="s">
        <v>220</v>
      </c>
      <c r="D1083" s="3"/>
      <c r="G1083" s="9">
        <v>61.33</v>
      </c>
      <c r="H1083" s="32"/>
      <c r="I1083" s="77">
        <v>0.4</v>
      </c>
      <c r="J1083" s="9">
        <v>11.33</v>
      </c>
      <c r="O1083" s="1" t="s">
        <v>221</v>
      </c>
    </row>
    <row r="1084" spans="1:15" hidden="1" x14ac:dyDescent="0.3">
      <c r="A1084" s="57" t="s">
        <v>141</v>
      </c>
      <c r="G1084" s="9">
        <v>61.33</v>
      </c>
      <c r="O1084" s="1" t="s">
        <v>277</v>
      </c>
    </row>
    <row r="1085" spans="1:15" hidden="1" x14ac:dyDescent="0.3">
      <c r="A1085" s="57" t="s">
        <v>141</v>
      </c>
      <c r="G1085" s="9">
        <v>61.33</v>
      </c>
      <c r="O1085" s="1" t="s">
        <v>277</v>
      </c>
    </row>
    <row r="1086" spans="1:15" x14ac:dyDescent="0.3">
      <c r="A1086" s="20" t="s">
        <v>7</v>
      </c>
      <c r="G1086" s="9">
        <v>61.73</v>
      </c>
      <c r="O1086" s="1" t="s">
        <v>280</v>
      </c>
    </row>
    <row r="1087" spans="1:15" hidden="1" x14ac:dyDescent="0.3">
      <c r="A1087" s="11" t="s">
        <v>114</v>
      </c>
      <c r="B1087" s="26">
        <v>15.528278173439462</v>
      </c>
      <c r="C1087" s="1" t="s">
        <v>237</v>
      </c>
      <c r="G1087" s="26">
        <v>61.776666666666671</v>
      </c>
      <c r="H1087" s="26">
        <v>0.47044896907216499</v>
      </c>
      <c r="O1087" s="1" t="s">
        <v>238</v>
      </c>
    </row>
    <row r="1088" spans="1:15" hidden="1" x14ac:dyDescent="0.3">
      <c r="A1088" s="6" t="s">
        <v>120</v>
      </c>
      <c r="G1088" s="37">
        <v>63</v>
      </c>
      <c r="H1088" s="17">
        <v>370</v>
      </c>
      <c r="I1088" s="75">
        <v>40</v>
      </c>
      <c r="J1088" s="37"/>
      <c r="O1088" s="1" t="s">
        <v>256</v>
      </c>
    </row>
    <row r="1089" spans="1:16" hidden="1" x14ac:dyDescent="0.3">
      <c r="A1089" s="68" t="s">
        <v>156</v>
      </c>
      <c r="G1089" s="37">
        <v>63</v>
      </c>
      <c r="H1089" s="37"/>
      <c r="I1089" s="75">
        <v>15</v>
      </c>
      <c r="J1089" s="37"/>
      <c r="O1089" s="1" t="s">
        <v>256</v>
      </c>
    </row>
    <row r="1090" spans="1:16" x14ac:dyDescent="0.3">
      <c r="A1090" s="4" t="s">
        <v>235</v>
      </c>
      <c r="G1090" s="37">
        <v>63</v>
      </c>
      <c r="I1090" s="75">
        <v>10</v>
      </c>
      <c r="O1090" s="1" t="s">
        <v>256</v>
      </c>
    </row>
    <row r="1091" spans="1:16" hidden="1" x14ac:dyDescent="0.3">
      <c r="A1091" s="57" t="s">
        <v>184</v>
      </c>
      <c r="G1091" s="37">
        <v>64.3125</v>
      </c>
      <c r="H1091" s="37"/>
      <c r="I1091" s="75"/>
      <c r="J1091" s="37"/>
      <c r="O1091" s="1" t="s">
        <v>256</v>
      </c>
    </row>
    <row r="1092" spans="1:16" hidden="1" x14ac:dyDescent="0.3">
      <c r="A1092" s="11" t="s">
        <v>78</v>
      </c>
      <c r="G1092" s="37">
        <v>64.96875</v>
      </c>
      <c r="H1092" s="17"/>
      <c r="I1092" s="75">
        <v>8</v>
      </c>
      <c r="J1092" s="37"/>
      <c r="O1092" s="1" t="s">
        <v>256</v>
      </c>
    </row>
    <row r="1093" spans="1:16" hidden="1" x14ac:dyDescent="0.3">
      <c r="A1093" s="58" t="s">
        <v>73</v>
      </c>
      <c r="B1093" s="25">
        <v>18.972804433425697</v>
      </c>
      <c r="C1093" s="19" t="s">
        <v>215</v>
      </c>
      <c r="D1093" s="19"/>
      <c r="G1093" s="25">
        <v>65.048259999999999</v>
      </c>
      <c r="H1093" s="25"/>
      <c r="I1093" s="19">
        <v>2</v>
      </c>
      <c r="O1093" s="1" t="s">
        <v>216</v>
      </c>
    </row>
    <row r="1094" spans="1:16" hidden="1" x14ac:dyDescent="0.3">
      <c r="A1094" s="56" t="s">
        <v>73</v>
      </c>
      <c r="B1094" s="9">
        <v>18.972804</v>
      </c>
      <c r="C1094" s="9" t="s">
        <v>220</v>
      </c>
      <c r="D1094" s="9"/>
      <c r="G1094" s="9">
        <v>65.048260010000007</v>
      </c>
      <c r="H1094" s="32"/>
      <c r="I1094" s="77">
        <v>2</v>
      </c>
      <c r="O1094" s="1" t="s">
        <v>257</v>
      </c>
    </row>
    <row r="1095" spans="1:16" hidden="1" x14ac:dyDescent="0.3">
      <c r="A1095" s="56" t="s">
        <v>73</v>
      </c>
      <c r="G1095" s="9">
        <v>65.05</v>
      </c>
      <c r="H1095" s="32"/>
      <c r="O1095" s="1" t="s">
        <v>277</v>
      </c>
    </row>
    <row r="1096" spans="1:16" hidden="1" x14ac:dyDescent="0.3">
      <c r="A1096" s="66" t="s">
        <v>239</v>
      </c>
      <c r="B1096" s="31"/>
      <c r="C1096" s="10"/>
      <c r="D1096" s="10"/>
      <c r="E1096" s="31"/>
      <c r="F1096" s="10"/>
      <c r="G1096" s="41">
        <v>65.467500000000001</v>
      </c>
      <c r="H1096" s="31"/>
      <c r="I1096" s="76">
        <v>30</v>
      </c>
      <c r="J1096" s="31"/>
      <c r="K1096" s="31"/>
      <c r="L1096" s="31"/>
      <c r="M1096" s="31"/>
      <c r="N1096" s="31"/>
      <c r="O1096" s="10" t="s">
        <v>243</v>
      </c>
      <c r="P1096" s="10"/>
    </row>
    <row r="1097" spans="1:16" hidden="1" x14ac:dyDescent="0.3">
      <c r="A1097" s="57" t="s">
        <v>189</v>
      </c>
      <c r="G1097" s="9">
        <v>66.239999999999995</v>
      </c>
      <c r="O1097" s="1" t="s">
        <v>277</v>
      </c>
    </row>
    <row r="1098" spans="1:16" hidden="1" x14ac:dyDescent="0.3">
      <c r="A1098" s="20" t="s">
        <v>189</v>
      </c>
      <c r="G1098" s="9">
        <v>66.239999999999995</v>
      </c>
      <c r="O1098" s="1" t="s">
        <v>280</v>
      </c>
    </row>
    <row r="1099" spans="1:16" hidden="1" x14ac:dyDescent="0.3">
      <c r="A1099" s="59" t="s">
        <v>201</v>
      </c>
      <c r="E1099" s="34">
        <v>61.96</v>
      </c>
      <c r="F1099" s="1" t="s">
        <v>248</v>
      </c>
      <c r="G1099" s="34">
        <v>66.400000000000006</v>
      </c>
      <c r="H1099" s="34">
        <v>0.53</v>
      </c>
      <c r="I1099" s="78">
        <v>30</v>
      </c>
      <c r="O1099" s="10" t="s">
        <v>252</v>
      </c>
    </row>
    <row r="1100" spans="1:16" hidden="1" x14ac:dyDescent="0.3">
      <c r="A1100" s="11" t="s">
        <v>78</v>
      </c>
      <c r="G1100" s="9">
        <v>66.412499999999994</v>
      </c>
      <c r="H1100" s="32"/>
      <c r="I1100" s="77">
        <v>4</v>
      </c>
      <c r="O1100" s="1" t="s">
        <v>259</v>
      </c>
    </row>
    <row r="1101" spans="1:16" hidden="1" x14ac:dyDescent="0.3">
      <c r="A1101" s="58" t="s">
        <v>35</v>
      </c>
      <c r="G1101" s="37">
        <v>69.3</v>
      </c>
      <c r="H1101" s="37"/>
      <c r="I1101" s="75"/>
      <c r="J1101" s="37">
        <v>23.561944901924999</v>
      </c>
      <c r="O1101" s="1" t="s">
        <v>256</v>
      </c>
    </row>
    <row r="1102" spans="1:16" hidden="1" x14ac:dyDescent="0.3">
      <c r="A1102" s="57" t="s">
        <v>189</v>
      </c>
      <c r="G1102" s="9">
        <v>70.97</v>
      </c>
      <c r="O1102" s="1" t="s">
        <v>277</v>
      </c>
    </row>
    <row r="1103" spans="1:16" hidden="1" x14ac:dyDescent="0.3">
      <c r="A1103" s="20" t="s">
        <v>189</v>
      </c>
      <c r="G1103" s="9">
        <v>70.98</v>
      </c>
      <c r="O1103" s="1" t="s">
        <v>280</v>
      </c>
    </row>
    <row r="1104" spans="1:16" hidden="1" x14ac:dyDescent="0.3">
      <c r="A1104" s="57" t="s">
        <v>118</v>
      </c>
      <c r="G1104" s="9">
        <v>72</v>
      </c>
      <c r="O1104" s="1" t="s">
        <v>277</v>
      </c>
    </row>
    <row r="1105" spans="1:15" hidden="1" x14ac:dyDescent="0.3">
      <c r="A1105" s="11" t="s">
        <v>273</v>
      </c>
      <c r="G1105" s="37">
        <v>7.35</v>
      </c>
      <c r="H1105" s="17"/>
      <c r="I1105" s="75"/>
      <c r="J1105" s="37"/>
      <c r="O1105" s="1" t="s">
        <v>256</v>
      </c>
    </row>
    <row r="1106" spans="1:15" hidden="1" x14ac:dyDescent="0.3">
      <c r="A1106" s="20" t="s">
        <v>189</v>
      </c>
      <c r="G1106" s="9">
        <v>75</v>
      </c>
      <c r="O1106" s="1" t="s">
        <v>280</v>
      </c>
    </row>
    <row r="1107" spans="1:15" hidden="1" x14ac:dyDescent="0.3">
      <c r="A1107" s="57" t="s">
        <v>189</v>
      </c>
      <c r="G1107" s="9">
        <v>75.17</v>
      </c>
      <c r="O1107" s="1" t="s">
        <v>277</v>
      </c>
    </row>
    <row r="1108" spans="1:15" hidden="1" x14ac:dyDescent="0.3">
      <c r="A1108" s="20" t="s">
        <v>189</v>
      </c>
      <c r="G1108" s="9">
        <v>75.17</v>
      </c>
      <c r="O1108" s="1" t="s">
        <v>280</v>
      </c>
    </row>
    <row r="1109" spans="1:15" hidden="1" x14ac:dyDescent="0.3">
      <c r="A1109" s="59" t="s">
        <v>20</v>
      </c>
      <c r="E1109" s="34">
        <v>69.45</v>
      </c>
      <c r="F1109" s="1" t="s">
        <v>248</v>
      </c>
      <c r="G1109" s="34">
        <v>75.650000000000006</v>
      </c>
      <c r="H1109" s="34">
        <v>0.5</v>
      </c>
      <c r="I1109" s="78">
        <v>7</v>
      </c>
      <c r="O1109" s="10" t="s">
        <v>252</v>
      </c>
    </row>
    <row r="1110" spans="1:15" x14ac:dyDescent="0.3">
      <c r="A1110" s="20" t="s">
        <v>7</v>
      </c>
      <c r="G1110" s="9">
        <v>79.45</v>
      </c>
      <c r="O1110" s="1" t="s">
        <v>280</v>
      </c>
    </row>
    <row r="1111" spans="1:15" hidden="1" x14ac:dyDescent="0.3">
      <c r="A1111" s="11" t="s">
        <v>35</v>
      </c>
      <c r="B1111" s="9">
        <v>26.1</v>
      </c>
      <c r="C1111" s="3" t="s">
        <v>220</v>
      </c>
      <c r="D1111" s="3"/>
      <c r="G1111" s="9">
        <v>80</v>
      </c>
      <c r="H1111" s="32"/>
      <c r="I1111" s="77">
        <v>0</v>
      </c>
      <c r="J1111" s="9">
        <v>18.581</v>
      </c>
      <c r="O1111" s="1" t="s">
        <v>221</v>
      </c>
    </row>
    <row r="1112" spans="1:15" hidden="1" x14ac:dyDescent="0.3">
      <c r="A1112" s="57" t="s">
        <v>35</v>
      </c>
      <c r="G1112" s="9">
        <v>80</v>
      </c>
      <c r="O1112" s="1" t="s">
        <v>277</v>
      </c>
    </row>
    <row r="1113" spans="1:15" hidden="1" x14ac:dyDescent="0.3">
      <c r="A1113" s="57" t="s">
        <v>188</v>
      </c>
      <c r="G1113" s="9">
        <v>80.17</v>
      </c>
      <c r="O1113" s="1" t="s">
        <v>277</v>
      </c>
    </row>
    <row r="1114" spans="1:15" hidden="1" x14ac:dyDescent="0.3">
      <c r="A1114" s="57" t="s">
        <v>188</v>
      </c>
      <c r="G1114" s="9">
        <v>80.17</v>
      </c>
      <c r="O1114" s="1" t="s">
        <v>277</v>
      </c>
    </row>
    <row r="1115" spans="1:15" hidden="1" x14ac:dyDescent="0.3">
      <c r="A1115" s="57" t="s">
        <v>188</v>
      </c>
      <c r="G1115" s="9">
        <v>80.17</v>
      </c>
      <c r="O1115" s="1" t="s">
        <v>277</v>
      </c>
    </row>
    <row r="1116" spans="1:15" hidden="1" x14ac:dyDescent="0.3">
      <c r="A1116" s="68" t="s">
        <v>156</v>
      </c>
      <c r="G1116" s="9">
        <v>81.31</v>
      </c>
      <c r="O1116" s="1" t="s">
        <v>277</v>
      </c>
    </row>
    <row r="1117" spans="1:15" hidden="1" x14ac:dyDescent="0.3">
      <c r="A1117" s="69" t="s">
        <v>156</v>
      </c>
      <c r="B1117" s="26">
        <v>12.586996904024765</v>
      </c>
      <c r="C1117" s="1" t="s">
        <v>237</v>
      </c>
      <c r="G1117" s="26">
        <v>81.311999999999998</v>
      </c>
      <c r="H1117" s="26">
        <v>0.4121164482306684</v>
      </c>
      <c r="O1117" s="1" t="s">
        <v>238</v>
      </c>
    </row>
    <row r="1118" spans="1:15" hidden="1" x14ac:dyDescent="0.3">
      <c r="A1118" s="57" t="s">
        <v>141</v>
      </c>
      <c r="G1118" s="9">
        <v>81.58</v>
      </c>
      <c r="O1118" s="1" t="s">
        <v>277</v>
      </c>
    </row>
    <row r="1119" spans="1:15" hidden="1" x14ac:dyDescent="0.3">
      <c r="A1119" s="58" t="s">
        <v>141</v>
      </c>
      <c r="B1119" s="25">
        <v>7.0073396765940368</v>
      </c>
      <c r="C1119" s="19" t="s">
        <v>215</v>
      </c>
      <c r="D1119" s="19"/>
      <c r="G1119" s="25">
        <v>83.809184000000002</v>
      </c>
      <c r="H1119" s="25"/>
      <c r="I1119" s="19">
        <v>0.7</v>
      </c>
      <c r="O1119" s="1" t="s">
        <v>216</v>
      </c>
    </row>
    <row r="1120" spans="1:15" hidden="1" x14ac:dyDescent="0.3">
      <c r="A1120" s="57" t="s">
        <v>141</v>
      </c>
      <c r="G1120" s="9">
        <v>83.81</v>
      </c>
      <c r="O1120" s="1" t="s">
        <v>277</v>
      </c>
    </row>
    <row r="1121" spans="1:15" hidden="1" x14ac:dyDescent="0.3">
      <c r="A1121" s="4" t="s">
        <v>188</v>
      </c>
      <c r="G1121" s="37">
        <v>84.174999999999997</v>
      </c>
      <c r="H1121" s="37">
        <v>516</v>
      </c>
      <c r="I1121" s="75">
        <v>45</v>
      </c>
      <c r="J1121" s="37"/>
      <c r="O1121" s="1" t="s">
        <v>256</v>
      </c>
    </row>
    <row r="1122" spans="1:15" hidden="1" x14ac:dyDescent="0.3">
      <c r="A1122" s="56" t="s">
        <v>98</v>
      </c>
      <c r="G1122" s="9">
        <v>86</v>
      </c>
      <c r="H1122" s="32"/>
      <c r="O1122" s="1" t="s">
        <v>277</v>
      </c>
    </row>
    <row r="1123" spans="1:15" hidden="1" x14ac:dyDescent="0.3">
      <c r="A1123" s="56" t="s">
        <v>98</v>
      </c>
      <c r="G1123" s="9">
        <v>86</v>
      </c>
      <c r="H1123" s="32"/>
      <c r="O1123" s="1" t="s">
        <v>277</v>
      </c>
    </row>
    <row r="1124" spans="1:15" hidden="1" x14ac:dyDescent="0.3">
      <c r="A1124" s="57" t="s">
        <v>189</v>
      </c>
      <c r="G1124" s="9">
        <v>86</v>
      </c>
      <c r="O1124" s="1" t="s">
        <v>277</v>
      </c>
    </row>
    <row r="1125" spans="1:15" hidden="1" x14ac:dyDescent="0.3">
      <c r="A1125" s="20" t="s">
        <v>189</v>
      </c>
      <c r="G1125" s="9">
        <v>86</v>
      </c>
      <c r="O1125" s="1" t="s">
        <v>280</v>
      </c>
    </row>
    <row r="1126" spans="1:15" hidden="1" x14ac:dyDescent="0.3">
      <c r="A1126" s="68" t="s">
        <v>156</v>
      </c>
      <c r="E1126" s="34">
        <v>102.2</v>
      </c>
      <c r="F1126" s="1" t="s">
        <v>248</v>
      </c>
      <c r="G1126" s="34">
        <v>86.03</v>
      </c>
      <c r="H1126" s="34">
        <v>0.47</v>
      </c>
      <c r="I1126" s="78">
        <v>20</v>
      </c>
      <c r="O1126" s="10" t="s">
        <v>252</v>
      </c>
    </row>
    <row r="1127" spans="1:15" hidden="1" x14ac:dyDescent="0.3">
      <c r="A1127" s="20" t="s">
        <v>157</v>
      </c>
      <c r="G1127" s="9">
        <v>89.49</v>
      </c>
      <c r="O1127" s="1" t="s">
        <v>280</v>
      </c>
    </row>
    <row r="1128" spans="1:15" hidden="1" x14ac:dyDescent="0.3">
      <c r="A1128" s="6" t="s">
        <v>98</v>
      </c>
      <c r="G1128" s="37">
        <v>90.3</v>
      </c>
      <c r="H1128" s="17">
        <v>597.70000000000005</v>
      </c>
      <c r="I1128" s="75">
        <v>45</v>
      </c>
      <c r="J1128" s="37"/>
      <c r="O1128" s="1" t="s">
        <v>256</v>
      </c>
    </row>
    <row r="1129" spans="1:15" hidden="1" x14ac:dyDescent="0.3">
      <c r="A1129" s="56" t="s">
        <v>59</v>
      </c>
      <c r="G1129" s="9">
        <v>90.56</v>
      </c>
      <c r="H1129" s="32"/>
      <c r="O1129" s="1" t="s">
        <v>277</v>
      </c>
    </row>
    <row r="1130" spans="1:15" hidden="1" x14ac:dyDescent="0.3">
      <c r="A1130" s="56" t="s">
        <v>98</v>
      </c>
      <c r="G1130" s="9">
        <v>95.469329999999999</v>
      </c>
      <c r="H1130" s="32"/>
      <c r="O1130" s="1" t="s">
        <v>277</v>
      </c>
    </row>
    <row r="1131" spans="1:15" hidden="1" x14ac:dyDescent="0.3">
      <c r="A1131" s="6" t="s">
        <v>127</v>
      </c>
      <c r="G1131" s="37">
        <v>96.25</v>
      </c>
      <c r="H1131" s="17"/>
      <c r="I1131" s="75">
        <v>8</v>
      </c>
      <c r="J1131" s="37"/>
      <c r="O1131" s="1" t="s">
        <v>256</v>
      </c>
    </row>
    <row r="1132" spans="1:15" hidden="1" x14ac:dyDescent="0.3">
      <c r="A1132" s="57" t="s">
        <v>189</v>
      </c>
      <c r="G1132" s="9">
        <v>98.25</v>
      </c>
      <c r="O1132" s="1" t="s">
        <v>277</v>
      </c>
    </row>
    <row r="1133" spans="1:15" hidden="1" x14ac:dyDescent="0.3">
      <c r="A1133" s="20" t="s">
        <v>189</v>
      </c>
      <c r="G1133" s="9">
        <v>98.25</v>
      </c>
      <c r="O1133" s="1" t="s">
        <v>280</v>
      </c>
    </row>
    <row r="1134" spans="1:15" hidden="1" x14ac:dyDescent="0.3">
      <c r="A1134" s="68" t="s">
        <v>156</v>
      </c>
      <c r="B1134" s="26">
        <v>10.703206239168109</v>
      </c>
      <c r="C1134" s="1" t="s">
        <v>237</v>
      </c>
      <c r="G1134" s="26">
        <v>98.812000000000012</v>
      </c>
      <c r="H1134" s="26">
        <v>0.5853642816091954</v>
      </c>
      <c r="O1134" s="1" t="s">
        <v>238</v>
      </c>
    </row>
    <row r="1135" spans="1:15" hidden="1" x14ac:dyDescent="0.3">
      <c r="A1135" s="69" t="s">
        <v>156</v>
      </c>
      <c r="B1135" s="26">
        <v>11.106289721674337</v>
      </c>
      <c r="C1135" s="1" t="s">
        <v>237</v>
      </c>
      <c r="G1135" s="26">
        <v>101.35600000000001</v>
      </c>
      <c r="H1135" s="26">
        <v>0.59046294220665507</v>
      </c>
      <c r="O1135" s="1" t="s">
        <v>238</v>
      </c>
    </row>
    <row r="1136" spans="1:15" hidden="1" x14ac:dyDescent="0.3">
      <c r="A1136" s="57" t="s">
        <v>133</v>
      </c>
      <c r="G1136" s="9">
        <v>105.04</v>
      </c>
      <c r="O1136" s="1" t="s">
        <v>277</v>
      </c>
    </row>
    <row r="1137" spans="1:16" hidden="1" x14ac:dyDescent="0.3">
      <c r="A1137" s="57" t="s">
        <v>133</v>
      </c>
      <c r="G1137" s="9">
        <v>105.04</v>
      </c>
      <c r="O1137" s="1" t="s">
        <v>277</v>
      </c>
    </row>
    <row r="1138" spans="1:16" hidden="1" x14ac:dyDescent="0.3">
      <c r="A1138" s="20" t="s">
        <v>133</v>
      </c>
      <c r="G1138" s="9">
        <v>105.04</v>
      </c>
      <c r="O1138" s="1" t="s">
        <v>280</v>
      </c>
    </row>
    <row r="1139" spans="1:16" hidden="1" x14ac:dyDescent="0.3">
      <c r="A1139" s="57" t="s">
        <v>133</v>
      </c>
      <c r="G1139" s="9">
        <v>107.33</v>
      </c>
      <c r="O1139" s="1" t="s">
        <v>277</v>
      </c>
    </row>
    <row r="1140" spans="1:16" hidden="1" x14ac:dyDescent="0.3">
      <c r="A1140" s="68" t="s">
        <v>6</v>
      </c>
      <c r="B1140" s="26">
        <v>7.968113975576661</v>
      </c>
      <c r="C1140" s="1" t="s">
        <v>237</v>
      </c>
      <c r="G1140" s="26">
        <v>107.66249999999999</v>
      </c>
      <c r="H1140" s="26">
        <v>0.52954000000000001</v>
      </c>
      <c r="O1140" s="1" t="s">
        <v>238</v>
      </c>
    </row>
    <row r="1141" spans="1:16" hidden="1" x14ac:dyDescent="0.3">
      <c r="A1141" s="68" t="s">
        <v>185</v>
      </c>
      <c r="G1141" s="9">
        <v>108.58749999999999</v>
      </c>
      <c r="I1141" s="77">
        <v>20</v>
      </c>
      <c r="O1141" s="1" t="s">
        <v>259</v>
      </c>
    </row>
    <row r="1142" spans="1:16" hidden="1" x14ac:dyDescent="0.3">
      <c r="A1142" s="22" t="s">
        <v>149</v>
      </c>
      <c r="G1142" s="27">
        <v>110.25</v>
      </c>
      <c r="H1142" s="18"/>
      <c r="O1142" s="1" t="s">
        <v>212</v>
      </c>
      <c r="P1142" s="6" t="s">
        <v>208</v>
      </c>
    </row>
    <row r="1143" spans="1:16" hidden="1" x14ac:dyDescent="0.3">
      <c r="A1143" s="20" t="s">
        <v>194</v>
      </c>
      <c r="G1143" s="9">
        <v>114.18749999999999</v>
      </c>
      <c r="I1143" s="77">
        <v>10</v>
      </c>
      <c r="O1143" s="1" t="s">
        <v>259</v>
      </c>
    </row>
    <row r="1144" spans="1:16" hidden="1" x14ac:dyDescent="0.3">
      <c r="A1144" s="4" t="s">
        <v>194</v>
      </c>
      <c r="G1144" s="37">
        <v>119.35</v>
      </c>
      <c r="H1144" s="37">
        <v>309</v>
      </c>
      <c r="I1144" s="75">
        <v>25</v>
      </c>
      <c r="O1144" s="1" t="s">
        <v>256</v>
      </c>
    </row>
    <row r="1145" spans="1:16" hidden="1" x14ac:dyDescent="0.3">
      <c r="A1145" s="68" t="s">
        <v>185</v>
      </c>
      <c r="G1145" s="37">
        <v>126.35</v>
      </c>
      <c r="H1145" s="37">
        <v>400</v>
      </c>
      <c r="I1145" s="75">
        <v>24</v>
      </c>
      <c r="J1145" s="37"/>
      <c r="O1145" s="1" t="s">
        <v>256</v>
      </c>
    </row>
    <row r="1146" spans="1:16" hidden="1" x14ac:dyDescent="0.3">
      <c r="A1146" s="57" t="s">
        <v>133</v>
      </c>
      <c r="G1146" s="9">
        <v>130.66999999999999</v>
      </c>
      <c r="O1146" s="1" t="s">
        <v>277</v>
      </c>
    </row>
    <row r="1147" spans="1:16" hidden="1" x14ac:dyDescent="0.3">
      <c r="A1147" s="57" t="s">
        <v>164</v>
      </c>
      <c r="G1147" s="9">
        <v>130.66999999999999</v>
      </c>
      <c r="O1147" s="1" t="s">
        <v>277</v>
      </c>
    </row>
    <row r="1148" spans="1:16" hidden="1" x14ac:dyDescent="0.3">
      <c r="A1148" s="57" t="s">
        <v>133</v>
      </c>
      <c r="G1148" s="9">
        <v>143.02000000000001</v>
      </c>
      <c r="O1148" s="1" t="s">
        <v>277</v>
      </c>
    </row>
    <row r="1149" spans="1:16" hidden="1" x14ac:dyDescent="0.3">
      <c r="A1149" s="20" t="s">
        <v>133</v>
      </c>
      <c r="G1149" s="9">
        <v>143.02000000000001</v>
      </c>
      <c r="O1149" s="1" t="s">
        <v>280</v>
      </c>
    </row>
    <row r="1150" spans="1:16" hidden="1" x14ac:dyDescent="0.3">
      <c r="A1150" s="20" t="s">
        <v>133</v>
      </c>
      <c r="G1150" s="37">
        <v>168.17500000000001</v>
      </c>
      <c r="H1150" s="37"/>
      <c r="I1150" s="75"/>
      <c r="J1150" s="37"/>
      <c r="O1150" s="1" t="s">
        <v>256</v>
      </c>
    </row>
    <row r="1151" spans="1:16" hidden="1" x14ac:dyDescent="0.3">
      <c r="A1151" s="68" t="s">
        <v>6</v>
      </c>
      <c r="B1151" s="26">
        <v>8.73921477343265</v>
      </c>
      <c r="C1151" s="1" t="s">
        <v>237</v>
      </c>
      <c r="G1151" s="26">
        <v>187.71833333333333</v>
      </c>
      <c r="H1151" s="26">
        <v>0.50193171993911712</v>
      </c>
      <c r="O1151" s="1" t="s">
        <v>238</v>
      </c>
    </row>
    <row r="1152" spans="1:16" hidden="1" x14ac:dyDescent="0.3">
      <c r="A1152" s="68" t="s">
        <v>6</v>
      </c>
      <c r="B1152" s="26">
        <v>10.61850113023822</v>
      </c>
      <c r="C1152" s="1" t="s">
        <v>237</v>
      </c>
      <c r="G1152" s="26">
        <v>203.55666666666667</v>
      </c>
      <c r="H1152" s="26">
        <v>0.52381279305354556</v>
      </c>
      <c r="O1152" s="1" t="s">
        <v>238</v>
      </c>
    </row>
    <row r="1153" spans="1:16" hidden="1" x14ac:dyDescent="0.3">
      <c r="A1153" s="68" t="s">
        <v>6</v>
      </c>
      <c r="G1153" s="9">
        <v>203.56</v>
      </c>
      <c r="O1153" s="1" t="s">
        <v>277</v>
      </c>
    </row>
    <row r="1154" spans="1:16" hidden="1" x14ac:dyDescent="0.3">
      <c r="A1154" s="11" t="s">
        <v>32</v>
      </c>
      <c r="G1154" s="9">
        <v>32.335999999999999</v>
      </c>
      <c r="H1154" s="32"/>
      <c r="O1154" s="10" t="s">
        <v>253</v>
      </c>
    </row>
    <row r="1155" spans="1:16" hidden="1" x14ac:dyDescent="0.3">
      <c r="A1155" s="6" t="s">
        <v>184</v>
      </c>
      <c r="G1155" s="27">
        <v>32.479999999999997</v>
      </c>
      <c r="H1155" s="18"/>
      <c r="O1155" s="1" t="s">
        <v>212</v>
      </c>
      <c r="P1155" s="6" t="s">
        <v>208</v>
      </c>
    </row>
    <row r="1156" spans="1:16" hidden="1" x14ac:dyDescent="0.3">
      <c r="A1156" s="22" t="s">
        <v>150</v>
      </c>
      <c r="G1156" s="27">
        <v>39.69</v>
      </c>
      <c r="H1156" s="18"/>
      <c r="O1156" s="1" t="s">
        <v>212</v>
      </c>
      <c r="P1156" s="6" t="s">
        <v>208</v>
      </c>
    </row>
    <row r="1157" spans="1:16" hidden="1" x14ac:dyDescent="0.3">
      <c r="A1157" s="56" t="s">
        <v>16</v>
      </c>
      <c r="G1157" s="9">
        <v>48.39</v>
      </c>
      <c r="H1157" s="32"/>
      <c r="O1157" s="1" t="s">
        <v>277</v>
      </c>
    </row>
    <row r="1158" spans="1:16" hidden="1" x14ac:dyDescent="0.3">
      <c r="A1158" s="56" t="s">
        <v>59</v>
      </c>
      <c r="G1158" s="9">
        <v>54.674999999999997</v>
      </c>
      <c r="H1158" s="32"/>
      <c r="O1158" s="1" t="s">
        <v>277</v>
      </c>
    </row>
    <row r="1159" spans="1:16" hidden="1" x14ac:dyDescent="0.3">
      <c r="A1159" s="11" t="s">
        <v>50</v>
      </c>
      <c r="E1159" s="9">
        <v>90.76</v>
      </c>
      <c r="F1159" s="1" t="s">
        <v>281</v>
      </c>
      <c r="H1159" s="32"/>
      <c r="O1159" s="1" t="s">
        <v>280</v>
      </c>
    </row>
    <row r="1160" spans="1:16" hidden="1" x14ac:dyDescent="0.3">
      <c r="A1160" s="20" t="s">
        <v>128</v>
      </c>
      <c r="E1160" s="9">
        <v>68.790000000000006</v>
      </c>
      <c r="F1160" s="1" t="s">
        <v>281</v>
      </c>
      <c r="O1160" s="1" t="s">
        <v>280</v>
      </c>
    </row>
    <row r="1161" spans="1:16" hidden="1" x14ac:dyDescent="0.3">
      <c r="A1161" s="20" t="s">
        <v>24</v>
      </c>
      <c r="E1161" s="9">
        <v>41.83</v>
      </c>
      <c r="F1161" s="1" t="s">
        <v>281</v>
      </c>
      <c r="O1161" s="1" t="s">
        <v>280</v>
      </c>
    </row>
    <row r="1162" spans="1:16" hidden="1" x14ac:dyDescent="0.3">
      <c r="A1162" s="20" t="s">
        <v>24</v>
      </c>
      <c r="E1162" s="9">
        <v>48.33</v>
      </c>
      <c r="F1162" s="1" t="s">
        <v>281</v>
      </c>
      <c r="O1162" s="1" t="s">
        <v>280</v>
      </c>
    </row>
    <row r="1163" spans="1:16" hidden="1" x14ac:dyDescent="0.3">
      <c r="A1163" s="20" t="s">
        <v>133</v>
      </c>
      <c r="E1163" s="9">
        <v>36.83</v>
      </c>
      <c r="F1163" s="1" t="s">
        <v>281</v>
      </c>
      <c r="O1163" s="1" t="s">
        <v>280</v>
      </c>
    </row>
    <row r="1164" spans="1:16" hidden="1" x14ac:dyDescent="0.3">
      <c r="A1164" s="20" t="s">
        <v>145</v>
      </c>
      <c r="E1164" s="9">
        <v>46.99</v>
      </c>
      <c r="F1164" s="1" t="s">
        <v>281</v>
      </c>
      <c r="O1164" s="1" t="s">
        <v>280</v>
      </c>
    </row>
    <row r="1165" spans="1:16" hidden="1" x14ac:dyDescent="0.3">
      <c r="A1165" s="20" t="s">
        <v>145</v>
      </c>
      <c r="E1165" s="9">
        <v>47.51</v>
      </c>
      <c r="F1165" s="1" t="s">
        <v>281</v>
      </c>
      <c r="O1165" s="1" t="s">
        <v>280</v>
      </c>
    </row>
    <row r="1166" spans="1:16" hidden="1" x14ac:dyDescent="0.3">
      <c r="A1166" s="20" t="s">
        <v>145</v>
      </c>
      <c r="E1166" s="9">
        <v>49.21</v>
      </c>
      <c r="F1166" s="1" t="s">
        <v>281</v>
      </c>
      <c r="O1166" s="1" t="s">
        <v>280</v>
      </c>
    </row>
    <row r="1167" spans="1:16" hidden="1" x14ac:dyDescent="0.3">
      <c r="A1167" s="20" t="s">
        <v>145</v>
      </c>
      <c r="E1167" s="9">
        <v>49.84</v>
      </c>
      <c r="F1167" s="1" t="s">
        <v>281</v>
      </c>
      <c r="O1167" s="1" t="s">
        <v>280</v>
      </c>
    </row>
    <row r="1168" spans="1:16" hidden="1" x14ac:dyDescent="0.3">
      <c r="A1168" s="20" t="s">
        <v>145</v>
      </c>
      <c r="E1168" s="9">
        <v>60.44</v>
      </c>
      <c r="F1168" s="1" t="s">
        <v>281</v>
      </c>
      <c r="O1168" s="1" t="s">
        <v>280</v>
      </c>
    </row>
    <row r="1169" spans="1:15" hidden="1" x14ac:dyDescent="0.3">
      <c r="A1169" s="20" t="s">
        <v>145</v>
      </c>
      <c r="E1169" s="9">
        <v>64.62</v>
      </c>
      <c r="F1169" s="1" t="s">
        <v>281</v>
      </c>
      <c r="O1169" s="1" t="s">
        <v>280</v>
      </c>
    </row>
    <row r="1170" spans="1:15" hidden="1" x14ac:dyDescent="0.3">
      <c r="A1170" s="11" t="s">
        <v>50</v>
      </c>
      <c r="E1170" s="9">
        <v>98.7</v>
      </c>
      <c r="F1170" s="1" t="s">
        <v>281</v>
      </c>
      <c r="H1170" s="32"/>
      <c r="O1170" s="1" t="s">
        <v>280</v>
      </c>
    </row>
    <row r="1171" spans="1:15" hidden="1" x14ac:dyDescent="0.3">
      <c r="A1171" s="20" t="s">
        <v>145</v>
      </c>
      <c r="E1171" s="9">
        <v>70.319999999999993</v>
      </c>
      <c r="F1171" s="1" t="s">
        <v>281</v>
      </c>
      <c r="O1171" s="1" t="s">
        <v>280</v>
      </c>
    </row>
    <row r="1172" spans="1:15" hidden="1" x14ac:dyDescent="0.3">
      <c r="A1172" s="20" t="s">
        <v>148</v>
      </c>
      <c r="E1172" s="9">
        <v>28.83</v>
      </c>
      <c r="F1172" s="1" t="s">
        <v>281</v>
      </c>
      <c r="O1172" s="1" t="s">
        <v>280</v>
      </c>
    </row>
    <row r="1173" spans="1:15" hidden="1" x14ac:dyDescent="0.3">
      <c r="A1173" s="20" t="s">
        <v>148</v>
      </c>
      <c r="E1173" s="9">
        <v>39.15</v>
      </c>
      <c r="F1173" s="1" t="s">
        <v>281</v>
      </c>
      <c r="O1173" s="1" t="s">
        <v>280</v>
      </c>
    </row>
    <row r="1174" spans="1:15" hidden="1" x14ac:dyDescent="0.3">
      <c r="A1174" s="20" t="s">
        <v>148</v>
      </c>
      <c r="E1174" s="9">
        <v>41.46</v>
      </c>
      <c r="F1174" s="1" t="s">
        <v>281</v>
      </c>
      <c r="O1174" s="1" t="s">
        <v>280</v>
      </c>
    </row>
    <row r="1175" spans="1:15" hidden="1" x14ac:dyDescent="0.3">
      <c r="A1175" s="20" t="s">
        <v>148</v>
      </c>
      <c r="E1175" s="9">
        <v>44.39</v>
      </c>
      <c r="F1175" s="1" t="s">
        <v>281</v>
      </c>
      <c r="O1175" s="1" t="s">
        <v>280</v>
      </c>
    </row>
    <row r="1176" spans="1:15" hidden="1" x14ac:dyDescent="0.3">
      <c r="A1176" s="20" t="s">
        <v>148</v>
      </c>
      <c r="E1176" s="9">
        <v>58.17</v>
      </c>
      <c r="F1176" s="1" t="s">
        <v>281</v>
      </c>
      <c r="O1176" s="1" t="s">
        <v>280</v>
      </c>
    </row>
    <row r="1177" spans="1:15" hidden="1" x14ac:dyDescent="0.3">
      <c r="A1177" s="20" t="s">
        <v>153</v>
      </c>
      <c r="E1177" s="9">
        <v>108.82</v>
      </c>
      <c r="F1177" s="1" t="s">
        <v>281</v>
      </c>
      <c r="O1177" s="1" t="s">
        <v>280</v>
      </c>
    </row>
    <row r="1178" spans="1:15" hidden="1" x14ac:dyDescent="0.3">
      <c r="A1178" s="20" t="s">
        <v>153</v>
      </c>
      <c r="E1178" s="9">
        <v>112.14</v>
      </c>
      <c r="F1178" s="1" t="s">
        <v>281</v>
      </c>
      <c r="O1178" s="1" t="s">
        <v>280</v>
      </c>
    </row>
    <row r="1179" spans="1:15" hidden="1" x14ac:dyDescent="0.3">
      <c r="A1179" s="20" t="s">
        <v>153</v>
      </c>
      <c r="E1179" s="9">
        <v>116.12</v>
      </c>
      <c r="F1179" s="1" t="s">
        <v>281</v>
      </c>
      <c r="O1179" s="1" t="s">
        <v>280</v>
      </c>
    </row>
    <row r="1180" spans="1:15" hidden="1" x14ac:dyDescent="0.3">
      <c r="A1180" s="20" t="s">
        <v>153</v>
      </c>
      <c r="E1180" s="9">
        <v>118.69</v>
      </c>
      <c r="F1180" s="1" t="s">
        <v>281</v>
      </c>
      <c r="O1180" s="1" t="s">
        <v>280</v>
      </c>
    </row>
    <row r="1181" spans="1:15" hidden="1" x14ac:dyDescent="0.3">
      <c r="A1181" s="12" t="s">
        <v>56</v>
      </c>
      <c r="E1181" s="9">
        <v>91.01</v>
      </c>
      <c r="F1181" s="1" t="s">
        <v>281</v>
      </c>
      <c r="H1181" s="32"/>
      <c r="O1181" s="1" t="s">
        <v>280</v>
      </c>
    </row>
    <row r="1182" spans="1:15" hidden="1" x14ac:dyDescent="0.3">
      <c r="A1182" s="20" t="s">
        <v>154</v>
      </c>
      <c r="E1182" s="9">
        <v>31</v>
      </c>
      <c r="F1182" s="1" t="s">
        <v>281</v>
      </c>
      <c r="O1182" s="1" t="s">
        <v>280</v>
      </c>
    </row>
    <row r="1183" spans="1:15" hidden="1" x14ac:dyDescent="0.3">
      <c r="A1183" s="20" t="s">
        <v>154</v>
      </c>
      <c r="E1183" s="9">
        <v>31.72</v>
      </c>
      <c r="F1183" s="1" t="s">
        <v>281</v>
      </c>
      <c r="O1183" s="1" t="s">
        <v>280</v>
      </c>
    </row>
    <row r="1184" spans="1:15" hidden="1" x14ac:dyDescent="0.3">
      <c r="A1184" s="20" t="s">
        <v>154</v>
      </c>
      <c r="E1184" s="9">
        <v>36.369999999999997</v>
      </c>
      <c r="F1184" s="1" t="s">
        <v>281</v>
      </c>
      <c r="O1184" s="1" t="s">
        <v>280</v>
      </c>
    </row>
    <row r="1185" spans="1:15" hidden="1" x14ac:dyDescent="0.3">
      <c r="A1185" s="20" t="s">
        <v>154</v>
      </c>
      <c r="E1185" s="9">
        <v>37.25</v>
      </c>
      <c r="F1185" s="1" t="s">
        <v>281</v>
      </c>
      <c r="O1185" s="1" t="s">
        <v>280</v>
      </c>
    </row>
    <row r="1186" spans="1:15" hidden="1" x14ac:dyDescent="0.3">
      <c r="A1186" s="20" t="s">
        <v>154</v>
      </c>
      <c r="E1186" s="9">
        <v>37.659999999999997</v>
      </c>
      <c r="F1186" s="1" t="s">
        <v>281</v>
      </c>
      <c r="O1186" s="1" t="s">
        <v>280</v>
      </c>
    </row>
    <row r="1187" spans="1:15" hidden="1" x14ac:dyDescent="0.3">
      <c r="A1187" s="20" t="s">
        <v>154</v>
      </c>
      <c r="E1187" s="9">
        <v>43.73</v>
      </c>
      <c r="F1187" s="1" t="s">
        <v>281</v>
      </c>
      <c r="O1187" s="1" t="s">
        <v>280</v>
      </c>
    </row>
    <row r="1188" spans="1:15" hidden="1" x14ac:dyDescent="0.3">
      <c r="A1188" s="20" t="s">
        <v>154</v>
      </c>
      <c r="E1188" s="9">
        <v>45.49</v>
      </c>
      <c r="F1188" s="1" t="s">
        <v>281</v>
      </c>
      <c r="O1188" s="1" t="s">
        <v>280</v>
      </c>
    </row>
    <row r="1189" spans="1:15" hidden="1" x14ac:dyDescent="0.3">
      <c r="A1189" s="20" t="s">
        <v>154</v>
      </c>
      <c r="E1189" s="9">
        <v>63.66</v>
      </c>
      <c r="F1189" s="1" t="s">
        <v>281</v>
      </c>
      <c r="O1189" s="1" t="s">
        <v>280</v>
      </c>
    </row>
    <row r="1190" spans="1:15" hidden="1" x14ac:dyDescent="0.3">
      <c r="A1190" s="20" t="s">
        <v>155</v>
      </c>
      <c r="E1190" s="9">
        <v>55.69</v>
      </c>
      <c r="F1190" s="1" t="s">
        <v>281</v>
      </c>
      <c r="O1190" s="1" t="s">
        <v>280</v>
      </c>
    </row>
    <row r="1191" spans="1:15" hidden="1" x14ac:dyDescent="0.3">
      <c r="A1191" s="20" t="s">
        <v>155</v>
      </c>
      <c r="E1191" s="9">
        <v>80.239999999999995</v>
      </c>
      <c r="F1191" s="1" t="s">
        <v>281</v>
      </c>
      <c r="O1191" s="1" t="s">
        <v>280</v>
      </c>
    </row>
    <row r="1192" spans="1:15" hidden="1" x14ac:dyDescent="0.3">
      <c r="A1192" s="56" t="s">
        <v>59</v>
      </c>
      <c r="E1192" s="9">
        <v>78.94</v>
      </c>
      <c r="F1192" s="1" t="s">
        <v>281</v>
      </c>
      <c r="H1192" s="32"/>
      <c r="O1192" s="1" t="s">
        <v>280</v>
      </c>
    </row>
    <row r="1193" spans="1:15" hidden="1" x14ac:dyDescent="0.3">
      <c r="A1193" s="20" t="s">
        <v>155</v>
      </c>
      <c r="E1193" s="9">
        <v>107.92</v>
      </c>
      <c r="F1193" s="1" t="s">
        <v>281</v>
      </c>
      <c r="O1193" s="1" t="s">
        <v>280</v>
      </c>
    </row>
    <row r="1194" spans="1:15" hidden="1" x14ac:dyDescent="0.3">
      <c r="A1194" s="20" t="s">
        <v>155</v>
      </c>
      <c r="E1194" s="9">
        <v>114.06</v>
      </c>
      <c r="F1194" s="1" t="s">
        <v>281</v>
      </c>
      <c r="O1194" s="1" t="s">
        <v>280</v>
      </c>
    </row>
    <row r="1195" spans="1:15" hidden="1" x14ac:dyDescent="0.3">
      <c r="A1195" s="20" t="s">
        <v>156</v>
      </c>
      <c r="E1195" s="9">
        <v>90.48</v>
      </c>
      <c r="F1195" s="1" t="s">
        <v>281</v>
      </c>
      <c r="O1195" s="1" t="s">
        <v>280</v>
      </c>
    </row>
    <row r="1196" spans="1:15" hidden="1" x14ac:dyDescent="0.3">
      <c r="A1196" s="20" t="s">
        <v>157</v>
      </c>
      <c r="E1196" s="9">
        <v>42.26</v>
      </c>
      <c r="F1196" s="1" t="s">
        <v>281</v>
      </c>
      <c r="O1196" s="1" t="s">
        <v>280</v>
      </c>
    </row>
    <row r="1197" spans="1:15" hidden="1" x14ac:dyDescent="0.3">
      <c r="A1197" s="20" t="s">
        <v>157</v>
      </c>
      <c r="E1197" s="9">
        <v>91.49</v>
      </c>
      <c r="F1197" s="1" t="s">
        <v>281</v>
      </c>
      <c r="O1197" s="1" t="s">
        <v>280</v>
      </c>
    </row>
    <row r="1198" spans="1:15" hidden="1" x14ac:dyDescent="0.3">
      <c r="A1198" s="20" t="s">
        <v>157</v>
      </c>
      <c r="E1198" s="9">
        <v>98.1</v>
      </c>
      <c r="F1198" s="1" t="s">
        <v>281</v>
      </c>
      <c r="O1198" s="1" t="s">
        <v>280</v>
      </c>
    </row>
    <row r="1199" spans="1:15" hidden="1" x14ac:dyDescent="0.3">
      <c r="A1199" s="20" t="s">
        <v>157</v>
      </c>
      <c r="E1199" s="9">
        <v>99.63</v>
      </c>
      <c r="F1199" s="1" t="s">
        <v>281</v>
      </c>
      <c r="O1199" s="1" t="s">
        <v>280</v>
      </c>
    </row>
    <row r="1200" spans="1:15" hidden="1" x14ac:dyDescent="0.3">
      <c r="A1200" s="20" t="s">
        <v>157</v>
      </c>
      <c r="E1200" s="9">
        <v>120.75</v>
      </c>
      <c r="F1200" s="1" t="s">
        <v>281</v>
      </c>
      <c r="O1200" s="1" t="s">
        <v>280</v>
      </c>
    </row>
    <row r="1201" spans="1:15" hidden="1" x14ac:dyDescent="0.3">
      <c r="A1201" s="20" t="s">
        <v>157</v>
      </c>
      <c r="E1201" s="9">
        <v>137.41999999999999</v>
      </c>
      <c r="F1201" s="1" t="s">
        <v>281</v>
      </c>
      <c r="O1201" s="1" t="s">
        <v>280</v>
      </c>
    </row>
    <row r="1202" spans="1:15" hidden="1" x14ac:dyDescent="0.3">
      <c r="A1202" s="20" t="s">
        <v>157</v>
      </c>
      <c r="E1202" s="9">
        <v>161.5</v>
      </c>
      <c r="F1202" s="1" t="s">
        <v>281</v>
      </c>
      <c r="O1202" s="1" t="s">
        <v>280</v>
      </c>
    </row>
    <row r="1203" spans="1:15" hidden="1" x14ac:dyDescent="0.3">
      <c r="A1203" s="12" t="s">
        <v>61</v>
      </c>
      <c r="E1203" s="9">
        <v>87.77</v>
      </c>
      <c r="F1203" s="1" t="s">
        <v>281</v>
      </c>
      <c r="H1203" s="32"/>
      <c r="O1203" s="1" t="s">
        <v>280</v>
      </c>
    </row>
    <row r="1204" spans="1:15" hidden="1" x14ac:dyDescent="0.3">
      <c r="A1204" s="20" t="s">
        <v>160</v>
      </c>
      <c r="E1204" s="9">
        <v>66.14</v>
      </c>
      <c r="F1204" s="1" t="s">
        <v>281</v>
      </c>
      <c r="O1204" s="1" t="s">
        <v>280</v>
      </c>
    </row>
    <row r="1205" spans="1:15" hidden="1" x14ac:dyDescent="0.3">
      <c r="A1205" s="20" t="s">
        <v>161</v>
      </c>
      <c r="E1205" s="9">
        <v>36.53</v>
      </c>
      <c r="F1205" s="1" t="s">
        <v>281</v>
      </c>
      <c r="O1205" s="1" t="s">
        <v>280</v>
      </c>
    </row>
    <row r="1206" spans="1:15" hidden="1" x14ac:dyDescent="0.3">
      <c r="A1206" s="20" t="s">
        <v>161</v>
      </c>
      <c r="E1206" s="9">
        <v>98.95</v>
      </c>
      <c r="F1206" s="1" t="s">
        <v>281</v>
      </c>
      <c r="O1206" s="1" t="s">
        <v>280</v>
      </c>
    </row>
    <row r="1207" spans="1:15" hidden="1" x14ac:dyDescent="0.3">
      <c r="A1207" s="20" t="s">
        <v>162</v>
      </c>
      <c r="E1207" s="9">
        <v>40.64</v>
      </c>
      <c r="F1207" s="1" t="s">
        <v>281</v>
      </c>
      <c r="O1207" s="1" t="s">
        <v>280</v>
      </c>
    </row>
    <row r="1208" spans="1:15" hidden="1" x14ac:dyDescent="0.3">
      <c r="A1208" s="20" t="s">
        <v>163</v>
      </c>
      <c r="E1208" s="9">
        <v>48.57</v>
      </c>
      <c r="F1208" s="1" t="s">
        <v>281</v>
      </c>
      <c r="O1208" s="1" t="s">
        <v>280</v>
      </c>
    </row>
    <row r="1209" spans="1:15" hidden="1" x14ac:dyDescent="0.3">
      <c r="A1209" s="20" t="s">
        <v>163</v>
      </c>
      <c r="E1209" s="9">
        <v>72</v>
      </c>
      <c r="F1209" s="1" t="s">
        <v>281</v>
      </c>
      <c r="O1209" s="1" t="s">
        <v>280</v>
      </c>
    </row>
    <row r="1210" spans="1:15" hidden="1" x14ac:dyDescent="0.3">
      <c r="A1210" s="20" t="s">
        <v>163</v>
      </c>
      <c r="E1210" s="9">
        <v>85.65</v>
      </c>
      <c r="F1210" s="1" t="s">
        <v>281</v>
      </c>
      <c r="O1210" s="1" t="s">
        <v>280</v>
      </c>
    </row>
    <row r="1211" spans="1:15" hidden="1" x14ac:dyDescent="0.3">
      <c r="A1211" s="20" t="s">
        <v>31</v>
      </c>
      <c r="E1211" s="9">
        <v>72.8</v>
      </c>
      <c r="F1211" s="1" t="s">
        <v>281</v>
      </c>
      <c r="O1211" s="1" t="s">
        <v>280</v>
      </c>
    </row>
    <row r="1212" spans="1:15" hidden="1" x14ac:dyDescent="0.3">
      <c r="A1212" s="20" t="s">
        <v>31</v>
      </c>
      <c r="E1212" s="9">
        <v>90.27</v>
      </c>
      <c r="F1212" s="1" t="s">
        <v>281</v>
      </c>
      <c r="O1212" s="1" t="s">
        <v>280</v>
      </c>
    </row>
    <row r="1213" spans="1:15" hidden="1" x14ac:dyDescent="0.3">
      <c r="A1213" s="20" t="s">
        <v>31</v>
      </c>
      <c r="E1213" s="9">
        <v>100.86</v>
      </c>
      <c r="F1213" s="1" t="s">
        <v>281</v>
      </c>
      <c r="O1213" s="1" t="s">
        <v>280</v>
      </c>
    </row>
    <row r="1214" spans="1:15" hidden="1" x14ac:dyDescent="0.3">
      <c r="A1214" s="12" t="s">
        <v>61</v>
      </c>
      <c r="E1214" s="9">
        <v>103.4</v>
      </c>
      <c r="F1214" s="1" t="s">
        <v>281</v>
      </c>
      <c r="H1214" s="32"/>
      <c r="O1214" s="1" t="s">
        <v>280</v>
      </c>
    </row>
    <row r="1215" spans="1:15" hidden="1" x14ac:dyDescent="0.3">
      <c r="A1215" s="20" t="s">
        <v>31</v>
      </c>
      <c r="E1215" s="9">
        <v>103.54</v>
      </c>
      <c r="F1215" s="1" t="s">
        <v>281</v>
      </c>
      <c r="O1215" s="1" t="s">
        <v>280</v>
      </c>
    </row>
    <row r="1216" spans="1:15" hidden="1" x14ac:dyDescent="0.3">
      <c r="A1216" s="20" t="s">
        <v>32</v>
      </c>
      <c r="E1216" s="9">
        <v>61.3</v>
      </c>
      <c r="F1216" s="1" t="s">
        <v>281</v>
      </c>
      <c r="O1216" s="1" t="s">
        <v>280</v>
      </c>
    </row>
    <row r="1217" spans="1:15" hidden="1" x14ac:dyDescent="0.3">
      <c r="A1217" s="20" t="s">
        <v>32</v>
      </c>
      <c r="E1217" s="9">
        <v>66.150000000000006</v>
      </c>
      <c r="F1217" s="1" t="s">
        <v>281</v>
      </c>
      <c r="O1217" s="1" t="s">
        <v>280</v>
      </c>
    </row>
    <row r="1218" spans="1:15" hidden="1" x14ac:dyDescent="0.3">
      <c r="A1218" s="20" t="s">
        <v>32</v>
      </c>
      <c r="E1218" s="9">
        <v>69.36</v>
      </c>
      <c r="F1218" s="1" t="s">
        <v>281</v>
      </c>
      <c r="O1218" s="1" t="s">
        <v>280</v>
      </c>
    </row>
    <row r="1219" spans="1:15" hidden="1" x14ac:dyDescent="0.3">
      <c r="A1219" s="20" t="s">
        <v>32</v>
      </c>
      <c r="E1219" s="9">
        <v>109.97</v>
      </c>
      <c r="F1219" s="1" t="s">
        <v>281</v>
      </c>
      <c r="O1219" s="1" t="s">
        <v>280</v>
      </c>
    </row>
    <row r="1220" spans="1:15" hidden="1" x14ac:dyDescent="0.3">
      <c r="A1220" s="20" t="s">
        <v>33</v>
      </c>
      <c r="E1220" s="9">
        <v>45.95</v>
      </c>
      <c r="F1220" s="1" t="s">
        <v>281</v>
      </c>
      <c r="O1220" s="1" t="s">
        <v>280</v>
      </c>
    </row>
    <row r="1221" spans="1:15" hidden="1" x14ac:dyDescent="0.3">
      <c r="A1221" s="20" t="s">
        <v>33</v>
      </c>
      <c r="E1221" s="9">
        <v>61.39</v>
      </c>
      <c r="F1221" s="1" t="s">
        <v>281</v>
      </c>
      <c r="O1221" s="1" t="s">
        <v>280</v>
      </c>
    </row>
    <row r="1222" spans="1:15" hidden="1" x14ac:dyDescent="0.3">
      <c r="A1222" s="20" t="s">
        <v>181</v>
      </c>
      <c r="E1222" s="9">
        <v>59.18</v>
      </c>
      <c r="F1222" s="1" t="s">
        <v>281</v>
      </c>
      <c r="O1222" s="1" t="s">
        <v>280</v>
      </c>
    </row>
    <row r="1223" spans="1:15" hidden="1" x14ac:dyDescent="0.3">
      <c r="A1223" s="20" t="s">
        <v>181</v>
      </c>
      <c r="E1223" s="9">
        <v>106.95</v>
      </c>
      <c r="F1223" s="1" t="s">
        <v>281</v>
      </c>
      <c r="O1223" s="1" t="s">
        <v>280</v>
      </c>
    </row>
    <row r="1224" spans="1:15" hidden="1" x14ac:dyDescent="0.3">
      <c r="A1224" s="6" t="s">
        <v>270</v>
      </c>
      <c r="E1224" s="9">
        <v>109.06</v>
      </c>
      <c r="F1224" s="1" t="s">
        <v>281</v>
      </c>
      <c r="O1224" s="1" t="s">
        <v>280</v>
      </c>
    </row>
    <row r="1225" spans="1:15" hidden="1" x14ac:dyDescent="0.3">
      <c r="A1225" s="22" t="s">
        <v>68</v>
      </c>
      <c r="E1225" s="9">
        <v>16.93</v>
      </c>
      <c r="F1225" s="1" t="s">
        <v>281</v>
      </c>
      <c r="H1225" s="32"/>
      <c r="O1225" s="1" t="s">
        <v>280</v>
      </c>
    </row>
    <row r="1226" spans="1:15" hidden="1" x14ac:dyDescent="0.3">
      <c r="A1226" s="20" t="s">
        <v>189</v>
      </c>
      <c r="E1226" s="9">
        <v>70.400000000000006</v>
      </c>
      <c r="F1226" s="1" t="s">
        <v>281</v>
      </c>
      <c r="O1226" s="1" t="s">
        <v>280</v>
      </c>
    </row>
    <row r="1227" spans="1:15" hidden="1" x14ac:dyDescent="0.3">
      <c r="A1227" s="20" t="s">
        <v>189</v>
      </c>
      <c r="E1227" s="9">
        <v>76.95</v>
      </c>
      <c r="F1227" s="1" t="s">
        <v>281</v>
      </c>
      <c r="O1227" s="1" t="s">
        <v>280</v>
      </c>
    </row>
    <row r="1228" spans="1:15" hidden="1" x14ac:dyDescent="0.3">
      <c r="A1228" s="20" t="s">
        <v>189</v>
      </c>
      <c r="E1228" s="9">
        <v>78.86</v>
      </c>
      <c r="F1228" s="1" t="s">
        <v>281</v>
      </c>
      <c r="O1228" s="1" t="s">
        <v>280</v>
      </c>
    </row>
    <row r="1229" spans="1:15" hidden="1" x14ac:dyDescent="0.3">
      <c r="A1229" s="20" t="s">
        <v>189</v>
      </c>
      <c r="E1229" s="9">
        <v>80.94</v>
      </c>
      <c r="F1229" s="1" t="s">
        <v>281</v>
      </c>
      <c r="O1229" s="1" t="s">
        <v>280</v>
      </c>
    </row>
    <row r="1230" spans="1:15" hidden="1" x14ac:dyDescent="0.3">
      <c r="A1230" s="20" t="s">
        <v>189</v>
      </c>
      <c r="E1230" s="9">
        <v>97.19</v>
      </c>
      <c r="F1230" s="1" t="s">
        <v>281</v>
      </c>
      <c r="O1230" s="1" t="s">
        <v>280</v>
      </c>
    </row>
    <row r="1231" spans="1:15" hidden="1" x14ac:dyDescent="0.3">
      <c r="A1231" s="20" t="s">
        <v>189</v>
      </c>
      <c r="E1231" s="9">
        <v>109.08</v>
      </c>
      <c r="F1231" s="1" t="s">
        <v>281</v>
      </c>
      <c r="O1231" s="1" t="s">
        <v>280</v>
      </c>
    </row>
    <row r="1232" spans="1:15" hidden="1" x14ac:dyDescent="0.3">
      <c r="A1232" s="20" t="s">
        <v>189</v>
      </c>
      <c r="E1232" s="9">
        <v>122.5</v>
      </c>
      <c r="F1232" s="1" t="s">
        <v>281</v>
      </c>
      <c r="O1232" s="1" t="s">
        <v>280</v>
      </c>
    </row>
    <row r="1233" spans="1:15" hidden="1" x14ac:dyDescent="0.3">
      <c r="A1233" s="20" t="s">
        <v>35</v>
      </c>
      <c r="E1233" s="9">
        <v>40.82</v>
      </c>
      <c r="F1233" s="1" t="s">
        <v>281</v>
      </c>
      <c r="O1233" s="1" t="s">
        <v>280</v>
      </c>
    </row>
    <row r="1234" spans="1:15" hidden="1" x14ac:dyDescent="0.3">
      <c r="A1234" s="20" t="s">
        <v>35</v>
      </c>
      <c r="E1234" s="9">
        <v>49.59</v>
      </c>
      <c r="F1234" s="1" t="s">
        <v>281</v>
      </c>
      <c r="O1234" s="1" t="s">
        <v>280</v>
      </c>
    </row>
    <row r="1235" spans="1:15" hidden="1" x14ac:dyDescent="0.3">
      <c r="A1235" s="20" t="s">
        <v>35</v>
      </c>
      <c r="E1235" s="9">
        <v>50.15</v>
      </c>
      <c r="F1235" s="1" t="s">
        <v>281</v>
      </c>
      <c r="O1235" s="1" t="s">
        <v>280</v>
      </c>
    </row>
    <row r="1236" spans="1:15" hidden="1" x14ac:dyDescent="0.3">
      <c r="A1236" s="22" t="s">
        <v>68</v>
      </c>
      <c r="E1236" s="9">
        <v>26.37</v>
      </c>
      <c r="F1236" s="1" t="s">
        <v>281</v>
      </c>
      <c r="H1236" s="32"/>
      <c r="O1236" s="1" t="s">
        <v>280</v>
      </c>
    </row>
    <row r="1237" spans="1:15" hidden="1" x14ac:dyDescent="0.3">
      <c r="A1237" s="20" t="s">
        <v>35</v>
      </c>
      <c r="E1237" s="9">
        <v>76.81</v>
      </c>
      <c r="F1237" s="1" t="s">
        <v>281</v>
      </c>
      <c r="O1237" s="1" t="s">
        <v>280</v>
      </c>
    </row>
    <row r="1238" spans="1:15" hidden="1" x14ac:dyDescent="0.3">
      <c r="A1238" s="20" t="s">
        <v>6</v>
      </c>
      <c r="E1238" s="9">
        <v>42.59</v>
      </c>
      <c r="F1238" s="1" t="s">
        <v>281</v>
      </c>
      <c r="O1238" s="1" t="s">
        <v>280</v>
      </c>
    </row>
    <row r="1239" spans="1:15" hidden="1" x14ac:dyDescent="0.3">
      <c r="A1239" s="20" t="s">
        <v>6</v>
      </c>
      <c r="E1239" s="9">
        <v>53.88</v>
      </c>
      <c r="F1239" s="1" t="s">
        <v>281</v>
      </c>
      <c r="O1239" s="1" t="s">
        <v>280</v>
      </c>
    </row>
    <row r="1240" spans="1:15" hidden="1" x14ac:dyDescent="0.3">
      <c r="A1240" s="20" t="s">
        <v>6</v>
      </c>
      <c r="E1240" s="9">
        <v>59.12</v>
      </c>
      <c r="F1240" s="1" t="s">
        <v>281</v>
      </c>
      <c r="O1240" s="1" t="s">
        <v>280</v>
      </c>
    </row>
    <row r="1241" spans="1:15" hidden="1" x14ac:dyDescent="0.3">
      <c r="A1241" s="20" t="s">
        <v>6</v>
      </c>
      <c r="E1241" s="9">
        <v>90.82</v>
      </c>
      <c r="F1241" s="1" t="s">
        <v>281</v>
      </c>
      <c r="O1241" s="1" t="s">
        <v>280</v>
      </c>
    </row>
    <row r="1242" spans="1:15" hidden="1" x14ac:dyDescent="0.3">
      <c r="A1242" s="20" t="s">
        <v>36</v>
      </c>
      <c r="E1242" s="9">
        <v>64.260000000000005</v>
      </c>
      <c r="F1242" s="1" t="s">
        <v>281</v>
      </c>
      <c r="O1242" s="1" t="s">
        <v>280</v>
      </c>
    </row>
    <row r="1243" spans="1:15" hidden="1" x14ac:dyDescent="0.3">
      <c r="A1243" s="20" t="s">
        <v>36</v>
      </c>
      <c r="E1243" s="9">
        <v>82.05</v>
      </c>
      <c r="F1243" s="1" t="s">
        <v>281</v>
      </c>
      <c r="O1243" s="1" t="s">
        <v>280</v>
      </c>
    </row>
    <row r="1244" spans="1:15" hidden="1" x14ac:dyDescent="0.3">
      <c r="A1244" s="20" t="s">
        <v>36</v>
      </c>
      <c r="E1244" s="9">
        <v>91.94</v>
      </c>
      <c r="F1244" s="1" t="s">
        <v>281</v>
      </c>
      <c r="O1244" s="1" t="s">
        <v>280</v>
      </c>
    </row>
    <row r="1245" spans="1:15" hidden="1" x14ac:dyDescent="0.3">
      <c r="A1245" s="20" t="s">
        <v>36</v>
      </c>
      <c r="E1245" s="9">
        <v>95.74</v>
      </c>
      <c r="F1245" s="1" t="s">
        <v>281</v>
      </c>
      <c r="O1245" s="1" t="s">
        <v>280</v>
      </c>
    </row>
    <row r="1246" spans="1:15" hidden="1" x14ac:dyDescent="0.3">
      <c r="A1246" s="20" t="s">
        <v>37</v>
      </c>
      <c r="E1246" s="9">
        <v>64.989999999999995</v>
      </c>
      <c r="F1246" s="1" t="s">
        <v>281</v>
      </c>
      <c r="O1246" s="1" t="s">
        <v>280</v>
      </c>
    </row>
    <row r="1247" spans="1:15" hidden="1" x14ac:dyDescent="0.3">
      <c r="A1247" s="22" t="s">
        <v>73</v>
      </c>
      <c r="E1247" s="9">
        <v>45.6</v>
      </c>
      <c r="F1247" s="1" t="s">
        <v>281</v>
      </c>
      <c r="H1247" s="32"/>
      <c r="O1247" s="1" t="s">
        <v>280</v>
      </c>
    </row>
    <row r="1248" spans="1:15" hidden="1" x14ac:dyDescent="0.3">
      <c r="A1248" s="20" t="s">
        <v>37</v>
      </c>
      <c r="E1248" s="9">
        <v>73.260000000000005</v>
      </c>
      <c r="F1248" s="1" t="s">
        <v>281</v>
      </c>
      <c r="O1248" s="1" t="s">
        <v>280</v>
      </c>
    </row>
    <row r="1249" spans="1:15" hidden="1" x14ac:dyDescent="0.3">
      <c r="A1249" s="20" t="s">
        <v>37</v>
      </c>
      <c r="E1249" s="9">
        <v>78.650000000000006</v>
      </c>
      <c r="F1249" s="1" t="s">
        <v>281</v>
      </c>
      <c r="O1249" s="1" t="s">
        <v>280</v>
      </c>
    </row>
    <row r="1250" spans="1:15" hidden="1" x14ac:dyDescent="0.3">
      <c r="A1250" s="20" t="s">
        <v>38</v>
      </c>
      <c r="E1250" s="9">
        <v>84.09</v>
      </c>
      <c r="F1250" s="1" t="s">
        <v>281</v>
      </c>
      <c r="O1250" s="1" t="s">
        <v>280</v>
      </c>
    </row>
    <row r="1251" spans="1:15" hidden="1" x14ac:dyDescent="0.3">
      <c r="A1251" s="20" t="s">
        <v>38</v>
      </c>
      <c r="E1251" s="9">
        <v>89.23</v>
      </c>
      <c r="F1251" s="1" t="s">
        <v>281</v>
      </c>
      <c r="O1251" s="1" t="s">
        <v>280</v>
      </c>
    </row>
    <row r="1252" spans="1:15" hidden="1" x14ac:dyDescent="0.3">
      <c r="A1252" s="20" t="s">
        <v>38</v>
      </c>
      <c r="E1252" s="9">
        <v>91.43</v>
      </c>
      <c r="F1252" s="1" t="s">
        <v>281</v>
      </c>
      <c r="O1252" s="1" t="s">
        <v>280</v>
      </c>
    </row>
    <row r="1253" spans="1:15" hidden="1" x14ac:dyDescent="0.3">
      <c r="A1253" s="20" t="s">
        <v>202</v>
      </c>
      <c r="E1253" s="9">
        <v>56.19</v>
      </c>
      <c r="F1253" s="1" t="s">
        <v>281</v>
      </c>
      <c r="O1253" s="1" t="s">
        <v>280</v>
      </c>
    </row>
    <row r="1254" spans="1:15" hidden="1" x14ac:dyDescent="0.3">
      <c r="A1254" s="20" t="s">
        <v>204</v>
      </c>
      <c r="E1254" s="9">
        <v>74.33</v>
      </c>
      <c r="F1254" s="1" t="s">
        <v>281</v>
      </c>
      <c r="O1254" s="1" t="s">
        <v>280</v>
      </c>
    </row>
    <row r="1255" spans="1:15" hidden="1" x14ac:dyDescent="0.3">
      <c r="A1255" s="20" t="s">
        <v>204</v>
      </c>
      <c r="E1255" s="9">
        <v>83.91</v>
      </c>
      <c r="F1255" s="1" t="s">
        <v>281</v>
      </c>
      <c r="O1255" s="1" t="s">
        <v>280</v>
      </c>
    </row>
    <row r="1256" spans="1:15" hidden="1" x14ac:dyDescent="0.3">
      <c r="A1256" s="20" t="s">
        <v>204</v>
      </c>
      <c r="E1256" s="9">
        <v>87.53</v>
      </c>
      <c r="F1256" s="1" t="s">
        <v>281</v>
      </c>
      <c r="O1256" s="1" t="s">
        <v>280</v>
      </c>
    </row>
    <row r="1257" spans="1:15" hidden="1" x14ac:dyDescent="0.3">
      <c r="A1257" s="20" t="s">
        <v>204</v>
      </c>
      <c r="E1257" s="9">
        <v>94.82</v>
      </c>
      <c r="F1257" s="1" t="s">
        <v>281</v>
      </c>
      <c r="O1257" s="1" t="s">
        <v>280</v>
      </c>
    </row>
    <row r="1258" spans="1:15" hidden="1" x14ac:dyDescent="0.3">
      <c r="A1258" s="22" t="s">
        <v>73</v>
      </c>
      <c r="E1258" s="9">
        <v>49.12</v>
      </c>
      <c r="F1258" s="1" t="s">
        <v>281</v>
      </c>
      <c r="H1258" s="32"/>
      <c r="O1258" s="1" t="s">
        <v>280</v>
      </c>
    </row>
    <row r="1259" spans="1:15" hidden="1" x14ac:dyDescent="0.3">
      <c r="A1259" s="20" t="s">
        <v>204</v>
      </c>
      <c r="E1259" s="9">
        <v>104.28</v>
      </c>
      <c r="F1259" s="1" t="s">
        <v>281</v>
      </c>
      <c r="O1259" s="1" t="s">
        <v>280</v>
      </c>
    </row>
    <row r="1260" spans="1:15" hidden="1" x14ac:dyDescent="0.3">
      <c r="A1260" s="20" t="s">
        <v>204</v>
      </c>
      <c r="E1260" s="9">
        <v>108.16</v>
      </c>
      <c r="F1260" s="1" t="s">
        <v>281</v>
      </c>
      <c r="O1260" s="1" t="s">
        <v>280</v>
      </c>
    </row>
    <row r="1261" spans="1:15" x14ac:dyDescent="0.3">
      <c r="A1261" s="20" t="s">
        <v>7</v>
      </c>
      <c r="E1261" s="9">
        <v>88.19</v>
      </c>
      <c r="F1261" s="1" t="s">
        <v>281</v>
      </c>
      <c r="O1261" s="1" t="s">
        <v>280</v>
      </c>
    </row>
    <row r="1262" spans="1:15" x14ac:dyDescent="0.3">
      <c r="A1262" s="20" t="s">
        <v>7</v>
      </c>
      <c r="E1262" s="9">
        <v>104.92</v>
      </c>
      <c r="F1262" s="1" t="s">
        <v>281</v>
      </c>
      <c r="O1262" s="1" t="s">
        <v>280</v>
      </c>
    </row>
    <row r="1263" spans="1:15" x14ac:dyDescent="0.3">
      <c r="A1263" s="20" t="s">
        <v>7</v>
      </c>
      <c r="E1263" s="9">
        <v>108.83</v>
      </c>
      <c r="F1263" s="1" t="s">
        <v>281</v>
      </c>
      <c r="O1263" s="1" t="s">
        <v>280</v>
      </c>
    </row>
    <row r="1264" spans="1:15" x14ac:dyDescent="0.3">
      <c r="A1264" s="20" t="s">
        <v>7</v>
      </c>
      <c r="E1264" s="9">
        <v>136.47999999999999</v>
      </c>
      <c r="F1264" s="1" t="s">
        <v>281</v>
      </c>
      <c r="O1264" s="1" t="s">
        <v>280</v>
      </c>
    </row>
    <row r="1265" spans="1:15" hidden="1" x14ac:dyDescent="0.3">
      <c r="A1265" s="11" t="s">
        <v>25</v>
      </c>
      <c r="E1265" s="9">
        <v>113.09</v>
      </c>
      <c r="F1265" s="1" t="s">
        <v>281</v>
      </c>
      <c r="H1265" s="32"/>
      <c r="O1265" s="1" t="s">
        <v>280</v>
      </c>
    </row>
    <row r="1266" spans="1:15" hidden="1" x14ac:dyDescent="0.3">
      <c r="A1266" s="22" t="s">
        <v>73</v>
      </c>
      <c r="E1266" s="9">
        <v>54.71</v>
      </c>
      <c r="F1266" s="1" t="s">
        <v>281</v>
      </c>
      <c r="H1266" s="32"/>
      <c r="O1266" s="1" t="s">
        <v>280</v>
      </c>
    </row>
    <row r="1267" spans="1:15" hidden="1" x14ac:dyDescent="0.3">
      <c r="A1267" s="22" t="s">
        <v>73</v>
      </c>
      <c r="E1267" s="9">
        <v>55.08</v>
      </c>
      <c r="F1267" s="1" t="s">
        <v>281</v>
      </c>
      <c r="H1267" s="32"/>
      <c r="O1267" s="1" t="s">
        <v>280</v>
      </c>
    </row>
    <row r="1268" spans="1:15" hidden="1" x14ac:dyDescent="0.3">
      <c r="A1268" s="22" t="s">
        <v>73</v>
      </c>
      <c r="E1268" s="9">
        <v>58.72</v>
      </c>
      <c r="F1268" s="1" t="s">
        <v>281</v>
      </c>
      <c r="H1268" s="32"/>
      <c r="O1268" s="1" t="s">
        <v>280</v>
      </c>
    </row>
    <row r="1269" spans="1:15" hidden="1" x14ac:dyDescent="0.3">
      <c r="A1269" s="22" t="s">
        <v>73</v>
      </c>
      <c r="E1269" s="9">
        <v>66.430000000000007</v>
      </c>
      <c r="F1269" s="1" t="s">
        <v>281</v>
      </c>
      <c r="H1269" s="32"/>
      <c r="O1269" s="1" t="s">
        <v>280</v>
      </c>
    </row>
    <row r="1270" spans="1:15" hidden="1" x14ac:dyDescent="0.3">
      <c r="A1270" s="22" t="s">
        <v>73</v>
      </c>
      <c r="E1270" s="9">
        <v>95.08</v>
      </c>
      <c r="F1270" s="1" t="s">
        <v>281</v>
      </c>
      <c r="H1270" s="32"/>
      <c r="O1270" s="1" t="s">
        <v>280</v>
      </c>
    </row>
    <row r="1271" spans="1:15" hidden="1" x14ac:dyDescent="0.3">
      <c r="A1271" s="22" t="s">
        <v>3</v>
      </c>
      <c r="E1271" s="9">
        <v>37.520000000000003</v>
      </c>
      <c r="F1271" s="1" t="s">
        <v>281</v>
      </c>
      <c r="H1271" s="32"/>
      <c r="O1271" s="1" t="s">
        <v>280</v>
      </c>
    </row>
    <row r="1272" spans="1:15" hidden="1" x14ac:dyDescent="0.3">
      <c r="A1272" s="22" t="s">
        <v>3</v>
      </c>
      <c r="E1272" s="9">
        <v>50.87</v>
      </c>
      <c r="F1272" s="1" t="s">
        <v>281</v>
      </c>
      <c r="H1272" s="32"/>
      <c r="O1272" s="1" t="s">
        <v>280</v>
      </c>
    </row>
    <row r="1273" spans="1:15" hidden="1" x14ac:dyDescent="0.3">
      <c r="A1273" s="22" t="s">
        <v>3</v>
      </c>
      <c r="E1273" s="9">
        <v>79.95</v>
      </c>
      <c r="F1273" s="1" t="s">
        <v>281</v>
      </c>
      <c r="H1273" s="32"/>
      <c r="O1273" s="1" t="s">
        <v>280</v>
      </c>
    </row>
    <row r="1274" spans="1:15" hidden="1" x14ac:dyDescent="0.3">
      <c r="A1274" s="22" t="s">
        <v>3</v>
      </c>
      <c r="E1274" s="9">
        <v>82.72</v>
      </c>
      <c r="F1274" s="1" t="s">
        <v>281</v>
      </c>
      <c r="H1274" s="32"/>
      <c r="O1274" s="1" t="s">
        <v>280</v>
      </c>
    </row>
    <row r="1275" spans="1:15" hidden="1" x14ac:dyDescent="0.3">
      <c r="A1275" s="22" t="s">
        <v>3</v>
      </c>
      <c r="E1275" s="9">
        <v>92.37</v>
      </c>
      <c r="F1275" s="1" t="s">
        <v>281</v>
      </c>
      <c r="H1275" s="32"/>
      <c r="O1275" s="1" t="s">
        <v>280</v>
      </c>
    </row>
    <row r="1276" spans="1:15" hidden="1" x14ac:dyDescent="0.3">
      <c r="A1276" s="56" t="s">
        <v>41</v>
      </c>
      <c r="E1276" s="9">
        <v>67.16</v>
      </c>
      <c r="F1276" s="1" t="s">
        <v>281</v>
      </c>
      <c r="H1276" s="32"/>
      <c r="O1276" s="1" t="s">
        <v>280</v>
      </c>
    </row>
    <row r="1277" spans="1:15" hidden="1" x14ac:dyDescent="0.3">
      <c r="A1277" s="56" t="s">
        <v>76</v>
      </c>
      <c r="E1277" s="9">
        <v>81.25</v>
      </c>
      <c r="F1277" s="1" t="s">
        <v>281</v>
      </c>
      <c r="H1277" s="32"/>
      <c r="O1277" s="1" t="s">
        <v>280</v>
      </c>
    </row>
    <row r="1278" spans="1:15" hidden="1" x14ac:dyDescent="0.3">
      <c r="A1278" s="6" t="s">
        <v>77</v>
      </c>
      <c r="E1278" s="9">
        <v>75.22</v>
      </c>
      <c r="F1278" s="1" t="s">
        <v>281</v>
      </c>
      <c r="H1278" s="32"/>
      <c r="O1278" s="1" t="s">
        <v>280</v>
      </c>
    </row>
    <row r="1279" spans="1:15" hidden="1" x14ac:dyDescent="0.3">
      <c r="A1279" s="6" t="s">
        <v>77</v>
      </c>
      <c r="E1279" s="9">
        <v>78.03</v>
      </c>
      <c r="F1279" s="1" t="s">
        <v>281</v>
      </c>
      <c r="H1279" s="32"/>
      <c r="O1279" s="1" t="s">
        <v>280</v>
      </c>
    </row>
    <row r="1280" spans="1:15" hidden="1" x14ac:dyDescent="0.3">
      <c r="A1280" s="11" t="s">
        <v>79</v>
      </c>
      <c r="E1280" s="9">
        <v>86.93</v>
      </c>
      <c r="F1280" s="1" t="s">
        <v>281</v>
      </c>
      <c r="H1280" s="32"/>
      <c r="O1280" s="1" t="s">
        <v>280</v>
      </c>
    </row>
    <row r="1281" spans="1:15" hidden="1" x14ac:dyDescent="0.3">
      <c r="A1281" s="11" t="s">
        <v>17</v>
      </c>
      <c r="E1281" s="9">
        <v>93.69</v>
      </c>
      <c r="F1281" s="1" t="s">
        <v>281</v>
      </c>
      <c r="H1281" s="32"/>
      <c r="O1281" s="1" t="s">
        <v>280</v>
      </c>
    </row>
    <row r="1282" spans="1:15" hidden="1" x14ac:dyDescent="0.3">
      <c r="A1282" s="56" t="s">
        <v>87</v>
      </c>
      <c r="E1282" s="9">
        <v>79.84</v>
      </c>
      <c r="F1282" s="1" t="s">
        <v>281</v>
      </c>
      <c r="H1282" s="32"/>
      <c r="O1282" s="1" t="s">
        <v>280</v>
      </c>
    </row>
    <row r="1283" spans="1:15" hidden="1" x14ac:dyDescent="0.3">
      <c r="A1283" s="56" t="s">
        <v>87</v>
      </c>
      <c r="E1283" s="9">
        <v>86.43</v>
      </c>
      <c r="F1283" s="1" t="s">
        <v>281</v>
      </c>
      <c r="H1283" s="32"/>
      <c r="O1283" s="1" t="s">
        <v>280</v>
      </c>
    </row>
    <row r="1284" spans="1:15" hidden="1" x14ac:dyDescent="0.3">
      <c r="A1284" s="56" t="s">
        <v>87</v>
      </c>
      <c r="E1284" s="9">
        <v>99.27</v>
      </c>
      <c r="F1284" s="1" t="s">
        <v>281</v>
      </c>
      <c r="H1284" s="32"/>
      <c r="O1284" s="1" t="s">
        <v>280</v>
      </c>
    </row>
    <row r="1285" spans="1:15" hidden="1" x14ac:dyDescent="0.3">
      <c r="A1285" s="56" t="s">
        <v>87</v>
      </c>
      <c r="E1285" s="9">
        <v>100.59</v>
      </c>
      <c r="F1285" s="1" t="s">
        <v>281</v>
      </c>
      <c r="H1285" s="32"/>
      <c r="O1285" s="1" t="s">
        <v>280</v>
      </c>
    </row>
    <row r="1286" spans="1:15" hidden="1" x14ac:dyDescent="0.3">
      <c r="A1286" s="22" t="s">
        <v>93</v>
      </c>
      <c r="E1286" s="9">
        <v>24.79</v>
      </c>
      <c r="F1286" s="1" t="s">
        <v>281</v>
      </c>
      <c r="H1286" s="32"/>
      <c r="O1286" s="1" t="s">
        <v>280</v>
      </c>
    </row>
    <row r="1287" spans="1:15" hidden="1" x14ac:dyDescent="0.3">
      <c r="A1287" s="56" t="s">
        <v>41</v>
      </c>
      <c r="E1287" s="9">
        <v>82.88</v>
      </c>
      <c r="F1287" s="1" t="s">
        <v>281</v>
      </c>
      <c r="H1287" s="32"/>
      <c r="O1287" s="1" t="s">
        <v>280</v>
      </c>
    </row>
    <row r="1288" spans="1:15" hidden="1" x14ac:dyDescent="0.3">
      <c r="A1288" s="22" t="s">
        <v>93</v>
      </c>
      <c r="E1288" s="9">
        <v>25.05</v>
      </c>
      <c r="F1288" s="1" t="s">
        <v>281</v>
      </c>
      <c r="H1288" s="32"/>
      <c r="O1288" s="1" t="s">
        <v>280</v>
      </c>
    </row>
    <row r="1289" spans="1:15" hidden="1" x14ac:dyDescent="0.3">
      <c r="A1289" s="22" t="s">
        <v>93</v>
      </c>
      <c r="E1289" s="9">
        <v>25.36</v>
      </c>
      <c r="F1289" s="1" t="s">
        <v>281</v>
      </c>
      <c r="H1289" s="32"/>
      <c r="O1289" s="1" t="s">
        <v>280</v>
      </c>
    </row>
    <row r="1290" spans="1:15" hidden="1" x14ac:dyDescent="0.3">
      <c r="A1290" s="22" t="s">
        <v>93</v>
      </c>
      <c r="E1290" s="9">
        <v>28.39</v>
      </c>
      <c r="F1290" s="1" t="s">
        <v>281</v>
      </c>
      <c r="H1290" s="32"/>
      <c r="O1290" s="1" t="s">
        <v>280</v>
      </c>
    </row>
    <row r="1291" spans="1:15" hidden="1" x14ac:dyDescent="0.3">
      <c r="A1291" s="12" t="s">
        <v>4</v>
      </c>
      <c r="E1291" s="9">
        <v>127.84</v>
      </c>
      <c r="F1291" s="1" t="s">
        <v>281</v>
      </c>
      <c r="H1291" s="32"/>
      <c r="O1291" s="1" t="s">
        <v>280</v>
      </c>
    </row>
    <row r="1292" spans="1:15" hidden="1" x14ac:dyDescent="0.3">
      <c r="A1292" s="12" t="s">
        <v>4</v>
      </c>
      <c r="E1292" s="9">
        <v>135.72999999999999</v>
      </c>
      <c r="F1292" s="1" t="s">
        <v>281</v>
      </c>
      <c r="H1292" s="32"/>
      <c r="O1292" s="1" t="s">
        <v>280</v>
      </c>
    </row>
    <row r="1293" spans="1:15" hidden="1" x14ac:dyDescent="0.3">
      <c r="A1293" s="12" t="s">
        <v>4</v>
      </c>
      <c r="E1293" s="9">
        <v>138.25</v>
      </c>
      <c r="F1293" s="1" t="s">
        <v>281</v>
      </c>
      <c r="H1293" s="32"/>
      <c r="O1293" s="1" t="s">
        <v>280</v>
      </c>
    </row>
    <row r="1294" spans="1:15" hidden="1" x14ac:dyDescent="0.3">
      <c r="A1294" s="12" t="s">
        <v>97</v>
      </c>
      <c r="E1294" s="9">
        <v>105.59</v>
      </c>
      <c r="F1294" s="1" t="s">
        <v>281</v>
      </c>
      <c r="H1294" s="32"/>
      <c r="O1294" s="1" t="s">
        <v>280</v>
      </c>
    </row>
    <row r="1295" spans="1:15" hidden="1" x14ac:dyDescent="0.3">
      <c r="A1295" s="12" t="s">
        <v>97</v>
      </c>
      <c r="E1295" s="9">
        <v>118.22</v>
      </c>
      <c r="F1295" s="1" t="s">
        <v>281</v>
      </c>
      <c r="H1295" s="32"/>
      <c r="O1295" s="1" t="s">
        <v>280</v>
      </c>
    </row>
    <row r="1296" spans="1:15" hidden="1" x14ac:dyDescent="0.3">
      <c r="A1296" s="12" t="s">
        <v>97</v>
      </c>
      <c r="E1296" s="9">
        <v>118.98</v>
      </c>
      <c r="F1296" s="1" t="s">
        <v>281</v>
      </c>
      <c r="H1296" s="32"/>
      <c r="O1296" s="1" t="s">
        <v>280</v>
      </c>
    </row>
    <row r="1297" spans="1:15" hidden="1" x14ac:dyDescent="0.3">
      <c r="A1297" s="12" t="s">
        <v>97</v>
      </c>
      <c r="E1297" s="9">
        <v>141.63</v>
      </c>
      <c r="F1297" s="1" t="s">
        <v>281</v>
      </c>
      <c r="O1297" s="1" t="s">
        <v>280</v>
      </c>
    </row>
    <row r="1298" spans="1:15" hidden="1" x14ac:dyDescent="0.3">
      <c r="A1298" s="56" t="s">
        <v>43</v>
      </c>
      <c r="E1298" s="9">
        <v>49.63</v>
      </c>
      <c r="F1298" s="1" t="s">
        <v>281</v>
      </c>
      <c r="H1298" s="32"/>
      <c r="O1298" s="1" t="s">
        <v>280</v>
      </c>
    </row>
    <row r="1299" spans="1:15" hidden="1" x14ac:dyDescent="0.3">
      <c r="A1299" s="11" t="s">
        <v>100</v>
      </c>
      <c r="E1299" s="9">
        <v>83.23</v>
      </c>
      <c r="F1299" s="1" t="s">
        <v>281</v>
      </c>
      <c r="O1299" s="1" t="s">
        <v>280</v>
      </c>
    </row>
    <row r="1300" spans="1:15" hidden="1" x14ac:dyDescent="0.3">
      <c r="A1300" s="11" t="s">
        <v>100</v>
      </c>
      <c r="E1300" s="9">
        <v>96.29</v>
      </c>
      <c r="F1300" s="1" t="s">
        <v>281</v>
      </c>
      <c r="O1300" s="1" t="s">
        <v>280</v>
      </c>
    </row>
    <row r="1301" spans="1:15" hidden="1" x14ac:dyDescent="0.3">
      <c r="A1301" s="11" t="s">
        <v>100</v>
      </c>
      <c r="E1301" s="9">
        <v>105.85</v>
      </c>
      <c r="F1301" s="1" t="s">
        <v>281</v>
      </c>
      <c r="O1301" s="1" t="s">
        <v>280</v>
      </c>
    </row>
    <row r="1302" spans="1:15" hidden="1" x14ac:dyDescent="0.3">
      <c r="A1302" s="11" t="s">
        <v>100</v>
      </c>
      <c r="E1302" s="9">
        <v>106.59</v>
      </c>
      <c r="F1302" s="1" t="s">
        <v>281</v>
      </c>
      <c r="O1302" s="1" t="s">
        <v>280</v>
      </c>
    </row>
    <row r="1303" spans="1:15" hidden="1" x14ac:dyDescent="0.3">
      <c r="A1303" s="11" t="s">
        <v>101</v>
      </c>
      <c r="E1303" s="9">
        <v>40.74</v>
      </c>
      <c r="F1303" s="1" t="s">
        <v>281</v>
      </c>
      <c r="O1303" s="1" t="s">
        <v>280</v>
      </c>
    </row>
    <row r="1304" spans="1:15" hidden="1" x14ac:dyDescent="0.3">
      <c r="A1304" s="11" t="s">
        <v>103</v>
      </c>
      <c r="E1304" s="9">
        <v>76.150000000000006</v>
      </c>
      <c r="F1304" s="1" t="s">
        <v>281</v>
      </c>
      <c r="O1304" s="1" t="s">
        <v>280</v>
      </c>
    </row>
    <row r="1305" spans="1:15" hidden="1" x14ac:dyDescent="0.3">
      <c r="A1305" s="11" t="s">
        <v>103</v>
      </c>
      <c r="E1305" s="9">
        <v>116.94</v>
      </c>
      <c r="F1305" s="1" t="s">
        <v>281</v>
      </c>
      <c r="O1305" s="1" t="s">
        <v>280</v>
      </c>
    </row>
    <row r="1306" spans="1:15" hidden="1" x14ac:dyDescent="0.3">
      <c r="A1306" s="56" t="s">
        <v>275</v>
      </c>
      <c r="E1306" s="9">
        <v>74.069999999999993</v>
      </c>
      <c r="F1306" s="1" t="s">
        <v>281</v>
      </c>
      <c r="O1306" s="1" t="s">
        <v>280</v>
      </c>
    </row>
    <row r="1307" spans="1:15" hidden="1" x14ac:dyDescent="0.3">
      <c r="A1307" s="56" t="s">
        <v>275</v>
      </c>
      <c r="E1307" s="9">
        <v>75.56</v>
      </c>
      <c r="F1307" s="1" t="s">
        <v>281</v>
      </c>
      <c r="O1307" s="1" t="s">
        <v>280</v>
      </c>
    </row>
    <row r="1308" spans="1:15" hidden="1" x14ac:dyDescent="0.3">
      <c r="A1308" s="56" t="s">
        <v>275</v>
      </c>
      <c r="E1308" s="9">
        <v>82.05</v>
      </c>
      <c r="F1308" s="1" t="s">
        <v>281</v>
      </c>
      <c r="O1308" s="1" t="s">
        <v>280</v>
      </c>
    </row>
    <row r="1309" spans="1:15" hidden="1" x14ac:dyDescent="0.3">
      <c r="A1309" s="56" t="s">
        <v>43</v>
      </c>
      <c r="E1309" s="9">
        <v>57.29</v>
      </c>
      <c r="F1309" s="1" t="s">
        <v>281</v>
      </c>
      <c r="H1309" s="32"/>
      <c r="O1309" s="1" t="s">
        <v>280</v>
      </c>
    </row>
    <row r="1310" spans="1:15" hidden="1" x14ac:dyDescent="0.3">
      <c r="A1310" s="56" t="s">
        <v>275</v>
      </c>
      <c r="E1310" s="9">
        <v>82.12</v>
      </c>
      <c r="F1310" s="1" t="s">
        <v>281</v>
      </c>
      <c r="O1310" s="1" t="s">
        <v>280</v>
      </c>
    </row>
    <row r="1311" spans="1:15" hidden="1" x14ac:dyDescent="0.3">
      <c r="A1311" s="12" t="s">
        <v>106</v>
      </c>
      <c r="E1311" s="9">
        <v>90.5</v>
      </c>
      <c r="F1311" s="1" t="s">
        <v>281</v>
      </c>
      <c r="O1311" s="1" t="s">
        <v>280</v>
      </c>
    </row>
    <row r="1312" spans="1:15" hidden="1" x14ac:dyDescent="0.3">
      <c r="A1312" s="12" t="s">
        <v>106</v>
      </c>
      <c r="E1312" s="9">
        <v>95.02</v>
      </c>
      <c r="F1312" s="1" t="s">
        <v>281</v>
      </c>
      <c r="O1312" s="1" t="s">
        <v>280</v>
      </c>
    </row>
    <row r="1313" spans="1:15" hidden="1" x14ac:dyDescent="0.3">
      <c r="A1313" s="20" t="s">
        <v>108</v>
      </c>
      <c r="E1313" s="9">
        <v>107.88</v>
      </c>
      <c r="F1313" s="1" t="s">
        <v>281</v>
      </c>
      <c r="O1313" s="1" t="s">
        <v>280</v>
      </c>
    </row>
    <row r="1314" spans="1:15" hidden="1" x14ac:dyDescent="0.3">
      <c r="A1314" s="20" t="s">
        <v>20</v>
      </c>
      <c r="E1314" s="9">
        <v>50.66</v>
      </c>
      <c r="F1314" s="1" t="s">
        <v>281</v>
      </c>
      <c r="O1314" s="1" t="s">
        <v>280</v>
      </c>
    </row>
    <row r="1315" spans="1:15" hidden="1" x14ac:dyDescent="0.3">
      <c r="A1315" s="20" t="s">
        <v>20</v>
      </c>
      <c r="E1315" s="9">
        <v>58.6</v>
      </c>
      <c r="F1315" s="1" t="s">
        <v>281</v>
      </c>
      <c r="O1315" s="1" t="s">
        <v>280</v>
      </c>
    </row>
    <row r="1316" spans="1:15" hidden="1" x14ac:dyDescent="0.3">
      <c r="A1316" s="20" t="s">
        <v>20</v>
      </c>
      <c r="E1316" s="9">
        <v>63.83</v>
      </c>
      <c r="F1316" s="1" t="s">
        <v>281</v>
      </c>
      <c r="O1316" s="1" t="s">
        <v>280</v>
      </c>
    </row>
    <row r="1317" spans="1:15" hidden="1" x14ac:dyDescent="0.3">
      <c r="A1317" s="20" t="s">
        <v>20</v>
      </c>
      <c r="E1317" s="9">
        <v>64.98</v>
      </c>
      <c r="F1317" s="1" t="s">
        <v>281</v>
      </c>
      <c r="O1317" s="1" t="s">
        <v>280</v>
      </c>
    </row>
    <row r="1318" spans="1:15" hidden="1" x14ac:dyDescent="0.3">
      <c r="A1318" s="20" t="s">
        <v>20</v>
      </c>
      <c r="E1318" s="9">
        <v>70.599999999999994</v>
      </c>
      <c r="F1318" s="1" t="s">
        <v>281</v>
      </c>
      <c r="O1318" s="1" t="s">
        <v>280</v>
      </c>
    </row>
    <row r="1319" spans="1:15" hidden="1" x14ac:dyDescent="0.3">
      <c r="A1319" s="20" t="s">
        <v>20</v>
      </c>
      <c r="E1319" s="9">
        <v>177.14</v>
      </c>
      <c r="F1319" s="1" t="s">
        <v>281</v>
      </c>
      <c r="O1319" s="1" t="s">
        <v>280</v>
      </c>
    </row>
    <row r="1320" spans="1:15" hidden="1" x14ac:dyDescent="0.3">
      <c r="A1320" s="11" t="s">
        <v>44</v>
      </c>
      <c r="E1320" s="9">
        <v>71.62</v>
      </c>
      <c r="F1320" s="1" t="s">
        <v>281</v>
      </c>
      <c r="H1320" s="32"/>
      <c r="O1320" s="1" t="s">
        <v>280</v>
      </c>
    </row>
    <row r="1321" spans="1:15" hidden="1" x14ac:dyDescent="0.3">
      <c r="A1321" s="20" t="s">
        <v>113</v>
      </c>
      <c r="E1321" s="9">
        <v>60.13</v>
      </c>
      <c r="F1321" s="1" t="s">
        <v>281</v>
      </c>
      <c r="O1321" s="1" t="s">
        <v>280</v>
      </c>
    </row>
    <row r="1322" spans="1:15" hidden="1" x14ac:dyDescent="0.3">
      <c r="A1322" s="20" t="s">
        <v>113</v>
      </c>
      <c r="E1322" s="9">
        <v>72.709999999999994</v>
      </c>
      <c r="F1322" s="1" t="s">
        <v>281</v>
      </c>
      <c r="O1322" s="1" t="s">
        <v>280</v>
      </c>
    </row>
    <row r="1323" spans="1:15" hidden="1" x14ac:dyDescent="0.3">
      <c r="A1323" s="20" t="s">
        <v>113</v>
      </c>
      <c r="E1323" s="9">
        <v>77.62</v>
      </c>
      <c r="F1323" s="1" t="s">
        <v>281</v>
      </c>
      <c r="O1323" s="1" t="s">
        <v>280</v>
      </c>
    </row>
    <row r="1324" spans="1:15" hidden="1" x14ac:dyDescent="0.3">
      <c r="A1324" s="20" t="s">
        <v>113</v>
      </c>
      <c r="E1324" s="9">
        <v>82.69</v>
      </c>
      <c r="F1324" s="1" t="s">
        <v>281</v>
      </c>
      <c r="O1324" s="1" t="s">
        <v>280</v>
      </c>
    </row>
    <row r="1325" spans="1:15" hidden="1" x14ac:dyDescent="0.3">
      <c r="A1325" s="20" t="s">
        <v>114</v>
      </c>
      <c r="E1325" s="9">
        <v>44.24</v>
      </c>
      <c r="F1325" s="1" t="s">
        <v>281</v>
      </c>
      <c r="O1325" s="1" t="s">
        <v>280</v>
      </c>
    </row>
    <row r="1326" spans="1:15" hidden="1" x14ac:dyDescent="0.3">
      <c r="A1326" s="20" t="s">
        <v>115</v>
      </c>
      <c r="E1326" s="9">
        <v>54.4</v>
      </c>
      <c r="F1326" s="1" t="s">
        <v>281</v>
      </c>
      <c r="O1326" s="1" t="s">
        <v>280</v>
      </c>
    </row>
    <row r="1327" spans="1:15" hidden="1" x14ac:dyDescent="0.3">
      <c r="A1327" s="20" t="s">
        <v>116</v>
      </c>
      <c r="E1327" s="9">
        <v>75.7</v>
      </c>
      <c r="F1327" s="1" t="s">
        <v>281</v>
      </c>
      <c r="O1327" s="1" t="s">
        <v>280</v>
      </c>
    </row>
    <row r="1328" spans="1:15" hidden="1" x14ac:dyDescent="0.3">
      <c r="A1328" s="20" t="s">
        <v>21</v>
      </c>
      <c r="E1328" s="9">
        <v>37.65</v>
      </c>
      <c r="F1328" s="1" t="s">
        <v>281</v>
      </c>
      <c r="O1328" s="1" t="s">
        <v>280</v>
      </c>
    </row>
    <row r="1329" spans="1:15" hidden="1" x14ac:dyDescent="0.3">
      <c r="A1329" s="20" t="s">
        <v>21</v>
      </c>
      <c r="E1329" s="9">
        <v>44.59</v>
      </c>
      <c r="F1329" s="1" t="s">
        <v>281</v>
      </c>
      <c r="O1329" s="1" t="s">
        <v>280</v>
      </c>
    </row>
    <row r="1330" spans="1:15" hidden="1" x14ac:dyDescent="0.3">
      <c r="A1330" s="20" t="s">
        <v>21</v>
      </c>
      <c r="E1330" s="9">
        <v>46.08</v>
      </c>
      <c r="F1330" s="1" t="s">
        <v>281</v>
      </c>
      <c r="O1330" s="1" t="s">
        <v>280</v>
      </c>
    </row>
    <row r="1331" spans="1:15" hidden="1" x14ac:dyDescent="0.3">
      <c r="A1331" s="11" t="s">
        <v>50</v>
      </c>
      <c r="E1331" s="9">
        <v>87.48</v>
      </c>
      <c r="F1331" s="1" t="s">
        <v>281</v>
      </c>
      <c r="H1331" s="32"/>
      <c r="O1331" s="1" t="s">
        <v>280</v>
      </c>
    </row>
    <row r="1332" spans="1:15" hidden="1" x14ac:dyDescent="0.3">
      <c r="A1332" s="20" t="s">
        <v>21</v>
      </c>
      <c r="E1332" s="9">
        <v>54.69</v>
      </c>
      <c r="F1332" s="1" t="s">
        <v>281</v>
      </c>
      <c r="O1332" s="1" t="s">
        <v>280</v>
      </c>
    </row>
    <row r="1333" spans="1:15" hidden="1" x14ac:dyDescent="0.3">
      <c r="A1333" s="20" t="s">
        <v>21</v>
      </c>
      <c r="E1333" s="9">
        <v>81.52</v>
      </c>
      <c r="F1333" s="1" t="s">
        <v>281</v>
      </c>
      <c r="O1333" s="1" t="s">
        <v>280</v>
      </c>
    </row>
    <row r="1334" spans="1:15" hidden="1" x14ac:dyDescent="0.3">
      <c r="A1334" s="20" t="s">
        <v>122</v>
      </c>
      <c r="E1334" s="9">
        <v>25.51</v>
      </c>
      <c r="F1334" s="1" t="s">
        <v>281</v>
      </c>
      <c r="O1334" s="1" t="s">
        <v>280</v>
      </c>
    </row>
    <row r="1335" spans="1:15" hidden="1" x14ac:dyDescent="0.3">
      <c r="A1335" s="20" t="s">
        <v>122</v>
      </c>
      <c r="E1335" s="9">
        <v>27.02</v>
      </c>
      <c r="F1335" s="1" t="s">
        <v>281</v>
      </c>
      <c r="O1335" s="1" t="s">
        <v>280</v>
      </c>
    </row>
    <row r="1336" spans="1:15" hidden="1" x14ac:dyDescent="0.3">
      <c r="A1336" s="20" t="s">
        <v>122</v>
      </c>
      <c r="E1336" s="9">
        <v>28.55</v>
      </c>
      <c r="F1336" s="1" t="s">
        <v>281</v>
      </c>
      <c r="O1336" s="1" t="s">
        <v>280</v>
      </c>
    </row>
    <row r="1337" spans="1:15" hidden="1" x14ac:dyDescent="0.3">
      <c r="A1337" s="20" t="s">
        <v>122</v>
      </c>
      <c r="E1337" s="9">
        <v>29.23</v>
      </c>
      <c r="F1337" s="1" t="s">
        <v>281</v>
      </c>
      <c r="O1337" s="1" t="s">
        <v>280</v>
      </c>
    </row>
    <row r="1338" spans="1:15" hidden="1" x14ac:dyDescent="0.3">
      <c r="A1338" s="20" t="s">
        <v>122</v>
      </c>
      <c r="E1338" s="9">
        <v>32.32</v>
      </c>
      <c r="F1338" s="1" t="s">
        <v>281</v>
      </c>
      <c r="O1338" s="1" t="s">
        <v>280</v>
      </c>
    </row>
    <row r="1339" spans="1:15" hidden="1" x14ac:dyDescent="0.3">
      <c r="A1339" s="20" t="s">
        <v>122</v>
      </c>
      <c r="E1339" s="9">
        <v>32.74</v>
      </c>
      <c r="F1339" s="1" t="s">
        <v>281</v>
      </c>
      <c r="O1339" s="1" t="s">
        <v>280</v>
      </c>
    </row>
    <row r="1340" spans="1:15" hidden="1" x14ac:dyDescent="0.3">
      <c r="A1340" s="20" t="s">
        <v>122</v>
      </c>
      <c r="E1340" s="9">
        <v>40.909999999999997</v>
      </c>
      <c r="F1340" s="1" t="s">
        <v>281</v>
      </c>
      <c r="O1340" s="1" t="s">
        <v>280</v>
      </c>
    </row>
    <row r="1341" spans="1:15" hidden="1" x14ac:dyDescent="0.3">
      <c r="A1341" s="20" t="s">
        <v>122</v>
      </c>
      <c r="E1341" s="9">
        <v>45.85</v>
      </c>
      <c r="F1341" s="1" t="s">
        <v>281</v>
      </c>
      <c r="O1341" s="1" t="s">
        <v>280</v>
      </c>
    </row>
    <row r="1342" spans="1:15" hidden="1" x14ac:dyDescent="0.3">
      <c r="A1342" s="11" t="s">
        <v>50</v>
      </c>
      <c r="E1342" s="9">
        <v>89.1</v>
      </c>
      <c r="F1342" s="1" t="s">
        <v>281</v>
      </c>
      <c r="H1342" s="32"/>
      <c r="O1342" s="1" t="s">
        <v>280</v>
      </c>
    </row>
    <row r="1343" spans="1:15" hidden="1" x14ac:dyDescent="0.3">
      <c r="A1343" s="20" t="s">
        <v>123</v>
      </c>
      <c r="E1343" s="9">
        <v>58.71</v>
      </c>
      <c r="F1343" s="1" t="s">
        <v>281</v>
      </c>
      <c r="O1343" s="1" t="s">
        <v>280</v>
      </c>
    </row>
    <row r="1344" spans="1:15" hidden="1" x14ac:dyDescent="0.3">
      <c r="A1344" s="20" t="s">
        <v>123</v>
      </c>
      <c r="E1344" s="9">
        <v>65.02</v>
      </c>
      <c r="F1344" s="1" t="s">
        <v>281</v>
      </c>
      <c r="O1344" s="1" t="s">
        <v>280</v>
      </c>
    </row>
    <row r="1345" spans="1:15" hidden="1" x14ac:dyDescent="0.3">
      <c r="A1345" s="20" t="s">
        <v>123</v>
      </c>
      <c r="E1345" s="9">
        <v>97.5</v>
      </c>
      <c r="F1345" s="1" t="s">
        <v>281</v>
      </c>
      <c r="O1345" s="1" t="s">
        <v>280</v>
      </c>
    </row>
    <row r="1346" spans="1:15" hidden="1" x14ac:dyDescent="0.3">
      <c r="A1346" s="20" t="s">
        <v>124</v>
      </c>
      <c r="E1346" s="9">
        <v>63.1</v>
      </c>
      <c r="F1346" s="1" t="s">
        <v>281</v>
      </c>
      <c r="O1346" s="1" t="s">
        <v>280</v>
      </c>
    </row>
    <row r="1347" spans="1:15" hidden="1" x14ac:dyDescent="0.3">
      <c r="A1347" s="20" t="s">
        <v>124</v>
      </c>
      <c r="E1347" s="9">
        <v>71.290000000000006</v>
      </c>
      <c r="F1347" s="1" t="s">
        <v>281</v>
      </c>
      <c r="O1347" s="1" t="s">
        <v>280</v>
      </c>
    </row>
    <row r="1348" spans="1:15" hidden="1" x14ac:dyDescent="0.3">
      <c r="A1348" s="20" t="s">
        <v>124</v>
      </c>
      <c r="E1348" s="9">
        <v>93.99</v>
      </c>
      <c r="F1348" s="1" t="s">
        <v>281</v>
      </c>
      <c r="O1348" s="1" t="s">
        <v>280</v>
      </c>
    </row>
    <row r="1349" spans="1:15" hidden="1" x14ac:dyDescent="0.3">
      <c r="A1349" s="20" t="s">
        <v>124</v>
      </c>
      <c r="E1349" s="9">
        <v>104.02</v>
      </c>
      <c r="F1349" s="1" t="s">
        <v>281</v>
      </c>
      <c r="O1349" s="1" t="s">
        <v>280</v>
      </c>
    </row>
    <row r="1350" spans="1:15" hidden="1" x14ac:dyDescent="0.3">
      <c r="A1350" s="20" t="s">
        <v>124</v>
      </c>
      <c r="E1350" s="9">
        <v>108.58</v>
      </c>
      <c r="F1350" s="1" t="s">
        <v>281</v>
      </c>
      <c r="O1350" s="1" t="s">
        <v>280</v>
      </c>
    </row>
    <row r="1351" spans="1:15" hidden="1" x14ac:dyDescent="0.3">
      <c r="A1351" s="20" t="s">
        <v>124</v>
      </c>
      <c r="E1351" s="9">
        <v>114.69</v>
      </c>
      <c r="F1351" s="1" t="s">
        <v>281</v>
      </c>
      <c r="O1351" s="1" t="s">
        <v>280</v>
      </c>
    </row>
    <row r="1352" spans="1:15" hidden="1" x14ac:dyDescent="0.3">
      <c r="A1352" s="20" t="s">
        <v>125</v>
      </c>
      <c r="E1352" s="9">
        <v>119.04</v>
      </c>
      <c r="F1352" s="1" t="s">
        <v>281</v>
      </c>
      <c r="O1352" s="1" t="s">
        <v>280</v>
      </c>
    </row>
    <row r="1353" spans="1:15" hidden="1" x14ac:dyDescent="0.3">
      <c r="A1353" s="6" t="s">
        <v>25</v>
      </c>
      <c r="B1353" s="28"/>
      <c r="E1353" s="28">
        <v>122</v>
      </c>
      <c r="F1353" s="1" t="s">
        <v>248</v>
      </c>
      <c r="G1353" s="28"/>
      <c r="H1353" s="32"/>
      <c r="I1353" s="80"/>
      <c r="O1353" s="10" t="s">
        <v>249</v>
      </c>
    </row>
    <row r="1354" spans="1:15" hidden="1" x14ac:dyDescent="0.3">
      <c r="A1354" s="6" t="s">
        <v>58</v>
      </c>
      <c r="E1354" s="27"/>
      <c r="F1354" s="1" t="s">
        <v>248</v>
      </c>
      <c r="G1354" s="27"/>
      <c r="H1354" s="18">
        <v>0.74</v>
      </c>
      <c r="I1354" s="79">
        <v>4</v>
      </c>
      <c r="O1354" s="1" t="s">
        <v>261</v>
      </c>
    </row>
    <row r="1355" spans="1:15" hidden="1" x14ac:dyDescent="0.3">
      <c r="A1355" s="11" t="s">
        <v>16</v>
      </c>
      <c r="B1355" s="28"/>
      <c r="E1355" s="28">
        <v>59.2</v>
      </c>
      <c r="F1355" s="1" t="s">
        <v>248</v>
      </c>
      <c r="G1355" s="28"/>
      <c r="H1355" s="32"/>
      <c r="I1355" s="80"/>
      <c r="O1355" s="10" t="s">
        <v>249</v>
      </c>
    </row>
    <row r="1356" spans="1:15" hidden="1" x14ac:dyDescent="0.3">
      <c r="A1356" s="6" t="s">
        <v>4</v>
      </c>
      <c r="B1356" s="28"/>
      <c r="E1356" s="28">
        <v>162</v>
      </c>
      <c r="F1356" s="1" t="s">
        <v>248</v>
      </c>
      <c r="G1356" s="28"/>
      <c r="H1356" s="32"/>
      <c r="I1356" s="80"/>
      <c r="O1356" s="10" t="s">
        <v>249</v>
      </c>
    </row>
    <row r="1357" spans="1:15" hidden="1" x14ac:dyDescent="0.3">
      <c r="A1357" s="57" t="s">
        <v>121</v>
      </c>
      <c r="B1357" s="28"/>
      <c r="E1357" s="28">
        <v>104.9</v>
      </c>
      <c r="F1357" s="1" t="s">
        <v>248</v>
      </c>
      <c r="G1357" s="28"/>
      <c r="I1357" s="80"/>
      <c r="O1357" s="10" t="s">
        <v>249</v>
      </c>
    </row>
    <row r="1358" spans="1:15" hidden="1" x14ac:dyDescent="0.3">
      <c r="A1358" s="4" t="s">
        <v>126</v>
      </c>
      <c r="B1358" s="28"/>
      <c r="E1358" s="28">
        <v>81.3</v>
      </c>
      <c r="F1358" s="1" t="s">
        <v>248</v>
      </c>
      <c r="G1358" s="28"/>
      <c r="I1358" s="80"/>
      <c r="O1358" s="10" t="s">
        <v>249</v>
      </c>
    </row>
    <row r="1359" spans="1:15" hidden="1" x14ac:dyDescent="0.3">
      <c r="A1359" s="4" t="s">
        <v>126</v>
      </c>
      <c r="B1359" s="28"/>
      <c r="E1359" s="28">
        <v>123</v>
      </c>
      <c r="F1359" s="1" t="s">
        <v>248</v>
      </c>
      <c r="G1359" s="28"/>
      <c r="I1359" s="80"/>
      <c r="O1359" s="10" t="s">
        <v>249</v>
      </c>
    </row>
    <row r="1360" spans="1:15" hidden="1" x14ac:dyDescent="0.3">
      <c r="A1360" s="6" t="s">
        <v>1</v>
      </c>
      <c r="E1360" s="9">
        <v>60</v>
      </c>
      <c r="F1360" s="1" t="s">
        <v>246</v>
      </c>
      <c r="H1360" s="32"/>
      <c r="I1360" s="84"/>
      <c r="O1360" s="10" t="s">
        <v>247</v>
      </c>
    </row>
    <row r="1361" spans="1:15" hidden="1" x14ac:dyDescent="0.3">
      <c r="A1361" s="20" t="s">
        <v>123</v>
      </c>
      <c r="E1361" s="9">
        <v>74.5</v>
      </c>
      <c r="F1361" s="1" t="s">
        <v>246</v>
      </c>
      <c r="O1361" s="10" t="s">
        <v>247</v>
      </c>
    </row>
    <row r="1362" spans="1:15" hidden="1" x14ac:dyDescent="0.3">
      <c r="A1362" s="11" t="s">
        <v>180</v>
      </c>
      <c r="B1362" s="9">
        <v>109.93</v>
      </c>
      <c r="C1362" s="1" t="s">
        <v>218</v>
      </c>
      <c r="H1362" s="32"/>
      <c r="I1362" s="77">
        <v>25</v>
      </c>
      <c r="O1362" s="10" t="s">
        <v>255</v>
      </c>
    </row>
    <row r="1363" spans="1:15" hidden="1" x14ac:dyDescent="0.3">
      <c r="A1363" s="68" t="s">
        <v>156</v>
      </c>
      <c r="B1363" s="9">
        <v>16.899999999999999</v>
      </c>
      <c r="C1363" s="1" t="s">
        <v>237</v>
      </c>
      <c r="D1363" s="1" t="s">
        <v>227</v>
      </c>
      <c r="H1363" s="32"/>
      <c r="O1363" s="1" t="s">
        <v>230</v>
      </c>
    </row>
    <row r="1364" spans="1:15" hidden="1" x14ac:dyDescent="0.3">
      <c r="A1364" s="20" t="s">
        <v>189</v>
      </c>
      <c r="B1364" s="9">
        <v>11.277277979999999</v>
      </c>
      <c r="C1364" s="1" t="s">
        <v>237</v>
      </c>
      <c r="O1364" s="1" t="s">
        <v>280</v>
      </c>
    </row>
    <row r="1365" spans="1:15" hidden="1" x14ac:dyDescent="0.3">
      <c r="A1365" s="22" t="s">
        <v>3</v>
      </c>
      <c r="B1365" s="9">
        <v>12.180328060000001</v>
      </c>
      <c r="C1365" s="1" t="s">
        <v>237</v>
      </c>
      <c r="H1365" s="32"/>
      <c r="O1365" s="1" t="s">
        <v>280</v>
      </c>
    </row>
    <row r="1366" spans="1:15" hidden="1" x14ac:dyDescent="0.3">
      <c r="A1366" s="56" t="s">
        <v>275</v>
      </c>
      <c r="B1366" s="9">
        <v>12.774992470000001</v>
      </c>
      <c r="C1366" s="1" t="s">
        <v>237</v>
      </c>
      <c r="O1366" s="1" t="s">
        <v>280</v>
      </c>
    </row>
    <row r="1367" spans="1:15" hidden="1" x14ac:dyDescent="0.3">
      <c r="A1367" s="56" t="s">
        <v>59</v>
      </c>
      <c r="B1367" s="9">
        <v>13.417751519999999</v>
      </c>
      <c r="C1367" s="1" t="s">
        <v>237</v>
      </c>
      <c r="O1367" s="1" t="s">
        <v>280</v>
      </c>
    </row>
    <row r="1368" spans="1:15" hidden="1" x14ac:dyDescent="0.3">
      <c r="A1368" s="22" t="s">
        <v>73</v>
      </c>
      <c r="B1368" s="9">
        <v>15.024447739999999</v>
      </c>
      <c r="C1368" s="1" t="s">
        <v>237</v>
      </c>
      <c r="H1368" s="32"/>
      <c r="O1368" s="1" t="s">
        <v>280</v>
      </c>
    </row>
    <row r="1369" spans="1:15" hidden="1" x14ac:dyDescent="0.3">
      <c r="A1369" s="20" t="s">
        <v>21</v>
      </c>
      <c r="B1369" s="9">
        <v>16.508878769999999</v>
      </c>
      <c r="C1369" s="1" t="s">
        <v>237</v>
      </c>
      <c r="O1369" s="1" t="s">
        <v>280</v>
      </c>
    </row>
    <row r="1370" spans="1:15" hidden="1" x14ac:dyDescent="0.3">
      <c r="A1370" s="20" t="s">
        <v>34</v>
      </c>
      <c r="B1370" s="9">
        <v>23.95926416</v>
      </c>
      <c r="C1370" s="1" t="s">
        <v>237</v>
      </c>
      <c r="O1370" s="1" t="s">
        <v>280</v>
      </c>
    </row>
    <row r="1371" spans="1:15" hidden="1" x14ac:dyDescent="0.3">
      <c r="A1371" s="20" t="s">
        <v>154</v>
      </c>
      <c r="B1371" s="9">
        <v>25.143661980000001</v>
      </c>
      <c r="C1371" s="1" t="s">
        <v>237</v>
      </c>
      <c r="O1371" s="1" t="s">
        <v>280</v>
      </c>
    </row>
    <row r="1372" spans="1:15" hidden="1" x14ac:dyDescent="0.3">
      <c r="A1372" s="20" t="s">
        <v>35</v>
      </c>
      <c r="B1372" s="9">
        <v>25.97019023</v>
      </c>
      <c r="C1372" s="1" t="s">
        <v>237</v>
      </c>
      <c r="O1372" s="1" t="s">
        <v>280</v>
      </c>
    </row>
    <row r="1373" spans="1:15" hidden="1" x14ac:dyDescent="0.3">
      <c r="A1373" s="20" t="s">
        <v>163</v>
      </c>
      <c r="B1373" s="9">
        <v>26.496672520000001</v>
      </c>
      <c r="C1373" s="1" t="s">
        <v>237</v>
      </c>
      <c r="O1373" s="1" t="s">
        <v>280</v>
      </c>
    </row>
    <row r="1374" spans="1:15" hidden="1" x14ac:dyDescent="0.3">
      <c r="A1374" s="20" t="s">
        <v>161</v>
      </c>
      <c r="B1374" s="9">
        <v>28.485487450000001</v>
      </c>
      <c r="C1374" s="1" t="s">
        <v>237</v>
      </c>
      <c r="O1374" s="1" t="s">
        <v>280</v>
      </c>
    </row>
    <row r="1375" spans="1:15" hidden="1" x14ac:dyDescent="0.3">
      <c r="A1375" s="6" t="s">
        <v>77</v>
      </c>
      <c r="B1375" s="9">
        <v>30.77094653</v>
      </c>
      <c r="C1375" s="1" t="s">
        <v>237</v>
      </c>
      <c r="H1375" s="32"/>
      <c r="O1375" s="1" t="s">
        <v>280</v>
      </c>
    </row>
    <row r="1376" spans="1:15" hidden="1" x14ac:dyDescent="0.3">
      <c r="A1376" s="6" t="s">
        <v>66</v>
      </c>
      <c r="B1376" s="28">
        <v>35.163845755534368</v>
      </c>
      <c r="C1376" s="1" t="s">
        <v>218</v>
      </c>
      <c r="E1376" s="28"/>
      <c r="G1376" s="28"/>
      <c r="H1376" s="32"/>
      <c r="I1376" s="80"/>
      <c r="O1376" s="10" t="s">
        <v>249</v>
      </c>
    </row>
    <row r="1377" spans="1:15" hidden="1" x14ac:dyDescent="0.3">
      <c r="A1377" s="20" t="s">
        <v>128</v>
      </c>
      <c r="B1377" s="9">
        <v>38.669349949999997</v>
      </c>
      <c r="C1377" s="1" t="s">
        <v>237</v>
      </c>
      <c r="O1377" s="1" t="s">
        <v>280</v>
      </c>
    </row>
    <row r="1378" spans="1:15" hidden="1" x14ac:dyDescent="0.3">
      <c r="A1378" s="20" t="s">
        <v>122</v>
      </c>
      <c r="B1378" s="9">
        <v>39.471486069999997</v>
      </c>
      <c r="C1378" s="1" t="s">
        <v>237</v>
      </c>
      <c r="O1378" s="1" t="s">
        <v>280</v>
      </c>
    </row>
    <row r="1379" spans="1:15" hidden="1" x14ac:dyDescent="0.3">
      <c r="A1379" s="6" t="s">
        <v>141</v>
      </c>
      <c r="B1379" s="28">
        <v>41.991412743608549</v>
      </c>
      <c r="C1379" s="1" t="s">
        <v>218</v>
      </c>
      <c r="E1379" s="28"/>
      <c r="G1379" s="28"/>
      <c r="I1379" s="80"/>
      <c r="O1379" s="10" t="s">
        <v>249</v>
      </c>
    </row>
    <row r="1380" spans="1:15" hidden="1" x14ac:dyDescent="0.3">
      <c r="A1380" s="22" t="s">
        <v>93</v>
      </c>
      <c r="B1380" s="9">
        <v>47.945002780000003</v>
      </c>
      <c r="C1380" s="1" t="s">
        <v>237</v>
      </c>
      <c r="H1380" s="32"/>
      <c r="O1380" s="1" t="s">
        <v>280</v>
      </c>
    </row>
    <row r="1381" spans="1:15" hidden="1" x14ac:dyDescent="0.3">
      <c r="A1381" s="22" t="s">
        <v>68</v>
      </c>
      <c r="B1381" s="9">
        <v>49.189211919999998</v>
      </c>
      <c r="C1381" s="1" t="s">
        <v>237</v>
      </c>
      <c r="H1381" s="32"/>
      <c r="O1381" s="1" t="s">
        <v>280</v>
      </c>
    </row>
    <row r="1382" spans="1:15" hidden="1" x14ac:dyDescent="0.3">
      <c r="A1382" s="67" t="s">
        <v>141</v>
      </c>
      <c r="B1382" s="28">
        <v>53.576436243159847</v>
      </c>
      <c r="C1382" s="1" t="s">
        <v>218</v>
      </c>
      <c r="I1382" s="80"/>
      <c r="O1382" s="10" t="s">
        <v>249</v>
      </c>
    </row>
    <row r="1383" spans="1:15" hidden="1" x14ac:dyDescent="0.3">
      <c r="A1383" s="6" t="s">
        <v>5</v>
      </c>
      <c r="B1383" s="28">
        <v>89.679917704357592</v>
      </c>
      <c r="C1383" s="1" t="s">
        <v>218</v>
      </c>
      <c r="E1383" s="28"/>
      <c r="G1383" s="28"/>
      <c r="H1383" s="32"/>
      <c r="I1383" s="80"/>
      <c r="O1383" s="10" t="s">
        <v>249</v>
      </c>
    </row>
    <row r="1384" spans="1:15" hidden="1" x14ac:dyDescent="0.3">
      <c r="A1384" s="6" t="s">
        <v>31</v>
      </c>
      <c r="B1384" s="28">
        <v>91.924715065576663</v>
      </c>
      <c r="C1384" s="1" t="s">
        <v>218</v>
      </c>
      <c r="E1384" s="28"/>
      <c r="G1384" s="28"/>
      <c r="H1384" s="32"/>
      <c r="I1384" s="80"/>
      <c r="O1384" s="10" t="s">
        <v>249</v>
      </c>
    </row>
    <row r="1385" spans="1:15" hidden="1" x14ac:dyDescent="0.3">
      <c r="A1385" s="68" t="s">
        <v>6</v>
      </c>
      <c r="B1385" s="27">
        <v>93.196256083304661</v>
      </c>
      <c r="C1385" s="1" t="s">
        <v>218</v>
      </c>
      <c r="H1385" s="18">
        <v>0.51244980432490672</v>
      </c>
      <c r="O1385" s="1" t="s">
        <v>229</v>
      </c>
    </row>
    <row r="1386" spans="1:15" hidden="1" x14ac:dyDescent="0.3">
      <c r="A1386" s="4" t="s">
        <v>12</v>
      </c>
      <c r="B1386" s="28">
        <v>94.4</v>
      </c>
      <c r="C1386" s="1" t="s">
        <v>218</v>
      </c>
      <c r="E1386" s="28"/>
      <c r="G1386" s="28"/>
      <c r="I1386" s="80"/>
      <c r="O1386" s="10" t="s">
        <v>249</v>
      </c>
    </row>
    <row r="1387" spans="1:15" hidden="1" x14ac:dyDescent="0.3">
      <c r="A1387" s="4" t="s">
        <v>22</v>
      </c>
      <c r="B1387" s="28">
        <v>97.790432915080942</v>
      </c>
      <c r="C1387" s="1" t="s">
        <v>218</v>
      </c>
      <c r="E1387" s="28"/>
      <c r="G1387" s="28"/>
      <c r="I1387" s="80"/>
      <c r="O1387" s="10" t="s">
        <v>249</v>
      </c>
    </row>
    <row r="1388" spans="1:15" hidden="1" x14ac:dyDescent="0.3">
      <c r="A1388" s="67" t="s">
        <v>31</v>
      </c>
      <c r="B1388" s="28">
        <v>104.45420717148417</v>
      </c>
      <c r="C1388" s="1" t="s">
        <v>218</v>
      </c>
      <c r="H1388" s="32"/>
      <c r="I1388" s="80"/>
      <c r="O1388" s="10" t="s">
        <v>249</v>
      </c>
    </row>
    <row r="1389" spans="1:15" hidden="1" x14ac:dyDescent="0.3">
      <c r="A1389" s="6" t="s">
        <v>148</v>
      </c>
      <c r="B1389" s="28">
        <v>110.3454045066465</v>
      </c>
      <c r="C1389" s="1" t="s">
        <v>218</v>
      </c>
      <c r="E1389" s="28"/>
      <c r="G1389" s="28"/>
      <c r="H1389" s="32"/>
      <c r="I1389" s="80"/>
      <c r="O1389" s="10" t="s">
        <v>249</v>
      </c>
    </row>
    <row r="1390" spans="1:15" hidden="1" x14ac:dyDescent="0.3">
      <c r="A1390" s="6" t="s">
        <v>173</v>
      </c>
      <c r="B1390" s="28">
        <v>120.04801920768307</v>
      </c>
      <c r="C1390" s="1" t="s">
        <v>218</v>
      </c>
      <c r="E1390" s="28"/>
      <c r="G1390" s="28"/>
      <c r="H1390" s="32"/>
      <c r="I1390" s="80"/>
      <c r="O1390" s="10" t="s">
        <v>249</v>
      </c>
    </row>
    <row r="1391" spans="1:15" hidden="1" x14ac:dyDescent="0.3">
      <c r="A1391" s="6" t="s">
        <v>16</v>
      </c>
      <c r="B1391" s="28">
        <v>123.05276931668759</v>
      </c>
      <c r="C1391" s="1" t="s">
        <v>218</v>
      </c>
      <c r="E1391" s="28"/>
      <c r="G1391" s="28"/>
      <c r="H1391" s="32"/>
      <c r="I1391" s="80"/>
      <c r="O1391" s="10" t="s">
        <v>249</v>
      </c>
    </row>
    <row r="1392" spans="1:15" hidden="1" x14ac:dyDescent="0.3">
      <c r="A1392" s="6" t="s">
        <v>114</v>
      </c>
      <c r="B1392" s="28">
        <v>133.36361662166999</v>
      </c>
      <c r="C1392" s="1" t="s">
        <v>218</v>
      </c>
      <c r="E1392" s="28"/>
      <c r="G1392" s="28"/>
      <c r="H1392" s="32"/>
      <c r="I1392" s="80"/>
      <c r="O1392" s="10" t="s">
        <v>249</v>
      </c>
    </row>
    <row r="1393" spans="1:15" hidden="1" x14ac:dyDescent="0.3">
      <c r="A1393" s="20" t="s">
        <v>124</v>
      </c>
      <c r="B1393" s="28">
        <v>144.17012565262323</v>
      </c>
      <c r="C1393" s="1" t="s">
        <v>218</v>
      </c>
      <c r="E1393" s="28"/>
      <c r="G1393" s="28"/>
      <c r="I1393" s="80"/>
      <c r="O1393" s="10" t="s">
        <v>249</v>
      </c>
    </row>
    <row r="1394" spans="1:15" hidden="1" x14ac:dyDescent="0.3">
      <c r="A1394" s="20" t="s">
        <v>123</v>
      </c>
      <c r="B1394" s="28">
        <v>148.93955389015815</v>
      </c>
      <c r="C1394" s="1" t="s">
        <v>218</v>
      </c>
      <c r="E1394" s="28"/>
      <c r="G1394" s="28"/>
      <c r="I1394" s="80"/>
      <c r="O1394" s="10" t="s">
        <v>249</v>
      </c>
    </row>
    <row r="1395" spans="1:15" hidden="1" x14ac:dyDescent="0.3">
      <c r="A1395" s="6" t="s">
        <v>20</v>
      </c>
      <c r="B1395" s="28">
        <v>169.5802669956218</v>
      </c>
      <c r="C1395" s="1" t="s">
        <v>218</v>
      </c>
      <c r="E1395" s="28"/>
      <c r="G1395" s="28"/>
      <c r="H1395" s="32"/>
      <c r="I1395" s="80"/>
      <c r="O1395" s="10" t="s">
        <v>249</v>
      </c>
    </row>
    <row r="1396" spans="1:15" hidden="1" x14ac:dyDescent="0.3">
      <c r="A1396" s="67" t="s">
        <v>5</v>
      </c>
      <c r="B1396" s="28">
        <v>179.86543732868176</v>
      </c>
      <c r="C1396" s="1" t="s">
        <v>218</v>
      </c>
      <c r="H1396" s="32"/>
      <c r="I1396" s="80"/>
      <c r="O1396" s="10" t="s">
        <v>249</v>
      </c>
    </row>
    <row r="1397" spans="1:15" hidden="1" x14ac:dyDescent="0.3">
      <c r="A1397" s="6" t="s">
        <v>18</v>
      </c>
      <c r="B1397" s="28">
        <v>196.0784314</v>
      </c>
      <c r="C1397" s="1" t="s">
        <v>218</v>
      </c>
      <c r="E1397" s="28"/>
      <c r="G1397" s="28"/>
      <c r="H1397" s="32"/>
      <c r="I1397" s="80"/>
      <c r="O1397" s="10" t="s">
        <v>249</v>
      </c>
    </row>
    <row r="1398" spans="1:15" hidden="1" x14ac:dyDescent="0.3">
      <c r="A1398" s="6" t="s">
        <v>31</v>
      </c>
      <c r="B1398" s="28">
        <v>200.72395994334164</v>
      </c>
      <c r="C1398" s="1" t="s">
        <v>218</v>
      </c>
      <c r="E1398" s="28"/>
      <c r="G1398" s="28"/>
      <c r="H1398" s="32"/>
      <c r="I1398" s="80"/>
      <c r="O1398" s="10" t="s">
        <v>249</v>
      </c>
    </row>
    <row r="1399" spans="1:15" hidden="1" x14ac:dyDescent="0.3">
      <c r="A1399" s="11" t="s">
        <v>8</v>
      </c>
      <c r="B1399" s="9">
        <v>8.8800000000000008</v>
      </c>
      <c r="C1399" s="1" t="s">
        <v>217</v>
      </c>
      <c r="H1399" s="32"/>
      <c r="I1399" s="77">
        <v>6</v>
      </c>
      <c r="K1399" s="9">
        <v>17</v>
      </c>
      <c r="O1399" s="1" t="s">
        <v>39</v>
      </c>
    </row>
    <row r="1400" spans="1:15" hidden="1" x14ac:dyDescent="0.3">
      <c r="A1400" s="11" t="s">
        <v>67</v>
      </c>
      <c r="B1400" s="9">
        <v>4.57</v>
      </c>
      <c r="C1400" s="3" t="s">
        <v>220</v>
      </c>
      <c r="D1400" s="3"/>
      <c r="H1400" s="32"/>
      <c r="I1400" s="77">
        <v>12</v>
      </c>
      <c r="J1400" s="9">
        <v>3.1193</v>
      </c>
      <c r="O1400" s="1" t="s">
        <v>221</v>
      </c>
    </row>
    <row r="1401" spans="1:15" hidden="1" x14ac:dyDescent="0.3">
      <c r="A1401" s="56" t="s">
        <v>5</v>
      </c>
      <c r="B1401" s="9">
        <v>6.091469</v>
      </c>
      <c r="C1401" s="9" t="s">
        <v>220</v>
      </c>
      <c r="D1401" s="9"/>
      <c r="H1401" s="32"/>
      <c r="I1401" s="77">
        <v>1.8</v>
      </c>
      <c r="O1401" s="1" t="s">
        <v>257</v>
      </c>
    </row>
    <row r="1402" spans="1:15" hidden="1" x14ac:dyDescent="0.3">
      <c r="A1402" s="56" t="s">
        <v>143</v>
      </c>
      <c r="B1402" s="9">
        <v>6.2541989999999998</v>
      </c>
      <c r="C1402" s="9" t="s">
        <v>220</v>
      </c>
      <c r="D1402" s="9"/>
      <c r="H1402" s="32"/>
      <c r="O1402" s="1" t="s">
        <v>257</v>
      </c>
    </row>
    <row r="1403" spans="1:15" hidden="1" x14ac:dyDescent="0.3">
      <c r="A1403" s="56" t="s">
        <v>203</v>
      </c>
      <c r="B1403" s="9">
        <v>6.9304519999999998</v>
      </c>
      <c r="C1403" s="9" t="s">
        <v>220</v>
      </c>
      <c r="D1403" s="9"/>
      <c r="H1403" s="32"/>
      <c r="O1403" s="1" t="s">
        <v>257</v>
      </c>
    </row>
    <row r="1404" spans="1:15" hidden="1" x14ac:dyDescent="0.3">
      <c r="A1404" s="56" t="s">
        <v>87</v>
      </c>
      <c r="B1404" s="9">
        <v>9.2868169999999992</v>
      </c>
      <c r="C1404" s="9" t="s">
        <v>220</v>
      </c>
      <c r="D1404" s="9"/>
      <c r="H1404" s="32"/>
      <c r="O1404" s="1" t="s">
        <v>257</v>
      </c>
    </row>
    <row r="1405" spans="1:15" hidden="1" x14ac:dyDescent="0.3">
      <c r="A1405" s="56" t="s">
        <v>188</v>
      </c>
      <c r="B1405" s="9">
        <v>9.6860590000000002</v>
      </c>
      <c r="C1405" s="9" t="s">
        <v>220</v>
      </c>
      <c r="D1405" s="9"/>
      <c r="H1405" s="32"/>
      <c r="O1405" s="1" t="s">
        <v>257</v>
      </c>
    </row>
    <row r="1406" spans="1:15" hidden="1" x14ac:dyDescent="0.3">
      <c r="A1406" s="56" t="s">
        <v>31</v>
      </c>
      <c r="B1406" s="9">
        <v>10.464629</v>
      </c>
      <c r="C1406" s="9" t="s">
        <v>220</v>
      </c>
      <c r="D1406" s="9"/>
      <c r="H1406" s="32"/>
      <c r="O1406" s="1" t="s">
        <v>257</v>
      </c>
    </row>
    <row r="1407" spans="1:15" hidden="1" x14ac:dyDescent="0.3">
      <c r="A1407" s="56" t="s">
        <v>142</v>
      </c>
      <c r="B1407" s="9">
        <v>10.49333</v>
      </c>
      <c r="C1407" s="9" t="s">
        <v>220</v>
      </c>
      <c r="D1407" s="9"/>
      <c r="H1407" s="32"/>
      <c r="O1407" s="1" t="s">
        <v>257</v>
      </c>
    </row>
    <row r="1408" spans="1:15" hidden="1" x14ac:dyDescent="0.3">
      <c r="A1408" s="69" t="s">
        <v>6</v>
      </c>
      <c r="B1408" s="9">
        <v>10.854616999999999</v>
      </c>
      <c r="C1408" s="9" t="s">
        <v>220</v>
      </c>
      <c r="D1408" s="9"/>
      <c r="H1408" s="32"/>
      <c r="O1408" s="1" t="s">
        <v>257</v>
      </c>
    </row>
    <row r="1409" spans="1:15" hidden="1" x14ac:dyDescent="0.3">
      <c r="A1409" s="69" t="s">
        <v>6</v>
      </c>
      <c r="B1409" s="9">
        <v>10.854616999999999</v>
      </c>
      <c r="C1409" s="9" t="s">
        <v>220</v>
      </c>
      <c r="D1409" s="9"/>
      <c r="H1409" s="32"/>
      <c r="O1409" s="1" t="s">
        <v>257</v>
      </c>
    </row>
    <row r="1410" spans="1:15" hidden="1" x14ac:dyDescent="0.3">
      <c r="A1410" s="11" t="s">
        <v>123</v>
      </c>
      <c r="B1410" s="9">
        <v>11.923233</v>
      </c>
      <c r="C1410" s="9" t="s">
        <v>220</v>
      </c>
      <c r="D1410" s="9"/>
      <c r="H1410" s="32"/>
      <c r="O1410" s="1" t="s">
        <v>257</v>
      </c>
    </row>
    <row r="1411" spans="1:15" hidden="1" x14ac:dyDescent="0.3">
      <c r="A1411" s="56" t="s">
        <v>136</v>
      </c>
      <c r="B1411" s="9">
        <v>11.927327</v>
      </c>
      <c r="C1411" s="9" t="s">
        <v>220</v>
      </c>
      <c r="D1411" s="9"/>
      <c r="H1411" s="32"/>
      <c r="O1411" s="1" t="s">
        <v>257</v>
      </c>
    </row>
    <row r="1412" spans="1:15" hidden="1" x14ac:dyDescent="0.3">
      <c r="A1412" s="56" t="s">
        <v>87</v>
      </c>
      <c r="B1412" s="9">
        <v>12.140274</v>
      </c>
      <c r="C1412" s="9" t="s">
        <v>220</v>
      </c>
      <c r="D1412" s="9"/>
      <c r="H1412" s="32"/>
      <c r="I1412" s="77">
        <v>8</v>
      </c>
      <c r="O1412" s="1" t="s">
        <v>257</v>
      </c>
    </row>
    <row r="1413" spans="1:15" hidden="1" x14ac:dyDescent="0.3">
      <c r="A1413" s="56" t="s">
        <v>201</v>
      </c>
      <c r="B1413" s="9">
        <v>12.804069</v>
      </c>
      <c r="C1413" s="9" t="s">
        <v>220</v>
      </c>
      <c r="D1413" s="9"/>
      <c r="H1413" s="32"/>
      <c r="O1413" s="1" t="s">
        <v>257</v>
      </c>
    </row>
    <row r="1414" spans="1:15" hidden="1" x14ac:dyDescent="0.3">
      <c r="A1414" s="69" t="s">
        <v>6</v>
      </c>
      <c r="B1414" s="9">
        <v>13.1</v>
      </c>
      <c r="C1414" s="3" t="s">
        <v>220</v>
      </c>
      <c r="D1414" s="3"/>
      <c r="H1414" s="32"/>
      <c r="I1414" s="77">
        <v>4</v>
      </c>
      <c r="J1414" s="9">
        <v>226.91650000000001</v>
      </c>
      <c r="O1414" s="1" t="s">
        <v>221</v>
      </c>
    </row>
    <row r="1415" spans="1:15" hidden="1" x14ac:dyDescent="0.3">
      <c r="A1415" s="56" t="s">
        <v>16</v>
      </c>
      <c r="B1415" s="9">
        <v>13.523676</v>
      </c>
      <c r="C1415" s="9" t="s">
        <v>220</v>
      </c>
      <c r="D1415" s="9"/>
      <c r="H1415" s="32"/>
      <c r="O1415" s="1" t="s">
        <v>257</v>
      </c>
    </row>
    <row r="1416" spans="1:15" hidden="1" x14ac:dyDescent="0.3">
      <c r="A1416" s="56" t="s">
        <v>20</v>
      </c>
      <c r="B1416" s="9">
        <v>17.591024999999998</v>
      </c>
      <c r="C1416" s="9" t="s">
        <v>220</v>
      </c>
      <c r="D1416" s="9"/>
      <c r="H1416" s="32"/>
      <c r="O1416" s="1" t="s">
        <v>257</v>
      </c>
    </row>
    <row r="1417" spans="1:15" hidden="1" x14ac:dyDescent="0.3">
      <c r="A1417" s="56" t="s">
        <v>41</v>
      </c>
      <c r="B1417" s="9">
        <v>18.09</v>
      </c>
      <c r="C1417" s="3" t="s">
        <v>220</v>
      </c>
      <c r="D1417" s="3"/>
      <c r="H1417" s="32"/>
      <c r="I1417" s="77">
        <v>4</v>
      </c>
      <c r="J1417" s="9">
        <v>21.67</v>
      </c>
      <c r="O1417" s="1" t="s">
        <v>221</v>
      </c>
    </row>
    <row r="1418" spans="1:15" hidden="1" x14ac:dyDescent="0.3">
      <c r="A1418" s="11" t="s">
        <v>164</v>
      </c>
      <c r="B1418" s="9">
        <v>21.6</v>
      </c>
      <c r="C1418" s="3" t="s">
        <v>220</v>
      </c>
      <c r="D1418" s="3"/>
      <c r="H1418" s="32"/>
      <c r="I1418" s="77">
        <v>5</v>
      </c>
      <c r="J1418" s="9">
        <v>11.5024</v>
      </c>
      <c r="O1418" s="1" t="s">
        <v>221</v>
      </c>
    </row>
    <row r="1419" spans="1:15" hidden="1" x14ac:dyDescent="0.3">
      <c r="A1419" s="56" t="s">
        <v>12</v>
      </c>
      <c r="C1419" s="9"/>
      <c r="D1419" s="9"/>
      <c r="H1419" s="32"/>
      <c r="I1419" s="77">
        <v>10</v>
      </c>
      <c r="O1419" s="1" t="s">
        <v>257</v>
      </c>
    </row>
    <row r="1420" spans="1:15" hidden="1" x14ac:dyDescent="0.3">
      <c r="A1420" s="56" t="s">
        <v>12</v>
      </c>
      <c r="C1420" s="9"/>
      <c r="D1420" s="9"/>
      <c r="H1420" s="32"/>
      <c r="J1420" s="9">
        <v>18.2</v>
      </c>
      <c r="O1420" s="1" t="s">
        <v>257</v>
      </c>
    </row>
    <row r="1421" spans="1:15" hidden="1" x14ac:dyDescent="0.3">
      <c r="A1421" s="56" t="s">
        <v>45</v>
      </c>
      <c r="C1421" s="9"/>
      <c r="D1421" s="9"/>
      <c r="H1421" s="32"/>
      <c r="O1421" s="1" t="s">
        <v>257</v>
      </c>
    </row>
    <row r="1422" spans="1:15" hidden="1" x14ac:dyDescent="0.3">
      <c r="A1422" s="56" t="s">
        <v>55</v>
      </c>
      <c r="C1422" s="9"/>
      <c r="D1422" s="9"/>
      <c r="H1422" s="32"/>
      <c r="I1422" s="77">
        <v>10</v>
      </c>
      <c r="O1422" s="1" t="s">
        <v>257</v>
      </c>
    </row>
    <row r="1423" spans="1:15" hidden="1" x14ac:dyDescent="0.3">
      <c r="A1423" s="56" t="s">
        <v>55</v>
      </c>
      <c r="C1423" s="9"/>
      <c r="D1423" s="9"/>
      <c r="H1423" s="32"/>
      <c r="J1423" s="9">
        <v>13.005599999999999</v>
      </c>
      <c r="O1423" s="1" t="s">
        <v>257</v>
      </c>
    </row>
    <row r="1424" spans="1:15" hidden="1" x14ac:dyDescent="0.3">
      <c r="A1424" s="56" t="s">
        <v>1</v>
      </c>
      <c r="C1424" s="9"/>
      <c r="D1424" s="9"/>
      <c r="H1424" s="32"/>
      <c r="I1424" s="77">
        <v>2</v>
      </c>
      <c r="O1424" s="1" t="s">
        <v>257</v>
      </c>
    </row>
    <row r="1425" spans="1:15" hidden="1" x14ac:dyDescent="0.3">
      <c r="A1425" s="56" t="s">
        <v>1</v>
      </c>
      <c r="C1425" s="9"/>
      <c r="D1425" s="9"/>
      <c r="H1425" s="32"/>
      <c r="J1425" s="9">
        <v>7.8280000000000003</v>
      </c>
      <c r="O1425" s="1" t="s">
        <v>257</v>
      </c>
    </row>
    <row r="1426" spans="1:15" hidden="1" x14ac:dyDescent="0.3">
      <c r="A1426" s="56" t="s">
        <v>14</v>
      </c>
      <c r="C1426" s="9"/>
      <c r="D1426" s="9"/>
      <c r="H1426" s="32"/>
      <c r="I1426" s="77">
        <v>6</v>
      </c>
      <c r="O1426" s="1" t="s">
        <v>257</v>
      </c>
    </row>
    <row r="1427" spans="1:15" hidden="1" x14ac:dyDescent="0.3">
      <c r="A1427" s="56" t="s">
        <v>64</v>
      </c>
      <c r="C1427" s="9"/>
      <c r="D1427" s="9"/>
      <c r="H1427" s="32"/>
      <c r="J1427" s="9">
        <v>1.0008999999999999</v>
      </c>
      <c r="O1427" s="1" t="s">
        <v>257</v>
      </c>
    </row>
    <row r="1428" spans="1:15" hidden="1" x14ac:dyDescent="0.3">
      <c r="A1428" s="56" t="s">
        <v>16</v>
      </c>
      <c r="C1428" s="9"/>
      <c r="D1428" s="9"/>
      <c r="H1428" s="32"/>
      <c r="J1428" s="9">
        <v>7722.169997</v>
      </c>
      <c r="O1428" s="1" t="s">
        <v>257</v>
      </c>
    </row>
    <row r="1429" spans="1:15" hidden="1" x14ac:dyDescent="0.3">
      <c r="A1429" s="56" t="s">
        <v>16</v>
      </c>
      <c r="C1429" s="9"/>
      <c r="D1429" s="9"/>
      <c r="H1429" s="32"/>
      <c r="J1429" s="9">
        <v>14000.00001</v>
      </c>
      <c r="O1429" s="1" t="s">
        <v>257</v>
      </c>
    </row>
    <row r="1430" spans="1:15" hidden="1" x14ac:dyDescent="0.3">
      <c r="A1430" s="56" t="s">
        <v>66</v>
      </c>
      <c r="C1430" s="9"/>
      <c r="D1430" s="9"/>
      <c r="H1430" s="32"/>
      <c r="I1430" s="77">
        <v>25</v>
      </c>
      <c r="O1430" s="1" t="s">
        <v>257</v>
      </c>
    </row>
    <row r="1431" spans="1:15" hidden="1" x14ac:dyDescent="0.3">
      <c r="A1431" s="56" t="s">
        <v>67</v>
      </c>
      <c r="C1431" s="9"/>
      <c r="D1431" s="9"/>
      <c r="H1431" s="32"/>
      <c r="J1431" s="9">
        <v>3.1193</v>
      </c>
      <c r="O1431" s="1" t="s">
        <v>257</v>
      </c>
    </row>
    <row r="1432" spans="1:15" hidden="1" x14ac:dyDescent="0.3">
      <c r="A1432" s="56" t="s">
        <v>68</v>
      </c>
      <c r="C1432" s="9"/>
      <c r="D1432" s="9"/>
      <c r="H1432" s="32"/>
      <c r="J1432" s="9">
        <v>12.309900000000001</v>
      </c>
      <c r="O1432" s="1" t="s">
        <v>257</v>
      </c>
    </row>
    <row r="1433" spans="1:15" hidden="1" x14ac:dyDescent="0.3">
      <c r="A1433" s="56" t="s">
        <v>71</v>
      </c>
      <c r="C1433" s="9"/>
      <c r="D1433" s="9"/>
      <c r="H1433" s="32"/>
      <c r="J1433" s="9">
        <v>77</v>
      </c>
      <c r="O1433" s="1" t="s">
        <v>257</v>
      </c>
    </row>
    <row r="1434" spans="1:15" hidden="1" x14ac:dyDescent="0.3">
      <c r="A1434" s="56" t="s">
        <v>3</v>
      </c>
      <c r="C1434" s="9"/>
      <c r="D1434" s="9"/>
      <c r="H1434" s="32"/>
      <c r="J1434" s="9">
        <v>38.058</v>
      </c>
      <c r="O1434" s="1" t="s">
        <v>257</v>
      </c>
    </row>
    <row r="1435" spans="1:15" hidden="1" x14ac:dyDescent="0.3">
      <c r="A1435" s="56" t="s">
        <v>3</v>
      </c>
      <c r="C1435" s="9"/>
      <c r="D1435" s="9"/>
      <c r="H1435" s="32"/>
      <c r="J1435" s="9">
        <v>36.11</v>
      </c>
      <c r="O1435" s="1" t="s">
        <v>257</v>
      </c>
    </row>
    <row r="1436" spans="1:15" hidden="1" x14ac:dyDescent="0.3">
      <c r="A1436" s="56" t="s">
        <v>77</v>
      </c>
      <c r="C1436" s="9"/>
      <c r="D1436" s="9"/>
      <c r="H1436" s="32"/>
      <c r="J1436" s="9">
        <v>2.9636</v>
      </c>
      <c r="O1436" s="1" t="s">
        <v>257</v>
      </c>
    </row>
    <row r="1437" spans="1:15" hidden="1" x14ac:dyDescent="0.3">
      <c r="A1437" s="56" t="s">
        <v>77</v>
      </c>
      <c r="C1437" s="9"/>
      <c r="D1437" s="9"/>
      <c r="H1437" s="32"/>
      <c r="I1437" s="77">
        <v>8</v>
      </c>
      <c r="O1437" s="1" t="s">
        <v>257</v>
      </c>
    </row>
    <row r="1438" spans="1:15" hidden="1" x14ac:dyDescent="0.3">
      <c r="A1438" s="56" t="s">
        <v>78</v>
      </c>
      <c r="C1438" s="9"/>
      <c r="D1438" s="9"/>
      <c r="H1438" s="32"/>
      <c r="I1438" s="77">
        <v>13</v>
      </c>
      <c r="O1438" s="1" t="s">
        <v>257</v>
      </c>
    </row>
    <row r="1439" spans="1:15" hidden="1" x14ac:dyDescent="0.3">
      <c r="A1439" s="56" t="s">
        <v>78</v>
      </c>
      <c r="C1439" s="9"/>
      <c r="D1439" s="9"/>
      <c r="H1439" s="32"/>
      <c r="J1439" s="9">
        <v>43.7</v>
      </c>
      <c r="O1439" s="1" t="s">
        <v>257</v>
      </c>
    </row>
    <row r="1440" spans="1:15" hidden="1" x14ac:dyDescent="0.3">
      <c r="A1440" s="56" t="s">
        <v>79</v>
      </c>
      <c r="C1440" s="9"/>
      <c r="D1440" s="9"/>
      <c r="H1440" s="32"/>
      <c r="J1440" s="9">
        <v>13</v>
      </c>
      <c r="O1440" s="1" t="s">
        <v>257</v>
      </c>
    </row>
    <row r="1441" spans="1:15" hidden="1" x14ac:dyDescent="0.3">
      <c r="A1441" s="56" t="s">
        <v>82</v>
      </c>
      <c r="C1441" s="9"/>
      <c r="D1441" s="9"/>
      <c r="H1441" s="32"/>
      <c r="I1441" s="77">
        <v>4</v>
      </c>
      <c r="O1441" s="1" t="s">
        <v>257</v>
      </c>
    </row>
    <row r="1442" spans="1:15" hidden="1" x14ac:dyDescent="0.3">
      <c r="A1442" s="56" t="s">
        <v>82</v>
      </c>
      <c r="C1442" s="9"/>
      <c r="D1442" s="9"/>
      <c r="H1442" s="32"/>
      <c r="I1442" s="77">
        <v>25</v>
      </c>
      <c r="O1442" s="1" t="s">
        <v>257</v>
      </c>
    </row>
    <row r="1443" spans="1:15" hidden="1" x14ac:dyDescent="0.3">
      <c r="A1443" s="56" t="s">
        <v>82</v>
      </c>
      <c r="C1443" s="9"/>
      <c r="D1443" s="9"/>
      <c r="H1443" s="32"/>
      <c r="I1443" s="77">
        <v>1.2</v>
      </c>
      <c r="O1443" s="1" t="s">
        <v>257</v>
      </c>
    </row>
    <row r="1444" spans="1:15" hidden="1" x14ac:dyDescent="0.3">
      <c r="A1444" s="56" t="s">
        <v>87</v>
      </c>
      <c r="C1444" s="9"/>
      <c r="D1444" s="9"/>
      <c r="H1444" s="32"/>
      <c r="O1444" s="1" t="s">
        <v>257</v>
      </c>
    </row>
    <row r="1445" spans="1:15" hidden="1" x14ac:dyDescent="0.3">
      <c r="A1445" s="56" t="s">
        <v>93</v>
      </c>
      <c r="C1445" s="9"/>
      <c r="D1445" s="9"/>
      <c r="H1445" s="32"/>
      <c r="I1445" s="77">
        <v>1.5</v>
      </c>
      <c r="O1445" s="1" t="s">
        <v>257</v>
      </c>
    </row>
    <row r="1446" spans="1:15" hidden="1" x14ac:dyDescent="0.3">
      <c r="A1446" s="56" t="s">
        <v>4</v>
      </c>
      <c r="C1446" s="9"/>
      <c r="D1446" s="9"/>
      <c r="H1446" s="32"/>
      <c r="J1446" s="9">
        <v>242.304</v>
      </c>
      <c r="O1446" s="1" t="s">
        <v>257</v>
      </c>
    </row>
    <row r="1447" spans="1:15" hidden="1" x14ac:dyDescent="0.3">
      <c r="A1447" s="56" t="s">
        <v>97</v>
      </c>
      <c r="C1447" s="9"/>
      <c r="D1447" s="9"/>
      <c r="H1447" s="32"/>
      <c r="I1447" s="77">
        <v>27.8</v>
      </c>
      <c r="O1447" s="1" t="s">
        <v>257</v>
      </c>
    </row>
    <row r="1448" spans="1:15" hidden="1" x14ac:dyDescent="0.3">
      <c r="A1448" s="56" t="s">
        <v>101</v>
      </c>
      <c r="C1448" s="9"/>
      <c r="D1448" s="9"/>
      <c r="H1448" s="32"/>
      <c r="J1448" s="9">
        <v>108.47</v>
      </c>
      <c r="O1448" s="1" t="s">
        <v>257</v>
      </c>
    </row>
    <row r="1449" spans="1:15" hidden="1" x14ac:dyDescent="0.3">
      <c r="A1449" s="56" t="s">
        <v>102</v>
      </c>
      <c r="C1449" s="9"/>
      <c r="D1449" s="9"/>
      <c r="H1449" s="32"/>
      <c r="J1449" s="9">
        <v>150</v>
      </c>
      <c r="O1449" s="1" t="s">
        <v>257</v>
      </c>
    </row>
    <row r="1450" spans="1:15" hidden="1" x14ac:dyDescent="0.3">
      <c r="A1450" s="56" t="s">
        <v>108</v>
      </c>
      <c r="C1450" s="9"/>
      <c r="D1450" s="9"/>
      <c r="H1450" s="32"/>
      <c r="I1450" s="77">
        <v>15</v>
      </c>
      <c r="O1450" s="1" t="s">
        <v>257</v>
      </c>
    </row>
    <row r="1451" spans="1:15" hidden="1" x14ac:dyDescent="0.3">
      <c r="A1451" s="56" t="s">
        <v>20</v>
      </c>
      <c r="C1451" s="9"/>
      <c r="D1451" s="9"/>
      <c r="H1451" s="32"/>
      <c r="I1451" s="77">
        <v>15</v>
      </c>
      <c r="O1451" s="1" t="s">
        <v>257</v>
      </c>
    </row>
    <row r="1452" spans="1:15" hidden="1" x14ac:dyDescent="0.3">
      <c r="A1452" s="56" t="s">
        <v>20</v>
      </c>
      <c r="C1452" s="9"/>
      <c r="D1452" s="9"/>
      <c r="H1452" s="32"/>
      <c r="J1452" s="9">
        <v>8.1503999999999994</v>
      </c>
      <c r="O1452" s="1" t="s">
        <v>257</v>
      </c>
    </row>
    <row r="1453" spans="1:15" hidden="1" x14ac:dyDescent="0.3">
      <c r="A1453" s="56" t="s">
        <v>20</v>
      </c>
      <c r="C1453" s="9"/>
      <c r="D1453" s="9"/>
      <c r="H1453" s="32"/>
      <c r="I1453" s="77">
        <v>4.5</v>
      </c>
      <c r="O1453" s="1" t="s">
        <v>257</v>
      </c>
    </row>
    <row r="1454" spans="1:15" hidden="1" x14ac:dyDescent="0.3">
      <c r="A1454" s="56" t="s">
        <v>20</v>
      </c>
      <c r="C1454" s="9"/>
      <c r="D1454" s="9"/>
      <c r="H1454" s="32"/>
      <c r="I1454" s="77">
        <v>10.5</v>
      </c>
      <c r="O1454" s="1" t="s">
        <v>257</v>
      </c>
    </row>
    <row r="1455" spans="1:15" hidden="1" x14ac:dyDescent="0.3">
      <c r="A1455" s="56" t="s">
        <v>114</v>
      </c>
      <c r="C1455" s="9"/>
      <c r="D1455" s="9"/>
      <c r="H1455" s="32"/>
      <c r="I1455" s="77">
        <v>1.8</v>
      </c>
      <c r="O1455" s="1" t="s">
        <v>257</v>
      </c>
    </row>
    <row r="1456" spans="1:15" hidden="1" x14ac:dyDescent="0.3">
      <c r="A1456" s="56" t="s">
        <v>116</v>
      </c>
      <c r="C1456" s="9"/>
      <c r="D1456" s="9"/>
      <c r="H1456" s="32"/>
      <c r="I1456" s="77">
        <v>40</v>
      </c>
      <c r="O1456" s="1" t="s">
        <v>257</v>
      </c>
    </row>
    <row r="1457" spans="1:15" hidden="1" x14ac:dyDescent="0.3">
      <c r="A1457" s="56" t="s">
        <v>117</v>
      </c>
      <c r="C1457" s="9"/>
      <c r="D1457" s="9"/>
      <c r="H1457" s="32"/>
      <c r="J1457" s="9">
        <v>0.9</v>
      </c>
      <c r="O1457" s="1" t="s">
        <v>257</v>
      </c>
    </row>
    <row r="1458" spans="1:15" hidden="1" x14ac:dyDescent="0.3">
      <c r="A1458" s="56" t="s">
        <v>118</v>
      </c>
      <c r="C1458" s="9"/>
      <c r="D1458" s="9"/>
      <c r="H1458" s="32"/>
      <c r="J1458" s="9">
        <v>0.13</v>
      </c>
      <c r="O1458" s="1" t="s">
        <v>257</v>
      </c>
    </row>
    <row r="1459" spans="1:15" hidden="1" x14ac:dyDescent="0.3">
      <c r="A1459" s="56" t="s">
        <v>118</v>
      </c>
      <c r="C1459" s="9"/>
      <c r="D1459" s="9"/>
      <c r="H1459" s="32"/>
      <c r="O1459" s="1" t="s">
        <v>257</v>
      </c>
    </row>
    <row r="1460" spans="1:15" hidden="1" x14ac:dyDescent="0.3">
      <c r="A1460" s="56" t="s">
        <v>120</v>
      </c>
      <c r="C1460" s="9"/>
      <c r="D1460" s="9"/>
      <c r="H1460" s="32"/>
      <c r="I1460" s="77">
        <v>40</v>
      </c>
      <c r="O1460" s="1" t="s">
        <v>257</v>
      </c>
    </row>
    <row r="1461" spans="1:15" hidden="1" x14ac:dyDescent="0.3">
      <c r="A1461" s="56" t="s">
        <v>21</v>
      </c>
      <c r="C1461" s="9"/>
      <c r="D1461" s="9"/>
      <c r="H1461" s="32"/>
      <c r="O1461" s="1" t="s">
        <v>257</v>
      </c>
    </row>
    <row r="1462" spans="1:15" hidden="1" x14ac:dyDescent="0.3">
      <c r="A1462" s="56" t="s">
        <v>21</v>
      </c>
      <c r="C1462" s="9"/>
      <c r="D1462" s="9"/>
      <c r="H1462" s="32"/>
      <c r="O1462" s="1" t="s">
        <v>257</v>
      </c>
    </row>
    <row r="1463" spans="1:15" hidden="1" x14ac:dyDescent="0.3">
      <c r="A1463" s="56" t="s">
        <v>21</v>
      </c>
      <c r="C1463" s="9"/>
      <c r="D1463" s="9"/>
      <c r="H1463" s="32"/>
      <c r="O1463" s="1" t="s">
        <v>257</v>
      </c>
    </row>
    <row r="1464" spans="1:15" hidden="1" x14ac:dyDescent="0.3">
      <c r="A1464" s="56" t="s">
        <v>122</v>
      </c>
      <c r="C1464" s="9"/>
      <c r="D1464" s="9"/>
      <c r="H1464" s="32"/>
      <c r="I1464" s="77">
        <v>0.25</v>
      </c>
      <c r="O1464" s="1" t="s">
        <v>257</v>
      </c>
    </row>
    <row r="1465" spans="1:15" hidden="1" x14ac:dyDescent="0.3">
      <c r="A1465" s="11" t="s">
        <v>123</v>
      </c>
      <c r="C1465" s="9"/>
      <c r="D1465" s="9"/>
      <c r="H1465" s="32"/>
      <c r="I1465" s="77">
        <v>6</v>
      </c>
      <c r="O1465" s="1" t="s">
        <v>257</v>
      </c>
    </row>
    <row r="1466" spans="1:15" hidden="1" x14ac:dyDescent="0.3">
      <c r="A1466" s="11" t="s">
        <v>123</v>
      </c>
      <c r="C1466" s="9"/>
      <c r="D1466" s="9"/>
      <c r="H1466" s="32"/>
      <c r="O1466" s="1" t="s">
        <v>257</v>
      </c>
    </row>
    <row r="1467" spans="1:15" hidden="1" x14ac:dyDescent="0.3">
      <c r="A1467" s="11" t="s">
        <v>124</v>
      </c>
      <c r="C1467" s="9"/>
      <c r="D1467" s="9"/>
      <c r="H1467" s="32"/>
      <c r="I1467" s="77">
        <v>12</v>
      </c>
      <c r="O1467" s="1" t="s">
        <v>257</v>
      </c>
    </row>
    <row r="1468" spans="1:15" hidden="1" x14ac:dyDescent="0.3">
      <c r="A1468" s="56" t="s">
        <v>126</v>
      </c>
      <c r="C1468" s="9"/>
      <c r="D1468" s="9"/>
      <c r="H1468" s="32"/>
      <c r="J1468" s="9">
        <v>110</v>
      </c>
      <c r="O1468" s="1" t="s">
        <v>257</v>
      </c>
    </row>
    <row r="1469" spans="1:15" hidden="1" x14ac:dyDescent="0.3">
      <c r="A1469" s="56" t="s">
        <v>23</v>
      </c>
      <c r="C1469" s="9"/>
      <c r="D1469" s="9"/>
      <c r="H1469" s="32"/>
      <c r="I1469" s="77">
        <v>4</v>
      </c>
      <c r="O1469" s="1" t="s">
        <v>257</v>
      </c>
    </row>
    <row r="1470" spans="1:15" hidden="1" x14ac:dyDescent="0.3">
      <c r="A1470" s="56" t="s">
        <v>133</v>
      </c>
      <c r="C1470" s="9"/>
      <c r="D1470" s="9"/>
      <c r="H1470" s="32"/>
      <c r="J1470" s="9">
        <v>36</v>
      </c>
      <c r="O1470" s="1" t="s">
        <v>257</v>
      </c>
    </row>
    <row r="1471" spans="1:15" hidden="1" x14ac:dyDescent="0.3">
      <c r="A1471" s="56" t="s">
        <v>136</v>
      </c>
      <c r="C1471" s="9"/>
      <c r="D1471" s="9"/>
      <c r="H1471" s="32"/>
      <c r="J1471" s="9">
        <v>21.378799999999998</v>
      </c>
      <c r="O1471" s="1" t="s">
        <v>257</v>
      </c>
    </row>
    <row r="1472" spans="1:15" hidden="1" x14ac:dyDescent="0.3">
      <c r="A1472" s="56" t="s">
        <v>136</v>
      </c>
      <c r="C1472" s="9"/>
      <c r="D1472" s="9"/>
      <c r="H1472" s="32"/>
      <c r="J1472" s="9">
        <v>16</v>
      </c>
      <c r="O1472" s="1" t="s">
        <v>257</v>
      </c>
    </row>
    <row r="1473" spans="1:15" hidden="1" x14ac:dyDescent="0.3">
      <c r="A1473" s="56" t="s">
        <v>137</v>
      </c>
      <c r="C1473" s="9"/>
      <c r="D1473" s="9"/>
      <c r="H1473" s="32"/>
      <c r="J1473" s="9">
        <v>22.4772</v>
      </c>
      <c r="O1473" s="1" t="s">
        <v>257</v>
      </c>
    </row>
    <row r="1474" spans="1:15" hidden="1" x14ac:dyDescent="0.3">
      <c r="A1474" s="56" t="s">
        <v>137</v>
      </c>
      <c r="C1474" s="9"/>
      <c r="D1474" s="9"/>
      <c r="H1474" s="32"/>
      <c r="J1474" s="9">
        <v>11</v>
      </c>
      <c r="O1474" s="1" t="s">
        <v>257</v>
      </c>
    </row>
    <row r="1475" spans="1:15" hidden="1" x14ac:dyDescent="0.3">
      <c r="A1475" s="56" t="s">
        <v>141</v>
      </c>
      <c r="C1475" s="9"/>
      <c r="D1475" s="9"/>
      <c r="H1475" s="32"/>
      <c r="I1475" s="77">
        <v>0.7</v>
      </c>
      <c r="O1475" s="1" t="s">
        <v>257</v>
      </c>
    </row>
    <row r="1476" spans="1:15" hidden="1" x14ac:dyDescent="0.3">
      <c r="A1476" s="56" t="s">
        <v>141</v>
      </c>
      <c r="C1476" s="9"/>
      <c r="D1476" s="9"/>
      <c r="H1476" s="32"/>
      <c r="I1476" s="77">
        <v>0.8</v>
      </c>
      <c r="O1476" s="1" t="s">
        <v>257</v>
      </c>
    </row>
    <row r="1477" spans="1:15" hidden="1" x14ac:dyDescent="0.3">
      <c r="A1477" s="56" t="s">
        <v>141</v>
      </c>
      <c r="C1477" s="9"/>
      <c r="D1477" s="9"/>
      <c r="H1477" s="32"/>
      <c r="I1477" s="77">
        <v>0.8</v>
      </c>
      <c r="O1477" s="1" t="s">
        <v>257</v>
      </c>
    </row>
    <row r="1478" spans="1:15" hidden="1" x14ac:dyDescent="0.3">
      <c r="A1478" s="56" t="s">
        <v>141</v>
      </c>
      <c r="C1478" s="9"/>
      <c r="D1478" s="9"/>
      <c r="H1478" s="32"/>
      <c r="I1478" s="77">
        <v>0.75</v>
      </c>
      <c r="O1478" s="1" t="s">
        <v>257</v>
      </c>
    </row>
    <row r="1479" spans="1:15" hidden="1" x14ac:dyDescent="0.3">
      <c r="A1479" s="56" t="s">
        <v>141</v>
      </c>
      <c r="C1479" s="9"/>
      <c r="D1479" s="9"/>
      <c r="H1479" s="32"/>
      <c r="I1479" s="77">
        <v>0.32500000000000001</v>
      </c>
      <c r="O1479" s="1" t="s">
        <v>257</v>
      </c>
    </row>
    <row r="1480" spans="1:15" hidden="1" x14ac:dyDescent="0.3">
      <c r="A1480" s="56" t="s">
        <v>141</v>
      </c>
      <c r="C1480" s="9"/>
      <c r="D1480" s="9"/>
      <c r="H1480" s="32"/>
      <c r="I1480" s="77">
        <v>1</v>
      </c>
      <c r="O1480" s="1" t="s">
        <v>257</v>
      </c>
    </row>
    <row r="1481" spans="1:15" hidden="1" x14ac:dyDescent="0.3">
      <c r="A1481" s="56" t="s">
        <v>145</v>
      </c>
      <c r="C1481" s="9"/>
      <c r="D1481" s="9"/>
      <c r="H1481" s="32"/>
      <c r="J1481" s="9">
        <v>7.7459670000000003</v>
      </c>
      <c r="O1481" s="1" t="s">
        <v>257</v>
      </c>
    </row>
    <row r="1482" spans="1:15" hidden="1" x14ac:dyDescent="0.3">
      <c r="A1482" s="56" t="s">
        <v>29</v>
      </c>
      <c r="C1482" s="9"/>
      <c r="D1482" s="9"/>
      <c r="H1482" s="32"/>
      <c r="I1482" s="77">
        <v>8</v>
      </c>
      <c r="O1482" s="1" t="s">
        <v>257</v>
      </c>
    </row>
    <row r="1483" spans="1:15" hidden="1" x14ac:dyDescent="0.3">
      <c r="A1483" s="69" t="s">
        <v>30</v>
      </c>
      <c r="C1483" s="9"/>
      <c r="D1483" s="9"/>
      <c r="H1483" s="32"/>
      <c r="I1483" s="77">
        <v>10</v>
      </c>
      <c r="O1483" s="1" t="s">
        <v>257</v>
      </c>
    </row>
    <row r="1484" spans="1:15" hidden="1" x14ac:dyDescent="0.3">
      <c r="A1484" s="69" t="s">
        <v>30</v>
      </c>
      <c r="C1484" s="9"/>
      <c r="D1484" s="9"/>
      <c r="H1484" s="32"/>
      <c r="J1484" s="9">
        <v>530</v>
      </c>
      <c r="O1484" s="1" t="s">
        <v>257</v>
      </c>
    </row>
    <row r="1485" spans="1:15" hidden="1" x14ac:dyDescent="0.3">
      <c r="A1485" s="56" t="s">
        <v>149</v>
      </c>
      <c r="C1485" s="9"/>
      <c r="D1485" s="9"/>
      <c r="H1485" s="32"/>
      <c r="J1485" s="9">
        <v>65</v>
      </c>
      <c r="O1485" s="1" t="s">
        <v>257</v>
      </c>
    </row>
    <row r="1486" spans="1:15" hidden="1" x14ac:dyDescent="0.3">
      <c r="A1486" s="56" t="s">
        <v>150</v>
      </c>
      <c r="C1486" s="9"/>
      <c r="D1486" s="9"/>
      <c r="H1486" s="32"/>
      <c r="J1486" s="9">
        <v>83</v>
      </c>
      <c r="O1486" s="1" t="s">
        <v>257</v>
      </c>
    </row>
    <row r="1487" spans="1:15" hidden="1" x14ac:dyDescent="0.3">
      <c r="A1487" s="56" t="s">
        <v>268</v>
      </c>
      <c r="C1487" s="9"/>
      <c r="D1487" s="9"/>
      <c r="H1487" s="32"/>
      <c r="J1487" s="9">
        <v>22</v>
      </c>
      <c r="O1487" s="1" t="s">
        <v>257</v>
      </c>
    </row>
    <row r="1488" spans="1:15" hidden="1" x14ac:dyDescent="0.3">
      <c r="A1488" s="56" t="s">
        <v>153</v>
      </c>
      <c r="C1488" s="9"/>
      <c r="D1488" s="9"/>
      <c r="H1488" s="32"/>
      <c r="I1488" s="77">
        <v>19</v>
      </c>
      <c r="O1488" s="1" t="s">
        <v>257</v>
      </c>
    </row>
    <row r="1489" spans="1:15" hidden="1" x14ac:dyDescent="0.3">
      <c r="A1489" s="56" t="s">
        <v>154</v>
      </c>
      <c r="C1489" s="9"/>
      <c r="D1489" s="9"/>
      <c r="H1489" s="32"/>
      <c r="J1489" s="9">
        <v>5.4447999999999999</v>
      </c>
      <c r="O1489" s="1" t="s">
        <v>257</v>
      </c>
    </row>
    <row r="1490" spans="1:15" hidden="1" x14ac:dyDescent="0.3">
      <c r="A1490" s="56" t="s">
        <v>154</v>
      </c>
      <c r="C1490" s="9"/>
      <c r="D1490" s="9"/>
      <c r="H1490" s="32"/>
      <c r="J1490" s="9">
        <v>8.4</v>
      </c>
      <c r="O1490" s="1" t="s">
        <v>257</v>
      </c>
    </row>
    <row r="1491" spans="1:15" hidden="1" x14ac:dyDescent="0.3">
      <c r="A1491" s="69" t="s">
        <v>156</v>
      </c>
      <c r="C1491" s="9"/>
      <c r="D1491" s="9"/>
      <c r="H1491" s="32"/>
      <c r="I1491" s="77">
        <v>1.65</v>
      </c>
      <c r="O1491" s="1" t="s">
        <v>257</v>
      </c>
    </row>
    <row r="1492" spans="1:15" hidden="1" x14ac:dyDescent="0.3">
      <c r="A1492" s="56" t="s">
        <v>157</v>
      </c>
      <c r="C1492" s="9"/>
      <c r="D1492" s="9"/>
      <c r="H1492" s="32"/>
      <c r="I1492" s="77">
        <v>3</v>
      </c>
      <c r="O1492" s="1" t="s">
        <v>257</v>
      </c>
    </row>
    <row r="1493" spans="1:15" hidden="1" x14ac:dyDescent="0.3">
      <c r="A1493" s="56" t="s">
        <v>159</v>
      </c>
      <c r="C1493" s="9"/>
      <c r="D1493" s="9"/>
      <c r="H1493" s="32"/>
      <c r="J1493" s="9">
        <v>83.759500000000003</v>
      </c>
      <c r="O1493" s="1" t="s">
        <v>257</v>
      </c>
    </row>
    <row r="1494" spans="1:15" hidden="1" x14ac:dyDescent="0.3">
      <c r="A1494" s="56" t="s">
        <v>160</v>
      </c>
      <c r="C1494" s="9"/>
      <c r="D1494" s="9"/>
      <c r="H1494" s="32"/>
      <c r="J1494" s="9">
        <v>67</v>
      </c>
      <c r="O1494" s="1" t="s">
        <v>257</v>
      </c>
    </row>
    <row r="1495" spans="1:15" hidden="1" x14ac:dyDescent="0.3">
      <c r="A1495" s="56" t="s">
        <v>161</v>
      </c>
      <c r="C1495" s="9"/>
      <c r="D1495" s="9"/>
      <c r="H1495" s="32"/>
      <c r="J1495" s="9">
        <v>5.2148000000000003</v>
      </c>
      <c r="O1495" s="1" t="s">
        <v>257</v>
      </c>
    </row>
    <row r="1496" spans="1:15" hidden="1" x14ac:dyDescent="0.3">
      <c r="A1496" s="56" t="s">
        <v>162</v>
      </c>
      <c r="C1496" s="9"/>
      <c r="D1496" s="9"/>
      <c r="H1496" s="32"/>
      <c r="J1496" s="9">
        <v>56</v>
      </c>
      <c r="O1496" s="1" t="s">
        <v>257</v>
      </c>
    </row>
    <row r="1497" spans="1:15" hidden="1" x14ac:dyDescent="0.3">
      <c r="A1497" s="56" t="s">
        <v>163</v>
      </c>
      <c r="C1497" s="9"/>
      <c r="D1497" s="9"/>
      <c r="H1497" s="32"/>
      <c r="J1497" s="9">
        <v>10.3437</v>
      </c>
      <c r="O1497" s="1" t="s">
        <v>257</v>
      </c>
    </row>
    <row r="1498" spans="1:15" hidden="1" x14ac:dyDescent="0.3">
      <c r="A1498" s="56" t="s">
        <v>163</v>
      </c>
      <c r="C1498" s="9"/>
      <c r="D1498" s="9"/>
      <c r="H1498" s="32"/>
      <c r="J1498" s="9">
        <v>7.8</v>
      </c>
      <c r="O1498" s="1" t="s">
        <v>257</v>
      </c>
    </row>
    <row r="1499" spans="1:15" hidden="1" x14ac:dyDescent="0.3">
      <c r="A1499" s="56" t="s">
        <v>164</v>
      </c>
      <c r="C1499" s="9"/>
      <c r="D1499" s="9"/>
      <c r="H1499" s="32"/>
      <c r="J1499" s="9">
        <v>11.5024</v>
      </c>
      <c r="O1499" s="1" t="s">
        <v>257</v>
      </c>
    </row>
    <row r="1500" spans="1:15" hidden="1" x14ac:dyDescent="0.3">
      <c r="A1500" s="56" t="s">
        <v>166</v>
      </c>
      <c r="C1500" s="9"/>
      <c r="D1500" s="9"/>
      <c r="H1500" s="32"/>
      <c r="J1500" s="9">
        <v>88</v>
      </c>
      <c r="O1500" s="1" t="s">
        <v>257</v>
      </c>
    </row>
    <row r="1501" spans="1:15" hidden="1" x14ac:dyDescent="0.3">
      <c r="A1501" s="56" t="s">
        <v>167</v>
      </c>
      <c r="C1501" s="9"/>
      <c r="D1501" s="9"/>
      <c r="H1501" s="32"/>
      <c r="J1501" s="9">
        <v>219</v>
      </c>
      <c r="O1501" s="1" t="s">
        <v>257</v>
      </c>
    </row>
    <row r="1502" spans="1:15" hidden="1" x14ac:dyDescent="0.3">
      <c r="A1502" s="56" t="s">
        <v>31</v>
      </c>
      <c r="C1502" s="9"/>
      <c r="D1502" s="9"/>
      <c r="H1502" s="32"/>
      <c r="I1502" s="77">
        <v>4</v>
      </c>
      <c r="O1502" s="1" t="s">
        <v>257</v>
      </c>
    </row>
    <row r="1503" spans="1:15" hidden="1" x14ac:dyDescent="0.3">
      <c r="A1503" s="56" t="s">
        <v>31</v>
      </c>
      <c r="C1503" s="9"/>
      <c r="D1503" s="9"/>
      <c r="H1503" s="32"/>
      <c r="J1503" s="9">
        <v>5.8930999999999996</v>
      </c>
      <c r="O1503" s="1" t="s">
        <v>257</v>
      </c>
    </row>
    <row r="1504" spans="1:15" hidden="1" x14ac:dyDescent="0.3">
      <c r="A1504" s="56" t="s">
        <v>32</v>
      </c>
      <c r="C1504" s="9"/>
      <c r="D1504" s="9"/>
      <c r="H1504" s="32"/>
      <c r="I1504" s="77">
        <v>25.7</v>
      </c>
      <c r="O1504" s="1" t="s">
        <v>257</v>
      </c>
    </row>
    <row r="1505" spans="1:15" hidden="1" x14ac:dyDescent="0.3">
      <c r="A1505" s="56" t="s">
        <v>32</v>
      </c>
      <c r="C1505" s="9"/>
      <c r="D1505" s="9"/>
      <c r="H1505" s="32"/>
      <c r="J1505" s="9">
        <v>8.6999999999999993</v>
      </c>
      <c r="O1505" s="1" t="s">
        <v>257</v>
      </c>
    </row>
    <row r="1506" spans="1:15" hidden="1" x14ac:dyDescent="0.3">
      <c r="A1506" s="56" t="s">
        <v>173</v>
      </c>
      <c r="C1506" s="9"/>
      <c r="D1506" s="9"/>
      <c r="H1506" s="32"/>
      <c r="J1506" s="9">
        <v>109</v>
      </c>
      <c r="O1506" s="1" t="s">
        <v>257</v>
      </c>
    </row>
    <row r="1507" spans="1:15" hidden="1" x14ac:dyDescent="0.3">
      <c r="A1507" s="56" t="s">
        <v>175</v>
      </c>
      <c r="C1507" s="9"/>
      <c r="D1507" s="9"/>
      <c r="H1507" s="32"/>
      <c r="I1507" s="77">
        <v>35.200000000000003</v>
      </c>
      <c r="O1507" s="1" t="s">
        <v>257</v>
      </c>
    </row>
    <row r="1508" spans="1:15" hidden="1" x14ac:dyDescent="0.3">
      <c r="A1508" s="56" t="s">
        <v>33</v>
      </c>
      <c r="C1508" s="9"/>
      <c r="D1508" s="9"/>
      <c r="H1508" s="32"/>
      <c r="J1508" s="9">
        <v>11.994</v>
      </c>
      <c r="O1508" s="1" t="s">
        <v>257</v>
      </c>
    </row>
    <row r="1509" spans="1:15" hidden="1" x14ac:dyDescent="0.3">
      <c r="A1509" s="56" t="s">
        <v>5</v>
      </c>
      <c r="C1509" s="9"/>
      <c r="D1509" s="9"/>
      <c r="H1509" s="32"/>
      <c r="I1509" s="77">
        <v>1.6</v>
      </c>
      <c r="O1509" s="1" t="s">
        <v>257</v>
      </c>
    </row>
    <row r="1510" spans="1:15" hidden="1" x14ac:dyDescent="0.3">
      <c r="A1510" s="56" t="s">
        <v>5</v>
      </c>
      <c r="C1510" s="9"/>
      <c r="D1510" s="9"/>
      <c r="H1510" s="32"/>
      <c r="I1510" s="77">
        <v>1.2</v>
      </c>
      <c r="O1510" s="1" t="s">
        <v>257</v>
      </c>
    </row>
    <row r="1511" spans="1:15" hidden="1" x14ac:dyDescent="0.3">
      <c r="A1511" s="56" t="s">
        <v>5</v>
      </c>
      <c r="C1511" s="9"/>
      <c r="D1511" s="9"/>
      <c r="H1511" s="32"/>
      <c r="I1511" s="77">
        <v>0.6</v>
      </c>
      <c r="O1511" s="1" t="s">
        <v>257</v>
      </c>
    </row>
    <row r="1512" spans="1:15" hidden="1" x14ac:dyDescent="0.3">
      <c r="A1512" s="56" t="s">
        <v>180</v>
      </c>
      <c r="C1512" s="9"/>
      <c r="D1512" s="9"/>
      <c r="H1512" s="32"/>
      <c r="I1512" s="77">
        <v>25</v>
      </c>
      <c r="O1512" s="1" t="s">
        <v>257</v>
      </c>
    </row>
    <row r="1513" spans="1:15" hidden="1" x14ac:dyDescent="0.3">
      <c r="A1513" s="56" t="s">
        <v>184</v>
      </c>
      <c r="C1513" s="9"/>
      <c r="D1513" s="9"/>
      <c r="H1513" s="32"/>
      <c r="J1513" s="9">
        <v>0.85</v>
      </c>
      <c r="O1513" s="1" t="s">
        <v>257</v>
      </c>
    </row>
    <row r="1514" spans="1:15" hidden="1" x14ac:dyDescent="0.3">
      <c r="A1514" s="56" t="s">
        <v>34</v>
      </c>
      <c r="C1514" s="9"/>
      <c r="D1514" s="9"/>
      <c r="H1514" s="32"/>
      <c r="I1514" s="77">
        <v>1</v>
      </c>
      <c r="O1514" s="1" t="s">
        <v>257</v>
      </c>
    </row>
    <row r="1515" spans="1:15" hidden="1" x14ac:dyDescent="0.3">
      <c r="A1515" s="56" t="s">
        <v>34</v>
      </c>
      <c r="C1515" s="9"/>
      <c r="D1515" s="9"/>
      <c r="H1515" s="32"/>
      <c r="J1515" s="9">
        <v>0.3</v>
      </c>
      <c r="O1515" s="1" t="s">
        <v>257</v>
      </c>
    </row>
    <row r="1516" spans="1:15" hidden="1" x14ac:dyDescent="0.3">
      <c r="A1516" s="6" t="s">
        <v>270</v>
      </c>
      <c r="C1516" s="9"/>
      <c r="D1516" s="9"/>
      <c r="H1516" s="32"/>
      <c r="I1516" s="77">
        <v>25</v>
      </c>
      <c r="O1516" s="1" t="s">
        <v>257</v>
      </c>
    </row>
    <row r="1517" spans="1:15" hidden="1" x14ac:dyDescent="0.3">
      <c r="A1517" s="69" t="s">
        <v>185</v>
      </c>
      <c r="C1517" s="9"/>
      <c r="D1517" s="9"/>
      <c r="H1517" s="32"/>
      <c r="J1517" s="9">
        <v>9.92</v>
      </c>
      <c r="O1517" s="1" t="s">
        <v>257</v>
      </c>
    </row>
    <row r="1518" spans="1:15" hidden="1" x14ac:dyDescent="0.3">
      <c r="A1518" s="69" t="s">
        <v>185</v>
      </c>
      <c r="C1518" s="9"/>
      <c r="D1518" s="9"/>
      <c r="H1518" s="32"/>
      <c r="J1518" s="9">
        <v>2.7</v>
      </c>
      <c r="O1518" s="1" t="s">
        <v>257</v>
      </c>
    </row>
    <row r="1519" spans="1:15" hidden="1" x14ac:dyDescent="0.3">
      <c r="A1519" s="56" t="s">
        <v>189</v>
      </c>
      <c r="C1519" s="9"/>
      <c r="D1519" s="9"/>
      <c r="H1519" s="32"/>
      <c r="I1519" s="77">
        <v>0.7</v>
      </c>
      <c r="O1519" s="1" t="s">
        <v>257</v>
      </c>
    </row>
    <row r="1520" spans="1:15" hidden="1" x14ac:dyDescent="0.3">
      <c r="A1520" s="56" t="s">
        <v>189</v>
      </c>
      <c r="C1520" s="9"/>
      <c r="D1520" s="9"/>
      <c r="H1520" s="32"/>
      <c r="I1520" s="77">
        <v>0.5</v>
      </c>
      <c r="O1520" s="1" t="s">
        <v>257</v>
      </c>
    </row>
    <row r="1521" spans="1:15" hidden="1" x14ac:dyDescent="0.3">
      <c r="A1521" s="56" t="s">
        <v>189</v>
      </c>
      <c r="C1521" s="9"/>
      <c r="D1521" s="9"/>
      <c r="H1521" s="32"/>
      <c r="I1521" s="77">
        <v>4</v>
      </c>
      <c r="O1521" s="1" t="s">
        <v>257</v>
      </c>
    </row>
    <row r="1522" spans="1:15" hidden="1" x14ac:dyDescent="0.3">
      <c r="A1522" s="56" t="s">
        <v>191</v>
      </c>
      <c r="C1522" s="9"/>
      <c r="D1522" s="9"/>
      <c r="H1522" s="32"/>
      <c r="J1522" s="9">
        <v>1.03</v>
      </c>
      <c r="O1522" s="1" t="s">
        <v>257</v>
      </c>
    </row>
    <row r="1523" spans="1:15" hidden="1" x14ac:dyDescent="0.3">
      <c r="A1523" s="56" t="s">
        <v>192</v>
      </c>
      <c r="C1523" s="9"/>
      <c r="D1523" s="9"/>
      <c r="H1523" s="32"/>
      <c r="J1523" s="9">
        <v>2.3199999999999998</v>
      </c>
      <c r="O1523" s="1" t="s">
        <v>257</v>
      </c>
    </row>
    <row r="1524" spans="1:15" hidden="1" x14ac:dyDescent="0.3">
      <c r="A1524" s="56" t="s">
        <v>35</v>
      </c>
      <c r="C1524" s="9"/>
      <c r="D1524" s="9"/>
      <c r="H1524" s="32"/>
      <c r="I1524" s="77">
        <v>0.05</v>
      </c>
      <c r="O1524" s="1" t="s">
        <v>257</v>
      </c>
    </row>
    <row r="1525" spans="1:15" hidden="1" x14ac:dyDescent="0.3">
      <c r="A1525" s="56" t="s">
        <v>195</v>
      </c>
      <c r="C1525" s="9"/>
      <c r="D1525" s="9"/>
      <c r="H1525" s="32"/>
      <c r="J1525" s="9">
        <v>12</v>
      </c>
      <c r="O1525" s="1" t="s">
        <v>257</v>
      </c>
    </row>
    <row r="1526" spans="1:15" hidden="1" x14ac:dyDescent="0.3">
      <c r="A1526" s="69" t="s">
        <v>6</v>
      </c>
      <c r="C1526" s="9"/>
      <c r="D1526" s="9"/>
      <c r="I1526" s="77">
        <v>3.8</v>
      </c>
      <c r="O1526" s="1" t="s">
        <v>257</v>
      </c>
    </row>
    <row r="1527" spans="1:15" hidden="1" x14ac:dyDescent="0.3">
      <c r="A1527" s="56" t="s">
        <v>201</v>
      </c>
      <c r="C1527" s="9"/>
      <c r="D1527" s="9"/>
      <c r="J1527" s="9">
        <v>2</v>
      </c>
      <c r="O1527" s="1" t="s">
        <v>257</v>
      </c>
    </row>
    <row r="1528" spans="1:15" hidden="1" x14ac:dyDescent="0.3">
      <c r="A1528" s="57" t="s">
        <v>203</v>
      </c>
      <c r="C1528" s="9"/>
      <c r="D1528" s="9"/>
      <c r="I1528" s="77">
        <v>15</v>
      </c>
      <c r="O1528" s="1" t="s">
        <v>257</v>
      </c>
    </row>
    <row r="1529" spans="1:15" hidden="1" x14ac:dyDescent="0.3">
      <c r="A1529" s="56" t="s">
        <v>207</v>
      </c>
      <c r="C1529" s="9"/>
      <c r="D1529" s="9"/>
      <c r="H1529" s="32"/>
      <c r="I1529" s="77">
        <v>1.5</v>
      </c>
      <c r="O1529" s="1" t="s">
        <v>257</v>
      </c>
    </row>
    <row r="1530" spans="1:15" hidden="1" x14ac:dyDescent="0.3">
      <c r="A1530" s="6" t="s">
        <v>40</v>
      </c>
      <c r="H1530" s="32"/>
      <c r="O1530" s="1" t="s">
        <v>284</v>
      </c>
    </row>
    <row r="1531" spans="1:15" hidden="1" x14ac:dyDescent="0.3">
      <c r="A1531" s="12" t="s">
        <v>40</v>
      </c>
      <c r="H1531" s="13">
        <v>0.77059500000000003</v>
      </c>
      <c r="O1531" s="10" t="s">
        <v>251</v>
      </c>
    </row>
    <row r="1532" spans="1:15" hidden="1" x14ac:dyDescent="0.3">
      <c r="A1532" s="11" t="s">
        <v>40</v>
      </c>
      <c r="H1532" s="32"/>
      <c r="J1532" s="9">
        <v>39.793199999999999</v>
      </c>
      <c r="O1532" s="1" t="s">
        <v>258</v>
      </c>
    </row>
    <row r="1533" spans="1:15" hidden="1" x14ac:dyDescent="0.3">
      <c r="A1533" s="6" t="s">
        <v>8</v>
      </c>
      <c r="H1533" s="32"/>
      <c r="O1533" s="1" t="s">
        <v>284</v>
      </c>
    </row>
    <row r="1534" spans="1:15" hidden="1" x14ac:dyDescent="0.3">
      <c r="A1534" s="11" t="s">
        <v>8</v>
      </c>
      <c r="H1534" s="32"/>
      <c r="K1534" s="9">
        <v>35.28</v>
      </c>
      <c r="O1534" s="1" t="s">
        <v>228</v>
      </c>
    </row>
    <row r="1535" spans="1:15" hidden="1" x14ac:dyDescent="0.3">
      <c r="A1535" s="11" t="s">
        <v>8</v>
      </c>
      <c r="H1535" s="32"/>
      <c r="K1535" s="9">
        <v>35.28</v>
      </c>
      <c r="O1535" s="1" t="s">
        <v>9</v>
      </c>
    </row>
    <row r="1536" spans="1:15" hidden="1" x14ac:dyDescent="0.3">
      <c r="A1536" s="11" t="s">
        <v>8</v>
      </c>
      <c r="H1536" s="32"/>
      <c r="J1536" s="9">
        <v>17</v>
      </c>
      <c r="O1536" s="1" t="s">
        <v>258</v>
      </c>
    </row>
    <row r="1537" spans="1:15" hidden="1" x14ac:dyDescent="0.3">
      <c r="A1537" s="56" t="s">
        <v>25</v>
      </c>
      <c r="H1537" s="32"/>
      <c r="I1537" s="77">
        <v>20</v>
      </c>
      <c r="O1537" s="1" t="s">
        <v>233</v>
      </c>
    </row>
    <row r="1538" spans="1:15" hidden="1" x14ac:dyDescent="0.3">
      <c r="A1538" s="6" t="s">
        <v>25</v>
      </c>
      <c r="H1538" s="32"/>
      <c r="O1538" s="1" t="s">
        <v>284</v>
      </c>
    </row>
    <row r="1539" spans="1:15" hidden="1" x14ac:dyDescent="0.3">
      <c r="A1539" s="11" t="s">
        <v>25</v>
      </c>
      <c r="H1539" s="32"/>
      <c r="K1539" s="9">
        <v>273.95549999999997</v>
      </c>
      <c r="O1539" s="1" t="s">
        <v>228</v>
      </c>
    </row>
    <row r="1540" spans="1:15" hidden="1" x14ac:dyDescent="0.3">
      <c r="A1540" s="11" t="s">
        <v>25</v>
      </c>
      <c r="H1540" s="32"/>
      <c r="I1540" s="77">
        <v>20</v>
      </c>
      <c r="O1540" s="1" t="s">
        <v>236</v>
      </c>
    </row>
    <row r="1541" spans="1:15" hidden="1" x14ac:dyDescent="0.3">
      <c r="A1541" s="11" t="s">
        <v>25</v>
      </c>
      <c r="H1541" s="18">
        <v>0.66154196600000004</v>
      </c>
      <c r="O1541" s="10" t="s">
        <v>250</v>
      </c>
    </row>
    <row r="1542" spans="1:15" hidden="1" x14ac:dyDescent="0.3">
      <c r="A1542" s="11" t="s">
        <v>25</v>
      </c>
      <c r="H1542" s="32"/>
      <c r="K1542" s="9">
        <v>273.95549999999997</v>
      </c>
      <c r="O1542" s="1" t="s">
        <v>9</v>
      </c>
    </row>
    <row r="1543" spans="1:15" hidden="1" x14ac:dyDescent="0.3">
      <c r="A1543" s="11" t="s">
        <v>25</v>
      </c>
      <c r="H1543" s="32"/>
      <c r="J1543" s="9">
        <v>173</v>
      </c>
      <c r="O1543" s="1" t="s">
        <v>258</v>
      </c>
    </row>
    <row r="1544" spans="1:15" hidden="1" x14ac:dyDescent="0.3">
      <c r="A1544" s="11" t="s">
        <v>25</v>
      </c>
      <c r="H1544" s="32"/>
      <c r="J1544" s="9">
        <v>360.47</v>
      </c>
      <c r="O1544" s="1" t="s">
        <v>280</v>
      </c>
    </row>
    <row r="1545" spans="1:15" hidden="1" x14ac:dyDescent="0.3">
      <c r="A1545" s="6" t="s">
        <v>41</v>
      </c>
      <c r="H1545" s="32"/>
      <c r="O1545" s="1" t="s">
        <v>284</v>
      </c>
    </row>
    <row r="1546" spans="1:15" hidden="1" x14ac:dyDescent="0.3">
      <c r="A1546" s="56" t="s">
        <v>41</v>
      </c>
      <c r="H1546" s="32"/>
      <c r="I1546" s="77">
        <v>4</v>
      </c>
      <c r="O1546" s="1" t="s">
        <v>236</v>
      </c>
    </row>
    <row r="1547" spans="1:15" hidden="1" x14ac:dyDescent="0.3">
      <c r="A1547" s="56" t="s">
        <v>41</v>
      </c>
      <c r="C1547" s="9"/>
      <c r="D1547" s="9"/>
      <c r="H1547" s="32"/>
      <c r="J1547" s="9">
        <v>21.67</v>
      </c>
      <c r="O1547" s="1" t="s">
        <v>257</v>
      </c>
    </row>
    <row r="1548" spans="1:15" hidden="1" x14ac:dyDescent="0.3">
      <c r="A1548" s="56" t="s">
        <v>41</v>
      </c>
      <c r="H1548" s="32"/>
      <c r="J1548" s="9">
        <v>15.38</v>
      </c>
      <c r="O1548" s="1" t="s">
        <v>280</v>
      </c>
    </row>
    <row r="1549" spans="1:15" hidden="1" x14ac:dyDescent="0.3">
      <c r="A1549" s="56" t="s">
        <v>42</v>
      </c>
      <c r="H1549" s="13">
        <v>0.37453500000000001</v>
      </c>
      <c r="O1549" s="10" t="s">
        <v>251</v>
      </c>
    </row>
    <row r="1550" spans="1:15" hidden="1" x14ac:dyDescent="0.3">
      <c r="A1550" s="56" t="s">
        <v>42</v>
      </c>
      <c r="H1550" s="13">
        <v>0.36591266700000002</v>
      </c>
      <c r="O1550" s="10" t="s">
        <v>251</v>
      </c>
    </row>
    <row r="1551" spans="1:15" hidden="1" x14ac:dyDescent="0.3">
      <c r="A1551" s="56" t="s">
        <v>42</v>
      </c>
      <c r="H1551" s="13">
        <v>0.37453500000000001</v>
      </c>
      <c r="O1551" s="10" t="s">
        <v>251</v>
      </c>
    </row>
    <row r="1552" spans="1:15" hidden="1" x14ac:dyDescent="0.3">
      <c r="A1552" s="56" t="s">
        <v>42</v>
      </c>
      <c r="H1552" s="13">
        <v>0.37453500000000001</v>
      </c>
      <c r="O1552" s="10" t="s">
        <v>251</v>
      </c>
    </row>
    <row r="1553" spans="1:15" hidden="1" x14ac:dyDescent="0.3">
      <c r="A1553" s="56" t="s">
        <v>43</v>
      </c>
      <c r="H1553" s="13">
        <v>0.60700500000000002</v>
      </c>
      <c r="O1553" s="10" t="s">
        <v>251</v>
      </c>
    </row>
    <row r="1554" spans="1:15" hidden="1" x14ac:dyDescent="0.3">
      <c r="A1554" s="56" t="s">
        <v>43</v>
      </c>
      <c r="H1554" s="13">
        <v>0.60700500000000002</v>
      </c>
      <c r="O1554" s="10" t="s">
        <v>251</v>
      </c>
    </row>
    <row r="1555" spans="1:15" hidden="1" x14ac:dyDescent="0.3">
      <c r="A1555" s="56" t="s">
        <v>43</v>
      </c>
      <c r="H1555" s="32"/>
      <c r="J1555" s="9">
        <v>191.78</v>
      </c>
      <c r="O1555" s="1" t="s">
        <v>280</v>
      </c>
    </row>
    <row r="1556" spans="1:15" hidden="1" x14ac:dyDescent="0.3">
      <c r="A1556" s="11" t="s">
        <v>10</v>
      </c>
      <c r="H1556" s="32"/>
      <c r="K1556" s="9">
        <v>21.7</v>
      </c>
      <c r="O1556" s="1" t="s">
        <v>228</v>
      </c>
    </row>
    <row r="1557" spans="1:15" hidden="1" x14ac:dyDescent="0.3">
      <c r="A1557" s="11" t="s">
        <v>10</v>
      </c>
      <c r="H1557" s="32"/>
      <c r="K1557" s="9">
        <v>21.7</v>
      </c>
      <c r="O1557" s="1" t="s">
        <v>9</v>
      </c>
    </row>
    <row r="1558" spans="1:15" hidden="1" x14ac:dyDescent="0.3">
      <c r="A1558" s="11" t="s">
        <v>10</v>
      </c>
      <c r="H1558" s="32"/>
      <c r="J1558" s="9">
        <v>19.5</v>
      </c>
      <c r="O1558" s="1" t="s">
        <v>258</v>
      </c>
    </row>
    <row r="1559" spans="1:15" hidden="1" x14ac:dyDescent="0.3">
      <c r="A1559" s="11" t="s">
        <v>11</v>
      </c>
      <c r="H1559" s="32"/>
      <c r="K1559" s="9">
        <v>14.1</v>
      </c>
      <c r="O1559" s="1" t="s">
        <v>228</v>
      </c>
    </row>
    <row r="1560" spans="1:15" hidden="1" x14ac:dyDescent="0.3">
      <c r="A1560" s="11" t="s">
        <v>11</v>
      </c>
      <c r="H1560" s="32"/>
      <c r="K1560" s="9">
        <v>14.1</v>
      </c>
      <c r="O1560" s="1" t="s">
        <v>9</v>
      </c>
    </row>
    <row r="1561" spans="1:15" hidden="1" x14ac:dyDescent="0.3">
      <c r="A1561" s="11" t="s">
        <v>11</v>
      </c>
      <c r="H1561" s="32"/>
      <c r="J1561" s="9">
        <v>33.89</v>
      </c>
      <c r="O1561" s="1" t="s">
        <v>258</v>
      </c>
    </row>
    <row r="1562" spans="1:15" hidden="1" x14ac:dyDescent="0.3">
      <c r="A1562" s="56" t="s">
        <v>12</v>
      </c>
      <c r="H1562" s="32"/>
      <c r="I1562" s="77">
        <v>10</v>
      </c>
      <c r="O1562" s="1" t="s">
        <v>233</v>
      </c>
    </row>
    <row r="1563" spans="1:15" hidden="1" x14ac:dyDescent="0.3">
      <c r="A1563" s="11" t="s">
        <v>12</v>
      </c>
      <c r="H1563" s="32"/>
      <c r="K1563" s="9">
        <v>24.6</v>
      </c>
      <c r="O1563" s="1" t="s">
        <v>228</v>
      </c>
    </row>
    <row r="1564" spans="1:15" hidden="1" x14ac:dyDescent="0.3">
      <c r="A1564" s="72" t="s">
        <v>12</v>
      </c>
      <c r="H1564" s="32"/>
      <c r="J1564" s="47">
        <v>18.2</v>
      </c>
      <c r="O1564" s="1" t="s">
        <v>234</v>
      </c>
    </row>
    <row r="1565" spans="1:15" hidden="1" x14ac:dyDescent="0.3">
      <c r="A1565" s="12" t="s">
        <v>12</v>
      </c>
      <c r="H1565" s="13">
        <v>0.57478333299999995</v>
      </c>
      <c r="O1565" s="10" t="s">
        <v>251</v>
      </c>
    </row>
    <row r="1566" spans="1:15" hidden="1" x14ac:dyDescent="0.3">
      <c r="A1566" s="12" t="s">
        <v>12</v>
      </c>
      <c r="H1566" s="13">
        <v>0.66296999999999995</v>
      </c>
      <c r="O1566" s="10" t="s">
        <v>251</v>
      </c>
    </row>
    <row r="1567" spans="1:15" hidden="1" x14ac:dyDescent="0.3">
      <c r="A1567" s="11" t="s">
        <v>12</v>
      </c>
      <c r="H1567" s="32"/>
      <c r="K1567" s="9">
        <v>24.6</v>
      </c>
      <c r="O1567" s="1" t="s">
        <v>9</v>
      </c>
    </row>
    <row r="1568" spans="1:15" hidden="1" x14ac:dyDescent="0.3">
      <c r="A1568" s="6" t="s">
        <v>13</v>
      </c>
      <c r="H1568" s="32"/>
      <c r="O1568" s="1" t="s">
        <v>284</v>
      </c>
    </row>
    <row r="1569" spans="1:15" hidden="1" x14ac:dyDescent="0.3">
      <c r="A1569" s="11" t="s">
        <v>13</v>
      </c>
      <c r="H1569" s="32"/>
      <c r="K1569" s="9">
        <v>169.8</v>
      </c>
      <c r="O1569" s="1" t="s">
        <v>228</v>
      </c>
    </row>
    <row r="1570" spans="1:15" hidden="1" x14ac:dyDescent="0.3">
      <c r="A1570" s="11" t="s">
        <v>13</v>
      </c>
      <c r="H1570" s="32"/>
      <c r="K1570" s="9">
        <v>169.8</v>
      </c>
      <c r="O1570" s="1" t="s">
        <v>9</v>
      </c>
    </row>
    <row r="1571" spans="1:15" hidden="1" x14ac:dyDescent="0.3">
      <c r="A1571" s="11" t="s">
        <v>13</v>
      </c>
      <c r="H1571" s="32"/>
      <c r="J1571" s="9">
        <v>163.774</v>
      </c>
      <c r="O1571" s="1" t="s">
        <v>258</v>
      </c>
    </row>
    <row r="1572" spans="1:15" hidden="1" x14ac:dyDescent="0.3">
      <c r="A1572" s="56" t="s">
        <v>44</v>
      </c>
      <c r="H1572" s="32"/>
      <c r="K1572" s="9">
        <v>33.200000000000003</v>
      </c>
      <c r="O1572" s="1" t="s">
        <v>228</v>
      </c>
    </row>
    <row r="1573" spans="1:15" hidden="1" x14ac:dyDescent="0.3">
      <c r="A1573" s="56" t="s">
        <v>44</v>
      </c>
      <c r="H1573" s="32"/>
      <c r="K1573" s="9">
        <v>33.200000000000003</v>
      </c>
      <c r="O1573" s="1" t="s">
        <v>9</v>
      </c>
    </row>
    <row r="1574" spans="1:15" hidden="1" x14ac:dyDescent="0.3">
      <c r="A1574" s="12" t="s">
        <v>44</v>
      </c>
      <c r="H1574" s="13">
        <v>0.61152066699999996</v>
      </c>
      <c r="O1574" s="10" t="s">
        <v>251</v>
      </c>
    </row>
    <row r="1575" spans="1:15" hidden="1" x14ac:dyDescent="0.3">
      <c r="A1575" s="12" t="s">
        <v>44</v>
      </c>
      <c r="H1575" s="13">
        <v>0.61992000000000003</v>
      </c>
      <c r="O1575" s="10" t="s">
        <v>251</v>
      </c>
    </row>
    <row r="1576" spans="1:15" hidden="1" x14ac:dyDescent="0.3">
      <c r="A1576" s="12" t="s">
        <v>44</v>
      </c>
      <c r="H1576" s="13">
        <v>0.5</v>
      </c>
      <c r="O1576" s="10" t="s">
        <v>251</v>
      </c>
    </row>
    <row r="1577" spans="1:15" hidden="1" x14ac:dyDescent="0.3">
      <c r="A1577" s="11" t="s">
        <v>44</v>
      </c>
      <c r="H1577" s="32"/>
      <c r="J1577" s="9">
        <v>44.107821000000001</v>
      </c>
      <c r="O1577" s="1" t="s">
        <v>258</v>
      </c>
    </row>
    <row r="1578" spans="1:15" hidden="1" x14ac:dyDescent="0.3">
      <c r="A1578" s="11" t="s">
        <v>44</v>
      </c>
      <c r="H1578" s="32"/>
      <c r="O1578" s="1" t="s">
        <v>280</v>
      </c>
    </row>
    <row r="1579" spans="1:15" hidden="1" x14ac:dyDescent="0.3">
      <c r="A1579" s="12" t="s">
        <v>45</v>
      </c>
      <c r="H1579" s="13">
        <v>0.44070266699999999</v>
      </c>
      <c r="O1579" s="10" t="s">
        <v>251</v>
      </c>
    </row>
    <row r="1580" spans="1:15" hidden="1" x14ac:dyDescent="0.3">
      <c r="A1580" s="12" t="s">
        <v>45</v>
      </c>
      <c r="H1580" s="13">
        <v>0.44816466700000002</v>
      </c>
      <c r="O1580" s="10" t="s">
        <v>251</v>
      </c>
    </row>
    <row r="1581" spans="1:15" hidden="1" x14ac:dyDescent="0.3">
      <c r="A1581" s="12" t="s">
        <v>45</v>
      </c>
      <c r="H1581" s="13">
        <v>0.44546000000000002</v>
      </c>
      <c r="O1581" s="10" t="s">
        <v>251</v>
      </c>
    </row>
    <row r="1582" spans="1:15" hidden="1" x14ac:dyDescent="0.3">
      <c r="A1582" s="12" t="s">
        <v>45</v>
      </c>
      <c r="H1582" s="13">
        <v>0.48215999999999998</v>
      </c>
      <c r="O1582" s="10" t="s">
        <v>251</v>
      </c>
    </row>
    <row r="1583" spans="1:15" hidden="1" x14ac:dyDescent="0.3">
      <c r="A1583" s="12" t="s">
        <v>45</v>
      </c>
      <c r="H1583" s="13">
        <v>0.43911</v>
      </c>
      <c r="O1583" s="10" t="s">
        <v>251</v>
      </c>
    </row>
    <row r="1584" spans="1:15" hidden="1" x14ac:dyDescent="0.3">
      <c r="A1584" s="6" t="s">
        <v>267</v>
      </c>
      <c r="H1584" s="32"/>
      <c r="O1584" s="1" t="s">
        <v>284</v>
      </c>
    </row>
    <row r="1585" spans="1:15" hidden="1" x14ac:dyDescent="0.3">
      <c r="A1585" s="6" t="s">
        <v>46</v>
      </c>
      <c r="H1585" s="32"/>
      <c r="O1585" s="1" t="s">
        <v>284</v>
      </c>
    </row>
    <row r="1586" spans="1:15" hidden="1" x14ac:dyDescent="0.3">
      <c r="A1586" s="11" t="s">
        <v>46</v>
      </c>
      <c r="H1586" s="32"/>
      <c r="J1586" s="9">
        <v>1.4952000000000001</v>
      </c>
      <c r="O1586" s="1" t="s">
        <v>258</v>
      </c>
    </row>
    <row r="1587" spans="1:15" hidden="1" x14ac:dyDescent="0.3">
      <c r="A1587" s="11" t="s">
        <v>47</v>
      </c>
      <c r="H1587" s="32"/>
      <c r="J1587" s="9">
        <v>221</v>
      </c>
      <c r="O1587" s="1" t="s">
        <v>258</v>
      </c>
    </row>
    <row r="1588" spans="1:15" hidden="1" x14ac:dyDescent="0.3">
      <c r="A1588" s="6" t="s">
        <v>263</v>
      </c>
      <c r="H1588" s="32"/>
      <c r="O1588" s="1" t="s">
        <v>284</v>
      </c>
    </row>
    <row r="1589" spans="1:15" hidden="1" x14ac:dyDescent="0.3">
      <c r="A1589" s="11" t="s">
        <v>48</v>
      </c>
      <c r="H1589" s="32"/>
      <c r="J1589" s="9">
        <v>2.1040000000000001</v>
      </c>
      <c r="O1589" s="1" t="s">
        <v>258</v>
      </c>
    </row>
    <row r="1590" spans="1:15" hidden="1" x14ac:dyDescent="0.3">
      <c r="A1590" s="12" t="s">
        <v>50</v>
      </c>
      <c r="H1590" s="13">
        <v>0.63283500000000004</v>
      </c>
      <c r="O1590" s="10" t="s">
        <v>251</v>
      </c>
    </row>
    <row r="1591" spans="1:15" hidden="1" x14ac:dyDescent="0.3">
      <c r="A1591" s="12" t="s">
        <v>50</v>
      </c>
      <c r="H1591" s="13">
        <v>0.63283500000000004</v>
      </c>
      <c r="O1591" s="10" t="s">
        <v>251</v>
      </c>
    </row>
    <row r="1592" spans="1:15" hidden="1" x14ac:dyDescent="0.3">
      <c r="A1592" s="11" t="s">
        <v>50</v>
      </c>
      <c r="H1592" s="32"/>
      <c r="J1592" s="9">
        <v>59.7</v>
      </c>
      <c r="O1592" s="1" t="s">
        <v>258</v>
      </c>
    </row>
    <row r="1593" spans="1:15" hidden="1" x14ac:dyDescent="0.3">
      <c r="A1593" s="11" t="s">
        <v>50</v>
      </c>
      <c r="H1593" s="32"/>
      <c r="J1593" s="9">
        <v>59.7</v>
      </c>
      <c r="O1593" s="1" t="s">
        <v>280</v>
      </c>
    </row>
    <row r="1594" spans="1:15" hidden="1" x14ac:dyDescent="0.3">
      <c r="A1594" s="12" t="s">
        <v>52</v>
      </c>
      <c r="H1594" s="13">
        <v>0.75768000000000002</v>
      </c>
      <c r="O1594" s="10" t="s">
        <v>251</v>
      </c>
    </row>
    <row r="1595" spans="1:15" hidden="1" x14ac:dyDescent="0.3">
      <c r="A1595" s="12" t="s">
        <v>52</v>
      </c>
      <c r="H1595" s="13">
        <v>0.75768000000000002</v>
      </c>
      <c r="O1595" s="10" t="s">
        <v>251</v>
      </c>
    </row>
    <row r="1596" spans="1:15" hidden="1" x14ac:dyDescent="0.3">
      <c r="A1596" s="11" t="s">
        <v>52</v>
      </c>
      <c r="H1596" s="32"/>
      <c r="J1596" s="9">
        <v>33.270400000000002</v>
      </c>
      <c r="O1596" s="1" t="s">
        <v>258</v>
      </c>
    </row>
    <row r="1597" spans="1:15" hidden="1" x14ac:dyDescent="0.3">
      <c r="A1597" s="6" t="s">
        <v>53</v>
      </c>
      <c r="H1597" s="32"/>
      <c r="O1597" s="1" t="s">
        <v>284</v>
      </c>
    </row>
    <row r="1598" spans="1:15" hidden="1" x14ac:dyDescent="0.3">
      <c r="A1598" s="6" t="s">
        <v>54</v>
      </c>
      <c r="H1598" s="32"/>
      <c r="O1598" s="1" t="s">
        <v>284</v>
      </c>
    </row>
    <row r="1599" spans="1:15" hidden="1" x14ac:dyDescent="0.3">
      <c r="A1599" s="12" t="s">
        <v>54</v>
      </c>
      <c r="H1599" s="13">
        <v>0.74476500000000001</v>
      </c>
      <c r="O1599" s="10" t="s">
        <v>251</v>
      </c>
    </row>
    <row r="1600" spans="1:15" hidden="1" x14ac:dyDescent="0.3">
      <c r="A1600" s="12" t="s">
        <v>54</v>
      </c>
      <c r="H1600" s="13">
        <v>0.61277033299999994</v>
      </c>
      <c r="O1600" s="10" t="s">
        <v>251</v>
      </c>
    </row>
    <row r="1601" spans="1:15" hidden="1" x14ac:dyDescent="0.3">
      <c r="A1601" s="6" t="s">
        <v>55</v>
      </c>
      <c r="H1601" s="32"/>
      <c r="O1601" s="1" t="s">
        <v>284</v>
      </c>
    </row>
    <row r="1602" spans="1:15" hidden="1" x14ac:dyDescent="0.3">
      <c r="A1602" s="56" t="s">
        <v>55</v>
      </c>
      <c r="H1602" s="32"/>
      <c r="I1602" s="77">
        <v>10</v>
      </c>
      <c r="O1602" s="1" t="s">
        <v>233</v>
      </c>
    </row>
    <row r="1603" spans="1:15" hidden="1" x14ac:dyDescent="0.3">
      <c r="A1603" s="11" t="s">
        <v>55</v>
      </c>
      <c r="H1603" s="32"/>
      <c r="I1603" s="77">
        <v>10</v>
      </c>
      <c r="O1603" s="1" t="s">
        <v>236</v>
      </c>
    </row>
    <row r="1604" spans="1:15" hidden="1" x14ac:dyDescent="0.3">
      <c r="A1604" s="12" t="s">
        <v>55</v>
      </c>
      <c r="H1604" s="13">
        <v>0.85089700000000001</v>
      </c>
      <c r="O1604" s="10" t="s">
        <v>251</v>
      </c>
    </row>
    <row r="1605" spans="1:15" hidden="1" x14ac:dyDescent="0.3">
      <c r="A1605" s="12" t="s">
        <v>55</v>
      </c>
      <c r="H1605" s="13">
        <v>0.90835500000000002</v>
      </c>
      <c r="O1605" s="10" t="s">
        <v>251</v>
      </c>
    </row>
    <row r="1606" spans="1:15" hidden="1" x14ac:dyDescent="0.3">
      <c r="A1606" s="11" t="s">
        <v>55</v>
      </c>
      <c r="H1606" s="32"/>
      <c r="J1606" s="9">
        <v>8.8211999999999993</v>
      </c>
      <c r="O1606" s="1" t="s">
        <v>258</v>
      </c>
    </row>
    <row r="1607" spans="1:15" hidden="1" x14ac:dyDescent="0.3">
      <c r="A1607" s="12" t="s">
        <v>56</v>
      </c>
      <c r="H1607" s="13">
        <v>0.65355399999999997</v>
      </c>
      <c r="O1607" s="10" t="s">
        <v>251</v>
      </c>
    </row>
    <row r="1608" spans="1:15" hidden="1" x14ac:dyDescent="0.3">
      <c r="A1608" s="12" t="s">
        <v>56</v>
      </c>
      <c r="H1608" s="13">
        <v>0.66296999999999995</v>
      </c>
      <c r="O1608" s="10" t="s">
        <v>251</v>
      </c>
    </row>
    <row r="1609" spans="1:15" hidden="1" x14ac:dyDescent="0.3">
      <c r="A1609" s="12" t="s">
        <v>56</v>
      </c>
      <c r="H1609" s="13">
        <v>0.59839500000000001</v>
      </c>
      <c r="O1609" s="10" t="s">
        <v>251</v>
      </c>
    </row>
    <row r="1610" spans="1:15" hidden="1" x14ac:dyDescent="0.3">
      <c r="A1610" s="12" t="s">
        <v>56</v>
      </c>
      <c r="H1610" s="32"/>
      <c r="J1610" s="9">
        <v>384</v>
      </c>
      <c r="O1610" s="1" t="s">
        <v>280</v>
      </c>
    </row>
    <row r="1611" spans="1:15" hidden="1" x14ac:dyDescent="0.3">
      <c r="A1611" s="56" t="s">
        <v>1</v>
      </c>
      <c r="H1611" s="32"/>
      <c r="I1611" s="77">
        <v>2</v>
      </c>
      <c r="O1611" s="1" t="s">
        <v>233</v>
      </c>
    </row>
    <row r="1612" spans="1:15" hidden="1" x14ac:dyDescent="0.3">
      <c r="A1612" s="11" t="s">
        <v>1</v>
      </c>
      <c r="H1612" s="32"/>
      <c r="I1612" s="77">
        <v>2</v>
      </c>
      <c r="O1612" s="1" t="s">
        <v>236</v>
      </c>
    </row>
    <row r="1613" spans="1:15" hidden="1" x14ac:dyDescent="0.3">
      <c r="A1613" s="6" t="s">
        <v>1</v>
      </c>
      <c r="H1613" s="32"/>
      <c r="I1613" s="84">
        <v>2.37</v>
      </c>
      <c r="O1613" s="10" t="s">
        <v>247</v>
      </c>
    </row>
    <row r="1614" spans="1:15" hidden="1" x14ac:dyDescent="0.3">
      <c r="A1614" s="6" t="s">
        <v>1</v>
      </c>
      <c r="H1614" s="32"/>
      <c r="I1614" s="84">
        <v>1.47</v>
      </c>
      <c r="O1614" s="10" t="s">
        <v>247</v>
      </c>
    </row>
    <row r="1615" spans="1:15" hidden="1" x14ac:dyDescent="0.3">
      <c r="A1615" s="6" t="s">
        <v>1</v>
      </c>
      <c r="H1615" s="32"/>
      <c r="I1615" s="84">
        <v>1.97</v>
      </c>
      <c r="O1615" s="10" t="s">
        <v>247</v>
      </c>
    </row>
    <row r="1616" spans="1:15" hidden="1" x14ac:dyDescent="0.3">
      <c r="A1616" s="6" t="s">
        <v>1</v>
      </c>
      <c r="H1616" s="32"/>
      <c r="I1616" s="84">
        <v>2.7</v>
      </c>
      <c r="O1616" s="10" t="s">
        <v>247</v>
      </c>
    </row>
    <row r="1617" spans="1:15" hidden="1" x14ac:dyDescent="0.3">
      <c r="A1617" s="6" t="s">
        <v>1</v>
      </c>
      <c r="H1617" s="32"/>
      <c r="I1617" s="84">
        <v>1.75</v>
      </c>
      <c r="O1617" s="10" t="s">
        <v>247</v>
      </c>
    </row>
    <row r="1618" spans="1:15" hidden="1" x14ac:dyDescent="0.3">
      <c r="A1618" s="6" t="s">
        <v>1</v>
      </c>
      <c r="H1618" s="32"/>
      <c r="I1618" s="84">
        <v>1.33</v>
      </c>
      <c r="O1618" s="10" t="s">
        <v>247</v>
      </c>
    </row>
    <row r="1619" spans="1:15" hidden="1" x14ac:dyDescent="0.3">
      <c r="A1619" s="11" t="s">
        <v>1</v>
      </c>
      <c r="H1619" s="32"/>
      <c r="J1619" s="9">
        <v>5.66</v>
      </c>
      <c r="O1619" s="1" t="s">
        <v>258</v>
      </c>
    </row>
    <row r="1620" spans="1:15" hidden="1" x14ac:dyDescent="0.3">
      <c r="A1620" s="12" t="s">
        <v>57</v>
      </c>
      <c r="H1620" s="13">
        <v>0.65864666699999996</v>
      </c>
      <c r="O1620" s="10" t="s">
        <v>251</v>
      </c>
    </row>
    <row r="1621" spans="1:15" hidden="1" x14ac:dyDescent="0.3">
      <c r="A1621" s="12" t="s">
        <v>57</v>
      </c>
      <c r="H1621" s="13">
        <v>0.70171499999999998</v>
      </c>
      <c r="O1621" s="10" t="s">
        <v>251</v>
      </c>
    </row>
    <row r="1622" spans="1:15" hidden="1" x14ac:dyDescent="0.3">
      <c r="A1622" s="11" t="s">
        <v>58</v>
      </c>
      <c r="H1622" s="32"/>
      <c r="J1622" s="9">
        <v>2.7115999999999998</v>
      </c>
      <c r="O1622" s="1" t="s">
        <v>258</v>
      </c>
    </row>
    <row r="1623" spans="1:15" hidden="1" x14ac:dyDescent="0.3">
      <c r="A1623" s="6" t="s">
        <v>59</v>
      </c>
      <c r="H1623" s="32"/>
      <c r="O1623" s="1" t="s">
        <v>284</v>
      </c>
    </row>
    <row r="1624" spans="1:15" hidden="1" x14ac:dyDescent="0.3">
      <c r="A1624" s="56" t="s">
        <v>59</v>
      </c>
      <c r="H1624" s="32"/>
      <c r="J1624" s="9">
        <v>211.85</v>
      </c>
      <c r="O1624" s="1" t="s">
        <v>280</v>
      </c>
    </row>
    <row r="1625" spans="1:15" hidden="1" x14ac:dyDescent="0.3">
      <c r="A1625" s="56" t="s">
        <v>59</v>
      </c>
      <c r="H1625" s="32"/>
      <c r="J1625" s="9">
        <v>676</v>
      </c>
      <c r="O1625" s="1" t="s">
        <v>280</v>
      </c>
    </row>
    <row r="1626" spans="1:15" hidden="1" x14ac:dyDescent="0.3">
      <c r="A1626" s="6" t="s">
        <v>273</v>
      </c>
      <c r="H1626" s="32"/>
      <c r="O1626" s="1" t="s">
        <v>284</v>
      </c>
    </row>
    <row r="1627" spans="1:15" hidden="1" x14ac:dyDescent="0.3">
      <c r="A1627" s="11" t="s">
        <v>273</v>
      </c>
      <c r="H1627" s="32"/>
      <c r="K1627" s="9">
        <v>17631.518</v>
      </c>
      <c r="O1627" s="1" t="s">
        <v>228</v>
      </c>
    </row>
    <row r="1628" spans="1:15" hidden="1" x14ac:dyDescent="0.3">
      <c r="A1628" s="11" t="s">
        <v>273</v>
      </c>
      <c r="H1628" s="32"/>
      <c r="K1628" s="9">
        <v>17631.518</v>
      </c>
      <c r="O1628" s="1" t="s">
        <v>9</v>
      </c>
    </row>
    <row r="1629" spans="1:15" hidden="1" x14ac:dyDescent="0.3">
      <c r="A1629" s="6" t="s">
        <v>14</v>
      </c>
      <c r="H1629" s="32"/>
      <c r="O1629" s="1" t="s">
        <v>284</v>
      </c>
    </row>
    <row r="1630" spans="1:15" hidden="1" x14ac:dyDescent="0.3">
      <c r="A1630" s="56" t="s">
        <v>14</v>
      </c>
      <c r="H1630" s="32"/>
      <c r="I1630" s="77">
        <v>6</v>
      </c>
      <c r="O1630" s="1" t="s">
        <v>233</v>
      </c>
    </row>
    <row r="1631" spans="1:15" hidden="1" x14ac:dyDescent="0.3">
      <c r="A1631" s="11" t="s">
        <v>14</v>
      </c>
      <c r="H1631" s="32"/>
      <c r="K1631" s="9">
        <v>2.3599999999999999E-2</v>
      </c>
      <c r="O1631" s="1" t="s">
        <v>228</v>
      </c>
    </row>
    <row r="1632" spans="1:15" hidden="1" x14ac:dyDescent="0.3">
      <c r="A1632" s="12" t="s">
        <v>14</v>
      </c>
      <c r="H1632" s="13">
        <v>0.83947499999999997</v>
      </c>
      <c r="O1632" s="10" t="s">
        <v>251</v>
      </c>
    </row>
    <row r="1633" spans="1:15" hidden="1" x14ac:dyDescent="0.3">
      <c r="A1633" s="11" t="s">
        <v>14</v>
      </c>
      <c r="H1633" s="32"/>
      <c r="K1633" s="9">
        <v>2.3599999999999999E-2</v>
      </c>
      <c r="O1633" s="1" t="s">
        <v>9</v>
      </c>
    </row>
    <row r="1634" spans="1:15" hidden="1" x14ac:dyDescent="0.3">
      <c r="A1634" s="6" t="s">
        <v>15</v>
      </c>
      <c r="H1634" s="32"/>
      <c r="O1634" s="1" t="s">
        <v>284</v>
      </c>
    </row>
    <row r="1635" spans="1:15" hidden="1" x14ac:dyDescent="0.3">
      <c r="A1635" s="11" t="s">
        <v>15</v>
      </c>
      <c r="H1635" s="32"/>
      <c r="K1635" s="9">
        <v>0.25919999999999999</v>
      </c>
      <c r="O1635" s="1" t="s">
        <v>228</v>
      </c>
    </row>
    <row r="1636" spans="1:15" hidden="1" x14ac:dyDescent="0.3">
      <c r="A1636" s="12" t="s">
        <v>15</v>
      </c>
      <c r="H1636" s="13">
        <v>0.68879999999999997</v>
      </c>
      <c r="O1636" s="10" t="s">
        <v>251</v>
      </c>
    </row>
    <row r="1637" spans="1:15" hidden="1" x14ac:dyDescent="0.3">
      <c r="A1637" s="11" t="s">
        <v>15</v>
      </c>
      <c r="H1637" s="32"/>
      <c r="K1637" s="9">
        <v>0.25919999999999999</v>
      </c>
      <c r="O1637" s="1" t="s">
        <v>9</v>
      </c>
    </row>
    <row r="1638" spans="1:15" hidden="1" x14ac:dyDescent="0.3">
      <c r="A1638" s="11" t="s">
        <v>15</v>
      </c>
      <c r="H1638" s="32"/>
      <c r="J1638" s="9">
        <v>0.35239999999999999</v>
      </c>
      <c r="O1638" s="1" t="s">
        <v>258</v>
      </c>
    </row>
    <row r="1639" spans="1:15" hidden="1" x14ac:dyDescent="0.3">
      <c r="A1639" s="12" t="s">
        <v>60</v>
      </c>
      <c r="H1639" s="13">
        <v>0.65177700000000005</v>
      </c>
      <c r="O1639" s="10" t="s">
        <v>251</v>
      </c>
    </row>
    <row r="1640" spans="1:15" hidden="1" x14ac:dyDescent="0.3">
      <c r="A1640" s="12" t="s">
        <v>60</v>
      </c>
      <c r="H1640" s="13">
        <v>0.65177700000000005</v>
      </c>
      <c r="O1640" s="10" t="s">
        <v>251</v>
      </c>
    </row>
    <row r="1641" spans="1:15" hidden="1" x14ac:dyDescent="0.3">
      <c r="A1641" s="12" t="s">
        <v>60</v>
      </c>
      <c r="H1641" s="13">
        <v>0.48985566699999999</v>
      </c>
      <c r="O1641" s="10" t="s">
        <v>251</v>
      </c>
    </row>
    <row r="1642" spans="1:15" hidden="1" x14ac:dyDescent="0.3">
      <c r="A1642" s="12" t="s">
        <v>60</v>
      </c>
      <c r="H1642" s="13">
        <v>0.65177700000000005</v>
      </c>
      <c r="O1642" s="10" t="s">
        <v>251</v>
      </c>
    </row>
    <row r="1643" spans="1:15" hidden="1" x14ac:dyDescent="0.3">
      <c r="A1643" s="12" t="s">
        <v>60</v>
      </c>
      <c r="H1643" s="13">
        <v>0.65177700000000005</v>
      </c>
      <c r="O1643" s="10" t="s">
        <v>251</v>
      </c>
    </row>
    <row r="1644" spans="1:15" hidden="1" x14ac:dyDescent="0.3">
      <c r="A1644" s="12" t="s">
        <v>60</v>
      </c>
      <c r="H1644" s="32"/>
      <c r="J1644" s="9">
        <v>678.88</v>
      </c>
      <c r="O1644" s="1" t="s">
        <v>258</v>
      </c>
    </row>
    <row r="1645" spans="1:15" hidden="1" x14ac:dyDescent="0.3">
      <c r="A1645" s="6" t="s">
        <v>61</v>
      </c>
      <c r="H1645" s="32"/>
      <c r="O1645" s="1" t="s">
        <v>284</v>
      </c>
    </row>
    <row r="1646" spans="1:15" hidden="1" x14ac:dyDescent="0.3">
      <c r="A1646" s="12" t="s">
        <v>61</v>
      </c>
      <c r="H1646" s="13">
        <v>0.76198500000000002</v>
      </c>
      <c r="O1646" s="10" t="s">
        <v>251</v>
      </c>
    </row>
    <row r="1647" spans="1:15" hidden="1" x14ac:dyDescent="0.3">
      <c r="A1647" s="12" t="s">
        <v>61</v>
      </c>
      <c r="H1647" s="32"/>
      <c r="J1647" s="9">
        <v>50.98</v>
      </c>
      <c r="O1647" s="1" t="s">
        <v>280</v>
      </c>
    </row>
    <row r="1648" spans="1:15" hidden="1" x14ac:dyDescent="0.3">
      <c r="A1648" s="6" t="s">
        <v>64</v>
      </c>
      <c r="H1648" s="32"/>
      <c r="O1648" s="1" t="s">
        <v>284</v>
      </c>
    </row>
    <row r="1649" spans="1:16" hidden="1" x14ac:dyDescent="0.3">
      <c r="A1649" s="11" t="s">
        <v>64</v>
      </c>
      <c r="H1649" s="32"/>
      <c r="I1649" s="77">
        <v>1</v>
      </c>
      <c r="O1649" s="1" t="s">
        <v>236</v>
      </c>
    </row>
    <row r="1650" spans="1:16" hidden="1" x14ac:dyDescent="0.3">
      <c r="A1650" s="11" t="s">
        <v>64</v>
      </c>
      <c r="H1650" s="32"/>
      <c r="J1650" s="9">
        <v>0.82989999999999997</v>
      </c>
      <c r="O1650" s="1" t="s">
        <v>258</v>
      </c>
    </row>
    <row r="1651" spans="1:16" hidden="1" x14ac:dyDescent="0.3">
      <c r="A1651" s="52" t="s">
        <v>64</v>
      </c>
      <c r="H1651" s="32"/>
      <c r="I1651" s="85">
        <v>1.5</v>
      </c>
      <c r="O1651" s="1" t="s">
        <v>260</v>
      </c>
    </row>
    <row r="1652" spans="1:16" hidden="1" x14ac:dyDescent="0.3">
      <c r="A1652" s="6" t="s">
        <v>65</v>
      </c>
      <c r="H1652" s="32"/>
      <c r="O1652" s="1" t="s">
        <v>284</v>
      </c>
    </row>
    <row r="1653" spans="1:16" hidden="1" x14ac:dyDescent="0.3">
      <c r="A1653" s="6" t="s">
        <v>65</v>
      </c>
      <c r="H1653" s="32"/>
      <c r="J1653" s="17">
        <v>50.76</v>
      </c>
      <c r="O1653" s="1" t="s">
        <v>212</v>
      </c>
      <c r="P1653" s="6" t="s">
        <v>209</v>
      </c>
    </row>
    <row r="1654" spans="1:16" hidden="1" x14ac:dyDescent="0.3">
      <c r="A1654" s="6" t="s">
        <v>16</v>
      </c>
      <c r="H1654" s="32"/>
      <c r="O1654" s="1" t="s">
        <v>284</v>
      </c>
    </row>
    <row r="1655" spans="1:16" hidden="1" x14ac:dyDescent="0.3">
      <c r="A1655" s="11" t="s">
        <v>16</v>
      </c>
      <c r="H1655" s="32"/>
      <c r="K1655" s="9">
        <v>21127.68</v>
      </c>
      <c r="O1655" s="1" t="s">
        <v>228</v>
      </c>
    </row>
    <row r="1656" spans="1:16" hidden="1" x14ac:dyDescent="0.3">
      <c r="A1656" s="12" t="s">
        <v>16</v>
      </c>
      <c r="H1656" s="13">
        <v>0.59613333300000004</v>
      </c>
      <c r="O1656" s="10" t="s">
        <v>251</v>
      </c>
    </row>
    <row r="1657" spans="1:16" hidden="1" x14ac:dyDescent="0.3">
      <c r="A1657" s="12" t="s">
        <v>16</v>
      </c>
      <c r="H1657" s="13">
        <v>0.65005500000000005</v>
      </c>
      <c r="O1657" s="10" t="s">
        <v>251</v>
      </c>
    </row>
    <row r="1658" spans="1:16" hidden="1" x14ac:dyDescent="0.3">
      <c r="A1658" s="12" t="s">
        <v>16</v>
      </c>
      <c r="H1658" s="13">
        <v>0.63</v>
      </c>
      <c r="O1658" s="10" t="s">
        <v>251</v>
      </c>
    </row>
    <row r="1659" spans="1:16" hidden="1" x14ac:dyDescent="0.3">
      <c r="A1659" s="11" t="s">
        <v>16</v>
      </c>
      <c r="H1659" s="32"/>
      <c r="K1659" s="9">
        <v>21127.68</v>
      </c>
      <c r="O1659" s="1" t="s">
        <v>9</v>
      </c>
    </row>
    <row r="1660" spans="1:16" hidden="1" x14ac:dyDescent="0.3">
      <c r="A1660" s="56" t="s">
        <v>66</v>
      </c>
      <c r="H1660" s="32"/>
      <c r="I1660" s="77">
        <v>25</v>
      </c>
      <c r="O1660" s="1" t="s">
        <v>233</v>
      </c>
    </row>
    <row r="1661" spans="1:16" hidden="1" x14ac:dyDescent="0.3">
      <c r="A1661" s="12" t="s">
        <v>66</v>
      </c>
      <c r="H1661" s="13">
        <v>0.71</v>
      </c>
      <c r="O1661" s="10" t="s">
        <v>251</v>
      </c>
    </row>
    <row r="1662" spans="1:16" hidden="1" x14ac:dyDescent="0.3">
      <c r="A1662" s="12" t="s">
        <v>66</v>
      </c>
      <c r="H1662" s="13">
        <v>0.61473299999999997</v>
      </c>
      <c r="O1662" s="10" t="s">
        <v>251</v>
      </c>
    </row>
    <row r="1663" spans="1:16" hidden="1" x14ac:dyDescent="0.3">
      <c r="A1663" s="12" t="s">
        <v>66</v>
      </c>
      <c r="H1663" s="13">
        <v>0.77059500000000003</v>
      </c>
      <c r="O1663" s="10" t="s">
        <v>251</v>
      </c>
    </row>
    <row r="1664" spans="1:16" hidden="1" x14ac:dyDescent="0.3">
      <c r="A1664" s="11" t="s">
        <v>66</v>
      </c>
      <c r="H1664" s="32"/>
      <c r="J1664" s="9">
        <v>1.57</v>
      </c>
      <c r="O1664" s="1" t="s">
        <v>258</v>
      </c>
    </row>
    <row r="1665" spans="1:16" hidden="1" x14ac:dyDescent="0.3">
      <c r="A1665" s="11" t="s">
        <v>66</v>
      </c>
      <c r="H1665" s="32"/>
      <c r="I1665" s="77">
        <v>20</v>
      </c>
      <c r="O1665" s="1" t="s">
        <v>259</v>
      </c>
    </row>
    <row r="1666" spans="1:16" hidden="1" x14ac:dyDescent="0.3">
      <c r="A1666" s="11" t="s">
        <v>67</v>
      </c>
      <c r="H1666" s="32"/>
      <c r="I1666" s="77">
        <v>12</v>
      </c>
      <c r="O1666" s="1" t="s">
        <v>236</v>
      </c>
    </row>
    <row r="1667" spans="1:16" hidden="1" x14ac:dyDescent="0.3">
      <c r="A1667" s="6" t="s">
        <v>68</v>
      </c>
      <c r="H1667" s="32"/>
      <c r="O1667" s="1" t="s">
        <v>284</v>
      </c>
    </row>
    <row r="1668" spans="1:16" hidden="1" x14ac:dyDescent="0.3">
      <c r="A1668" s="56" t="s">
        <v>68</v>
      </c>
      <c r="H1668" s="32"/>
      <c r="O1668" s="1" t="s">
        <v>233</v>
      </c>
    </row>
    <row r="1669" spans="1:16" hidden="1" x14ac:dyDescent="0.3">
      <c r="A1669" s="11" t="s">
        <v>68</v>
      </c>
      <c r="H1669" s="32"/>
      <c r="I1669" s="77">
        <v>2</v>
      </c>
      <c r="O1669" s="1" t="s">
        <v>236</v>
      </c>
    </row>
    <row r="1670" spans="1:16" hidden="1" x14ac:dyDescent="0.3">
      <c r="A1670" s="22" t="s">
        <v>68</v>
      </c>
      <c r="H1670" s="32"/>
      <c r="J1670" s="18">
        <v>27.922998287990406</v>
      </c>
      <c r="O1670" s="1" t="s">
        <v>212</v>
      </c>
      <c r="P1670" s="8" t="s">
        <v>211</v>
      </c>
    </row>
    <row r="1671" spans="1:16" hidden="1" x14ac:dyDescent="0.3">
      <c r="A1671" s="22" t="s">
        <v>68</v>
      </c>
      <c r="H1671" s="32"/>
      <c r="J1671" s="9">
        <v>12.31</v>
      </c>
      <c r="O1671" s="1" t="s">
        <v>280</v>
      </c>
    </row>
    <row r="1672" spans="1:16" hidden="1" x14ac:dyDescent="0.3">
      <c r="A1672" s="22" t="s">
        <v>68</v>
      </c>
      <c r="H1672" s="32"/>
      <c r="J1672" s="9">
        <v>33.19</v>
      </c>
      <c r="O1672" s="1" t="s">
        <v>280</v>
      </c>
    </row>
    <row r="1673" spans="1:16" hidden="1" x14ac:dyDescent="0.3">
      <c r="A1673" s="6" t="s">
        <v>70</v>
      </c>
      <c r="H1673" s="32"/>
      <c r="O1673" s="1" t="s">
        <v>284</v>
      </c>
    </row>
    <row r="1674" spans="1:16" hidden="1" x14ac:dyDescent="0.3">
      <c r="A1674" s="11" t="s">
        <v>70</v>
      </c>
      <c r="H1674" s="32"/>
      <c r="J1674" s="9">
        <v>3.2360000000000002</v>
      </c>
      <c r="O1674" s="1" t="s">
        <v>258</v>
      </c>
    </row>
    <row r="1675" spans="1:16" hidden="1" x14ac:dyDescent="0.3">
      <c r="A1675" s="11" t="s">
        <v>71</v>
      </c>
      <c r="H1675" s="32"/>
      <c r="J1675" s="9">
        <v>108</v>
      </c>
      <c r="O1675" s="1" t="s">
        <v>258</v>
      </c>
    </row>
    <row r="1676" spans="1:16" hidden="1" x14ac:dyDescent="0.3">
      <c r="A1676" s="12" t="s">
        <v>72</v>
      </c>
      <c r="H1676" s="13">
        <v>0.47405133300000002</v>
      </c>
      <c r="O1676" s="10" t="s">
        <v>251</v>
      </c>
    </row>
    <row r="1677" spans="1:16" hidden="1" x14ac:dyDescent="0.3">
      <c r="A1677" s="12" t="s">
        <v>72</v>
      </c>
      <c r="H1677" s="13">
        <v>0.48215999999999998</v>
      </c>
      <c r="O1677" s="10" t="s">
        <v>251</v>
      </c>
    </row>
    <row r="1678" spans="1:16" hidden="1" x14ac:dyDescent="0.3">
      <c r="A1678" s="56" t="s">
        <v>73</v>
      </c>
      <c r="H1678" s="32"/>
      <c r="O1678" s="1" t="s">
        <v>233</v>
      </c>
    </row>
    <row r="1679" spans="1:16" hidden="1" x14ac:dyDescent="0.3">
      <c r="A1679" s="6" t="s">
        <v>73</v>
      </c>
      <c r="H1679" s="32"/>
      <c r="O1679" s="1" t="s">
        <v>284</v>
      </c>
    </row>
    <row r="1680" spans="1:16" hidden="1" x14ac:dyDescent="0.3">
      <c r="A1680" s="11" t="s">
        <v>73</v>
      </c>
      <c r="H1680" s="32"/>
      <c r="J1680" s="9">
        <v>65.400000000000006</v>
      </c>
      <c r="O1680" s="1" t="s">
        <v>258</v>
      </c>
    </row>
    <row r="1681" spans="1:16" hidden="1" x14ac:dyDescent="0.3">
      <c r="A1681" s="22" t="s">
        <v>73</v>
      </c>
      <c r="H1681" s="32"/>
      <c r="J1681" s="17">
        <v>65.400000000000006</v>
      </c>
      <c r="O1681" s="1" t="s">
        <v>212</v>
      </c>
      <c r="P1681" s="6" t="s">
        <v>209</v>
      </c>
    </row>
    <row r="1682" spans="1:16" hidden="1" x14ac:dyDescent="0.3">
      <c r="A1682" s="22" t="s">
        <v>73</v>
      </c>
      <c r="H1682" s="32"/>
      <c r="J1682" s="9">
        <v>65.400000000000006</v>
      </c>
      <c r="O1682" s="1" t="s">
        <v>280</v>
      </c>
    </row>
    <row r="1683" spans="1:16" hidden="1" x14ac:dyDescent="0.3">
      <c r="A1683" s="56" t="s">
        <v>3</v>
      </c>
      <c r="H1683" s="32"/>
      <c r="O1683" s="1" t="s">
        <v>233</v>
      </c>
    </row>
    <row r="1684" spans="1:16" hidden="1" x14ac:dyDescent="0.3">
      <c r="A1684" s="6" t="s">
        <v>3</v>
      </c>
      <c r="H1684" s="32"/>
      <c r="O1684" s="1" t="s">
        <v>284</v>
      </c>
    </row>
    <row r="1685" spans="1:16" hidden="1" x14ac:dyDescent="0.3">
      <c r="A1685" s="11" t="s">
        <v>3</v>
      </c>
      <c r="H1685" s="32"/>
      <c r="J1685" s="9">
        <v>39.11</v>
      </c>
      <c r="O1685" s="1" t="s">
        <v>258</v>
      </c>
    </row>
    <row r="1686" spans="1:16" hidden="1" x14ac:dyDescent="0.3">
      <c r="A1686" s="22" t="s">
        <v>3</v>
      </c>
      <c r="H1686" s="32"/>
      <c r="J1686" s="17">
        <v>39.11</v>
      </c>
      <c r="O1686" s="1" t="s">
        <v>212</v>
      </c>
      <c r="P1686" s="6" t="s">
        <v>209</v>
      </c>
    </row>
    <row r="1687" spans="1:16" hidden="1" x14ac:dyDescent="0.3">
      <c r="A1687" s="22" t="s">
        <v>3</v>
      </c>
      <c r="H1687" s="32"/>
      <c r="J1687" s="9">
        <v>39.11</v>
      </c>
      <c r="O1687" s="1" t="s">
        <v>280</v>
      </c>
    </row>
    <row r="1688" spans="1:16" hidden="1" x14ac:dyDescent="0.3">
      <c r="A1688" s="6" t="s">
        <v>74</v>
      </c>
      <c r="H1688" s="32"/>
      <c r="O1688" s="1" t="s">
        <v>284</v>
      </c>
    </row>
    <row r="1689" spans="1:16" hidden="1" x14ac:dyDescent="0.3">
      <c r="A1689" s="12" t="s">
        <v>74</v>
      </c>
      <c r="H1689" s="13">
        <v>0.58511533299999996</v>
      </c>
      <c r="O1689" s="10" t="s">
        <v>251</v>
      </c>
    </row>
    <row r="1690" spans="1:16" hidden="1" x14ac:dyDescent="0.3">
      <c r="A1690" s="12" t="s">
        <v>74</v>
      </c>
      <c r="H1690" s="13">
        <v>0.581175</v>
      </c>
      <c r="O1690" s="10" t="s">
        <v>251</v>
      </c>
    </row>
    <row r="1691" spans="1:16" hidden="1" x14ac:dyDescent="0.3">
      <c r="A1691" s="12" t="s">
        <v>74</v>
      </c>
      <c r="H1691" s="13">
        <v>0.581175</v>
      </c>
      <c r="O1691" s="10" t="s">
        <v>251</v>
      </c>
    </row>
    <row r="1692" spans="1:16" hidden="1" x14ac:dyDescent="0.3">
      <c r="A1692" s="12" t="s">
        <v>74</v>
      </c>
      <c r="H1692" s="13">
        <v>0.581175</v>
      </c>
      <c r="O1692" s="10" t="s">
        <v>251</v>
      </c>
    </row>
    <row r="1693" spans="1:16" hidden="1" x14ac:dyDescent="0.3">
      <c r="A1693" s="56" t="s">
        <v>77</v>
      </c>
      <c r="H1693" s="32"/>
      <c r="O1693" s="1" t="s">
        <v>233</v>
      </c>
    </row>
    <row r="1694" spans="1:16" hidden="1" x14ac:dyDescent="0.3">
      <c r="A1694" s="6" t="s">
        <v>77</v>
      </c>
      <c r="H1694" s="32"/>
      <c r="O1694" s="1" t="s">
        <v>284</v>
      </c>
    </row>
    <row r="1695" spans="1:16" hidden="1" x14ac:dyDescent="0.3">
      <c r="A1695" s="11" t="s">
        <v>77</v>
      </c>
      <c r="H1695" s="32"/>
      <c r="I1695" s="77">
        <v>3</v>
      </c>
      <c r="O1695" s="1" t="s">
        <v>236</v>
      </c>
    </row>
    <row r="1696" spans="1:16" hidden="1" x14ac:dyDescent="0.3">
      <c r="A1696" s="11" t="s">
        <v>77</v>
      </c>
      <c r="H1696" s="32"/>
      <c r="J1696" s="9">
        <v>0.29499999999999998</v>
      </c>
      <c r="O1696" s="1" t="s">
        <v>258</v>
      </c>
    </row>
    <row r="1697" spans="1:16" hidden="1" x14ac:dyDescent="0.3">
      <c r="A1697" s="6" t="s">
        <v>77</v>
      </c>
      <c r="H1697" s="32"/>
      <c r="J1697" s="17">
        <v>0.28999999999999998</v>
      </c>
      <c r="O1697" s="1" t="s">
        <v>212</v>
      </c>
      <c r="P1697" s="6" t="s">
        <v>209</v>
      </c>
    </row>
    <row r="1698" spans="1:16" hidden="1" x14ac:dyDescent="0.3">
      <c r="A1698" s="6" t="s">
        <v>77</v>
      </c>
      <c r="H1698" s="32"/>
      <c r="J1698" s="9">
        <v>3.85</v>
      </c>
      <c r="O1698" s="1" t="s">
        <v>280</v>
      </c>
    </row>
    <row r="1699" spans="1:16" hidden="1" x14ac:dyDescent="0.3">
      <c r="A1699" s="6" t="s">
        <v>78</v>
      </c>
      <c r="H1699" s="32"/>
      <c r="O1699" s="1" t="s">
        <v>284</v>
      </c>
    </row>
    <row r="1700" spans="1:16" hidden="1" x14ac:dyDescent="0.3">
      <c r="A1700" s="72" t="s">
        <v>78</v>
      </c>
      <c r="H1700" s="32"/>
      <c r="J1700" s="47">
        <v>43.7</v>
      </c>
      <c r="O1700" s="1" t="s">
        <v>234</v>
      </c>
    </row>
    <row r="1701" spans="1:16" hidden="1" x14ac:dyDescent="0.3">
      <c r="A1701" s="12" t="s">
        <v>79</v>
      </c>
      <c r="H1701" s="13">
        <v>0.43049999999999999</v>
      </c>
      <c r="O1701" s="10" t="s">
        <v>251</v>
      </c>
    </row>
    <row r="1702" spans="1:16" hidden="1" x14ac:dyDescent="0.3">
      <c r="A1702" s="12" t="s">
        <v>79</v>
      </c>
      <c r="H1702" s="13">
        <v>0.43049999999999999</v>
      </c>
      <c r="O1702" s="10" t="s">
        <v>251</v>
      </c>
    </row>
    <row r="1703" spans="1:16" hidden="1" x14ac:dyDescent="0.3">
      <c r="A1703" s="11" t="s">
        <v>79</v>
      </c>
      <c r="H1703" s="32"/>
      <c r="J1703" s="9">
        <v>6</v>
      </c>
      <c r="O1703" s="1" t="s">
        <v>258</v>
      </c>
    </row>
    <row r="1704" spans="1:16" hidden="1" x14ac:dyDescent="0.3">
      <c r="A1704" s="11" t="s">
        <v>79</v>
      </c>
      <c r="H1704" s="32"/>
      <c r="J1704" s="9">
        <v>6</v>
      </c>
      <c r="O1704" s="1" t="s">
        <v>280</v>
      </c>
    </row>
    <row r="1705" spans="1:16" hidden="1" x14ac:dyDescent="0.3">
      <c r="A1705" s="56" t="s">
        <v>82</v>
      </c>
      <c r="H1705" s="32"/>
      <c r="I1705" s="77">
        <v>25</v>
      </c>
      <c r="O1705" s="1" t="s">
        <v>233</v>
      </c>
    </row>
    <row r="1706" spans="1:16" hidden="1" x14ac:dyDescent="0.3">
      <c r="A1706" s="11" t="s">
        <v>82</v>
      </c>
      <c r="H1706" s="32"/>
      <c r="I1706" s="77">
        <v>10</v>
      </c>
      <c r="O1706" s="1" t="s">
        <v>236</v>
      </c>
    </row>
    <row r="1707" spans="1:16" hidden="1" x14ac:dyDescent="0.3">
      <c r="A1707" s="12" t="s">
        <v>82</v>
      </c>
      <c r="H1707" s="13">
        <v>0.53157366699999997</v>
      </c>
      <c r="O1707" s="10" t="s">
        <v>251</v>
      </c>
    </row>
    <row r="1708" spans="1:16" hidden="1" x14ac:dyDescent="0.3">
      <c r="A1708" s="12" t="s">
        <v>82</v>
      </c>
      <c r="H1708" s="13">
        <v>0.55103999999999997</v>
      </c>
      <c r="O1708" s="10" t="s">
        <v>251</v>
      </c>
    </row>
    <row r="1709" spans="1:16" hidden="1" x14ac:dyDescent="0.3">
      <c r="A1709" s="12" t="s">
        <v>82</v>
      </c>
      <c r="H1709" s="13">
        <v>0.55103999999999997</v>
      </c>
      <c r="O1709" s="10" t="s">
        <v>251</v>
      </c>
    </row>
    <row r="1710" spans="1:16" hidden="1" x14ac:dyDescent="0.3">
      <c r="A1710" s="12" t="s">
        <v>82</v>
      </c>
      <c r="H1710" s="13">
        <v>0.56395499999999998</v>
      </c>
      <c r="O1710" s="10" t="s">
        <v>251</v>
      </c>
    </row>
    <row r="1711" spans="1:16" hidden="1" x14ac:dyDescent="0.3">
      <c r="A1711" s="12" t="s">
        <v>85</v>
      </c>
      <c r="H1711" s="13">
        <v>0.41327999999999998</v>
      </c>
      <c r="O1711" s="10" t="s">
        <v>251</v>
      </c>
    </row>
    <row r="1712" spans="1:16" hidden="1" x14ac:dyDescent="0.3">
      <c r="A1712" s="12" t="s">
        <v>85</v>
      </c>
      <c r="H1712" s="13">
        <v>0.52677833299999999</v>
      </c>
      <c r="O1712" s="10" t="s">
        <v>251</v>
      </c>
    </row>
    <row r="1713" spans="1:16" hidden="1" x14ac:dyDescent="0.3">
      <c r="A1713" s="12" t="s">
        <v>85</v>
      </c>
      <c r="H1713" s="13">
        <v>0.55103999999999997</v>
      </c>
      <c r="O1713" s="10" t="s">
        <v>251</v>
      </c>
    </row>
    <row r="1714" spans="1:16" hidden="1" x14ac:dyDescent="0.3">
      <c r="A1714" s="12" t="s">
        <v>17</v>
      </c>
      <c r="H1714" s="13">
        <v>0.65005500000000005</v>
      </c>
      <c r="O1714" s="10" t="s">
        <v>251</v>
      </c>
    </row>
    <row r="1715" spans="1:16" hidden="1" x14ac:dyDescent="0.3">
      <c r="A1715" s="11" t="s">
        <v>17</v>
      </c>
      <c r="H1715" s="32"/>
      <c r="K1715" s="9">
        <v>346.36059999999998</v>
      </c>
      <c r="O1715" s="1" t="s">
        <v>9</v>
      </c>
    </row>
    <row r="1716" spans="1:16" hidden="1" x14ac:dyDescent="0.3">
      <c r="A1716" s="11" t="s">
        <v>17</v>
      </c>
      <c r="H1716" s="32"/>
      <c r="J1716" s="9">
        <v>281.28100000000001</v>
      </c>
      <c r="O1716" s="1" t="s">
        <v>258</v>
      </c>
    </row>
    <row r="1717" spans="1:16" hidden="1" x14ac:dyDescent="0.3">
      <c r="A1717" s="11" t="s">
        <v>17</v>
      </c>
      <c r="H1717" s="32"/>
      <c r="J1717" s="9">
        <v>281.27999999999997</v>
      </c>
      <c r="O1717" s="1" t="s">
        <v>280</v>
      </c>
    </row>
    <row r="1718" spans="1:16" hidden="1" x14ac:dyDescent="0.3">
      <c r="A1718" s="6" t="s">
        <v>87</v>
      </c>
      <c r="H1718" s="32"/>
      <c r="O1718" s="1" t="s">
        <v>284</v>
      </c>
    </row>
    <row r="1719" spans="1:16" hidden="1" x14ac:dyDescent="0.3">
      <c r="A1719" s="56" t="s">
        <v>87</v>
      </c>
      <c r="B1719" s="30"/>
      <c r="E1719" s="30"/>
      <c r="G1719" s="40"/>
      <c r="H1719" s="32"/>
      <c r="I1719" s="86"/>
      <c r="O1719" s="10" t="s">
        <v>249</v>
      </c>
    </row>
    <row r="1720" spans="1:16" hidden="1" x14ac:dyDescent="0.3">
      <c r="A1720" s="56" t="s">
        <v>87</v>
      </c>
      <c r="H1720" s="13">
        <v>0.83516999999999997</v>
      </c>
      <c r="O1720" s="10" t="s">
        <v>251</v>
      </c>
    </row>
    <row r="1721" spans="1:16" hidden="1" x14ac:dyDescent="0.3">
      <c r="A1721" s="56" t="s">
        <v>87</v>
      </c>
      <c r="H1721" s="32"/>
      <c r="J1721" s="9">
        <v>178.63</v>
      </c>
      <c r="O1721" s="1" t="s">
        <v>258</v>
      </c>
    </row>
    <row r="1722" spans="1:16" hidden="1" x14ac:dyDescent="0.3">
      <c r="A1722" s="56" t="s">
        <v>87</v>
      </c>
      <c r="H1722" s="32"/>
      <c r="J1722" s="9">
        <v>199.03</v>
      </c>
      <c r="O1722" s="1" t="s">
        <v>280</v>
      </c>
    </row>
    <row r="1723" spans="1:16" hidden="1" x14ac:dyDescent="0.3">
      <c r="A1723" s="56" t="s">
        <v>87</v>
      </c>
      <c r="H1723" s="32"/>
      <c r="K1723" s="9">
        <v>250.0538</v>
      </c>
      <c r="O1723" s="1" t="s">
        <v>228</v>
      </c>
    </row>
    <row r="1724" spans="1:16" hidden="1" x14ac:dyDescent="0.3">
      <c r="A1724" s="56" t="s">
        <v>87</v>
      </c>
      <c r="H1724" s="32"/>
      <c r="K1724" s="9">
        <v>250.0538</v>
      </c>
      <c r="O1724" s="1" t="s">
        <v>9</v>
      </c>
    </row>
    <row r="1725" spans="1:16" hidden="1" x14ac:dyDescent="0.3">
      <c r="A1725" s="11" t="s">
        <v>89</v>
      </c>
      <c r="H1725" s="32"/>
      <c r="J1725" s="9">
        <v>5.5E-2</v>
      </c>
      <c r="O1725" s="1" t="s">
        <v>258</v>
      </c>
    </row>
    <row r="1726" spans="1:16" hidden="1" x14ac:dyDescent="0.3">
      <c r="A1726" s="6" t="s">
        <v>92</v>
      </c>
      <c r="H1726" s="32"/>
      <c r="O1726" s="1" t="s">
        <v>284</v>
      </c>
    </row>
    <row r="1727" spans="1:16" hidden="1" x14ac:dyDescent="0.3">
      <c r="A1727" s="6" t="s">
        <v>92</v>
      </c>
      <c r="H1727" s="32"/>
      <c r="J1727" s="17">
        <v>22.45</v>
      </c>
      <c r="O1727" s="1" t="s">
        <v>212</v>
      </c>
      <c r="P1727" s="6" t="s">
        <v>209</v>
      </c>
    </row>
    <row r="1728" spans="1:16" hidden="1" x14ac:dyDescent="0.3">
      <c r="A1728" s="6" t="s">
        <v>93</v>
      </c>
      <c r="H1728" s="32"/>
      <c r="O1728" s="1" t="s">
        <v>284</v>
      </c>
    </row>
    <row r="1729" spans="1:16" hidden="1" x14ac:dyDescent="0.3">
      <c r="A1729" s="56" t="s">
        <v>93</v>
      </c>
      <c r="H1729" s="32"/>
      <c r="O1729" s="1" t="s">
        <v>233</v>
      </c>
    </row>
    <row r="1730" spans="1:16" hidden="1" x14ac:dyDescent="0.3">
      <c r="A1730" s="22" t="s">
        <v>93</v>
      </c>
      <c r="H1730" s="32"/>
      <c r="J1730" s="18">
        <v>21.306778419245017</v>
      </c>
      <c r="O1730" s="1" t="s">
        <v>212</v>
      </c>
      <c r="P1730" s="8" t="s">
        <v>210</v>
      </c>
    </row>
    <row r="1731" spans="1:16" hidden="1" x14ac:dyDescent="0.3">
      <c r="A1731" s="22" t="s">
        <v>93</v>
      </c>
      <c r="H1731" s="32"/>
      <c r="J1731" s="9">
        <v>21.31</v>
      </c>
      <c r="O1731" s="1" t="s">
        <v>280</v>
      </c>
    </row>
    <row r="1732" spans="1:16" hidden="1" x14ac:dyDescent="0.3">
      <c r="A1732" s="11" t="s">
        <v>4</v>
      </c>
      <c r="H1732" s="32"/>
      <c r="I1732" s="77">
        <v>20</v>
      </c>
      <c r="O1732" s="1" t="s">
        <v>236</v>
      </c>
    </row>
    <row r="1733" spans="1:16" hidden="1" x14ac:dyDescent="0.3">
      <c r="A1733" s="12" t="s">
        <v>4</v>
      </c>
      <c r="H1733" s="13">
        <v>0.63283500000000004</v>
      </c>
      <c r="O1733" s="10" t="s">
        <v>251</v>
      </c>
    </row>
    <row r="1734" spans="1:16" hidden="1" x14ac:dyDescent="0.3">
      <c r="A1734" s="12" t="s">
        <v>4</v>
      </c>
      <c r="H1734" s="32"/>
      <c r="J1734" s="9">
        <v>224.62</v>
      </c>
      <c r="O1734" s="1" t="s">
        <v>280</v>
      </c>
    </row>
    <row r="1735" spans="1:16" hidden="1" x14ac:dyDescent="0.3">
      <c r="A1735" s="12" t="s">
        <v>97</v>
      </c>
      <c r="H1735" s="13">
        <v>0.60323366700000003</v>
      </c>
      <c r="O1735" s="10" t="s">
        <v>251</v>
      </c>
    </row>
    <row r="1736" spans="1:16" hidden="1" x14ac:dyDescent="0.3">
      <c r="A1736" s="12" t="s">
        <v>97</v>
      </c>
      <c r="H1736" s="13">
        <v>0.63283500000000004</v>
      </c>
      <c r="O1736" s="10" t="s">
        <v>251</v>
      </c>
    </row>
    <row r="1737" spans="1:16" hidden="1" x14ac:dyDescent="0.3">
      <c r="A1737" s="12" t="s">
        <v>97</v>
      </c>
      <c r="J1737" s="9">
        <v>46.04</v>
      </c>
      <c r="O1737" s="1" t="s">
        <v>280</v>
      </c>
    </row>
    <row r="1738" spans="1:16" hidden="1" x14ac:dyDescent="0.3">
      <c r="A1738" s="4" t="s">
        <v>98</v>
      </c>
      <c r="O1738" s="1" t="s">
        <v>284</v>
      </c>
    </row>
    <row r="1739" spans="1:16" hidden="1" x14ac:dyDescent="0.3">
      <c r="A1739" s="12" t="s">
        <v>98</v>
      </c>
      <c r="H1739" s="13">
        <v>0.57732899999999998</v>
      </c>
      <c r="O1739" s="10" t="s">
        <v>251</v>
      </c>
    </row>
    <row r="1740" spans="1:16" hidden="1" x14ac:dyDescent="0.3">
      <c r="A1740" s="12" t="s">
        <v>98</v>
      </c>
      <c r="H1740" s="13">
        <v>0.68879999999999997</v>
      </c>
      <c r="O1740" s="10" t="s">
        <v>251</v>
      </c>
    </row>
    <row r="1741" spans="1:16" hidden="1" x14ac:dyDescent="0.3">
      <c r="A1741" s="12" t="s">
        <v>98</v>
      </c>
      <c r="H1741" s="13">
        <v>0.68879999999999997</v>
      </c>
      <c r="O1741" s="10" t="s">
        <v>251</v>
      </c>
    </row>
    <row r="1742" spans="1:16" hidden="1" x14ac:dyDescent="0.3">
      <c r="A1742" s="12" t="s">
        <v>99</v>
      </c>
      <c r="H1742" s="13">
        <v>0.84375933299999994</v>
      </c>
      <c r="O1742" s="10" t="s">
        <v>251</v>
      </c>
    </row>
    <row r="1743" spans="1:16" hidden="1" x14ac:dyDescent="0.3">
      <c r="A1743" s="12" t="s">
        <v>99</v>
      </c>
      <c r="H1743" s="13">
        <v>0.84192560000000005</v>
      </c>
      <c r="O1743" s="10" t="s">
        <v>251</v>
      </c>
    </row>
    <row r="1744" spans="1:16" hidden="1" x14ac:dyDescent="0.3">
      <c r="A1744" s="12" t="s">
        <v>99</v>
      </c>
      <c r="H1744" s="13">
        <v>0.85669499999999998</v>
      </c>
      <c r="O1744" s="10" t="s">
        <v>251</v>
      </c>
    </row>
    <row r="1745" spans="1:15" hidden="1" x14ac:dyDescent="0.3">
      <c r="A1745" s="12" t="s">
        <v>100</v>
      </c>
      <c r="H1745" s="13">
        <v>0.78781500000000004</v>
      </c>
      <c r="O1745" s="10" t="s">
        <v>251</v>
      </c>
    </row>
    <row r="1746" spans="1:15" hidden="1" x14ac:dyDescent="0.3">
      <c r="A1746" s="12" t="s">
        <v>100</v>
      </c>
      <c r="H1746" s="13">
        <v>0.74656400000000001</v>
      </c>
      <c r="O1746" s="10" t="s">
        <v>251</v>
      </c>
    </row>
    <row r="1747" spans="1:15" hidden="1" x14ac:dyDescent="0.3">
      <c r="A1747" s="12" t="s">
        <v>100</v>
      </c>
      <c r="H1747" s="13">
        <v>0.78781500000000004</v>
      </c>
      <c r="O1747" s="10" t="s">
        <v>251</v>
      </c>
    </row>
    <row r="1748" spans="1:15" hidden="1" x14ac:dyDescent="0.3">
      <c r="A1748" s="12" t="s">
        <v>100</v>
      </c>
      <c r="H1748" s="13">
        <v>0.79900800000000005</v>
      </c>
      <c r="O1748" s="10" t="s">
        <v>251</v>
      </c>
    </row>
    <row r="1749" spans="1:15" hidden="1" x14ac:dyDescent="0.3">
      <c r="A1749" s="12" t="s">
        <v>100</v>
      </c>
      <c r="H1749" s="13">
        <v>0.78781500000000004</v>
      </c>
      <c r="O1749" s="10" t="s">
        <v>251</v>
      </c>
    </row>
    <row r="1750" spans="1:15" hidden="1" x14ac:dyDescent="0.3">
      <c r="A1750" s="11" t="s">
        <v>100</v>
      </c>
      <c r="H1750" s="32"/>
      <c r="J1750" s="9">
        <v>91.247200000000007</v>
      </c>
      <c r="O1750" s="1" t="s">
        <v>258</v>
      </c>
    </row>
    <row r="1751" spans="1:15" hidden="1" x14ac:dyDescent="0.3">
      <c r="A1751" s="11" t="s">
        <v>100</v>
      </c>
      <c r="J1751" s="9">
        <v>91.24</v>
      </c>
      <c r="O1751" s="1" t="s">
        <v>280</v>
      </c>
    </row>
    <row r="1752" spans="1:15" hidden="1" x14ac:dyDescent="0.3">
      <c r="A1752" s="12" t="s">
        <v>101</v>
      </c>
      <c r="H1752" s="13">
        <v>0.55103999999999997</v>
      </c>
      <c r="O1752" s="10" t="s">
        <v>251</v>
      </c>
    </row>
    <row r="1753" spans="1:15" hidden="1" x14ac:dyDescent="0.3">
      <c r="A1753" s="12" t="s">
        <v>101</v>
      </c>
      <c r="H1753" s="13">
        <v>0.55103999999999997</v>
      </c>
      <c r="O1753" s="10" t="s">
        <v>251</v>
      </c>
    </row>
    <row r="1754" spans="1:15" hidden="1" x14ac:dyDescent="0.3">
      <c r="A1754" s="11" t="s">
        <v>101</v>
      </c>
      <c r="H1754" s="32"/>
      <c r="J1754" s="9">
        <v>108.47</v>
      </c>
      <c r="O1754" s="1" t="s">
        <v>258</v>
      </c>
    </row>
    <row r="1755" spans="1:15" hidden="1" x14ac:dyDescent="0.3">
      <c r="A1755" s="11" t="s">
        <v>101</v>
      </c>
      <c r="J1755" s="9">
        <v>108.47</v>
      </c>
      <c r="O1755" s="1" t="s">
        <v>280</v>
      </c>
    </row>
    <row r="1756" spans="1:15" hidden="1" x14ac:dyDescent="0.3">
      <c r="A1756" s="11" t="s">
        <v>102</v>
      </c>
      <c r="H1756" s="32"/>
      <c r="J1756" s="9">
        <v>150</v>
      </c>
      <c r="O1756" s="1" t="s">
        <v>258</v>
      </c>
    </row>
    <row r="1757" spans="1:15" hidden="1" x14ac:dyDescent="0.3">
      <c r="A1757" s="11" t="s">
        <v>102</v>
      </c>
      <c r="J1757" s="9">
        <v>150</v>
      </c>
      <c r="O1757" s="1" t="s">
        <v>280</v>
      </c>
    </row>
    <row r="1758" spans="1:15" hidden="1" x14ac:dyDescent="0.3">
      <c r="A1758" s="4" t="s">
        <v>18</v>
      </c>
      <c r="O1758" s="1" t="s">
        <v>284</v>
      </c>
    </row>
    <row r="1759" spans="1:15" hidden="1" x14ac:dyDescent="0.3">
      <c r="A1759" s="11" t="s">
        <v>18</v>
      </c>
      <c r="H1759" s="32"/>
      <c r="K1759" s="9">
        <v>45.877200000000002</v>
      </c>
      <c r="O1759" s="1" t="s">
        <v>228</v>
      </c>
    </row>
    <row r="1760" spans="1:15" hidden="1" x14ac:dyDescent="0.3">
      <c r="A1760" s="11" t="s">
        <v>18</v>
      </c>
      <c r="H1760" s="32"/>
      <c r="K1760" s="9">
        <v>45.877200000000002</v>
      </c>
      <c r="O1760" s="1" t="s">
        <v>9</v>
      </c>
    </row>
    <row r="1761" spans="1:15" hidden="1" x14ac:dyDescent="0.3">
      <c r="A1761" s="11" t="s">
        <v>18</v>
      </c>
      <c r="H1761" s="32"/>
      <c r="J1761" s="9">
        <v>17.07</v>
      </c>
      <c r="O1761" s="1" t="s">
        <v>258</v>
      </c>
    </row>
    <row r="1762" spans="1:15" hidden="1" x14ac:dyDescent="0.3">
      <c r="A1762" s="4" t="s">
        <v>103</v>
      </c>
      <c r="O1762" s="1" t="s">
        <v>284</v>
      </c>
    </row>
    <row r="1763" spans="1:15" hidden="1" x14ac:dyDescent="0.3">
      <c r="A1763" s="12" t="s">
        <v>103</v>
      </c>
      <c r="H1763" s="13">
        <v>0.60700500000000002</v>
      </c>
      <c r="O1763" s="10" t="s">
        <v>251</v>
      </c>
    </row>
    <row r="1764" spans="1:15" hidden="1" x14ac:dyDescent="0.3">
      <c r="A1764" s="11" t="s">
        <v>103</v>
      </c>
      <c r="H1764" s="32"/>
      <c r="J1764" s="9">
        <v>86.233599999999996</v>
      </c>
      <c r="O1764" s="1" t="s">
        <v>258</v>
      </c>
    </row>
    <row r="1765" spans="1:15" hidden="1" x14ac:dyDescent="0.3">
      <c r="A1765" s="11" t="s">
        <v>103</v>
      </c>
      <c r="J1765" s="9">
        <v>86.23</v>
      </c>
      <c r="O1765" s="1" t="s">
        <v>280</v>
      </c>
    </row>
    <row r="1766" spans="1:15" hidden="1" x14ac:dyDescent="0.3">
      <c r="A1766" s="12" t="s">
        <v>105</v>
      </c>
      <c r="H1766" s="13">
        <v>0.66296999999999995</v>
      </c>
      <c r="O1766" s="10" t="s">
        <v>251</v>
      </c>
    </row>
    <row r="1767" spans="1:15" hidden="1" x14ac:dyDescent="0.3">
      <c r="A1767" s="12" t="s">
        <v>105</v>
      </c>
      <c r="H1767" s="13">
        <v>0.66296999999999995</v>
      </c>
      <c r="O1767" s="10" t="s">
        <v>251</v>
      </c>
    </row>
    <row r="1768" spans="1:15" hidden="1" x14ac:dyDescent="0.3">
      <c r="A1768" s="4" t="s">
        <v>275</v>
      </c>
      <c r="O1768" s="1" t="s">
        <v>284</v>
      </c>
    </row>
    <row r="1769" spans="1:15" hidden="1" x14ac:dyDescent="0.3">
      <c r="A1769" s="56" t="s">
        <v>275</v>
      </c>
      <c r="J1769" s="9">
        <v>24.17</v>
      </c>
      <c r="O1769" s="1" t="s">
        <v>280</v>
      </c>
    </row>
    <row r="1770" spans="1:15" hidden="1" x14ac:dyDescent="0.3">
      <c r="A1770" s="56" t="s">
        <v>275</v>
      </c>
      <c r="J1770" s="9">
        <v>94.81</v>
      </c>
      <c r="O1770" s="1" t="s">
        <v>280</v>
      </c>
    </row>
    <row r="1771" spans="1:15" hidden="1" x14ac:dyDescent="0.3">
      <c r="A1771" s="12" t="s">
        <v>106</v>
      </c>
      <c r="H1771" s="13">
        <v>0.55806266699999996</v>
      </c>
      <c r="O1771" s="10" t="s">
        <v>251</v>
      </c>
    </row>
    <row r="1772" spans="1:15" hidden="1" x14ac:dyDescent="0.3">
      <c r="A1772" s="12" t="s">
        <v>106</v>
      </c>
      <c r="H1772" s="13">
        <v>0.66296999999999995</v>
      </c>
      <c r="O1772" s="10" t="s">
        <v>251</v>
      </c>
    </row>
    <row r="1773" spans="1:15" hidden="1" x14ac:dyDescent="0.3">
      <c r="A1773" s="12" t="s">
        <v>106</v>
      </c>
      <c r="J1773" s="9">
        <v>250.42</v>
      </c>
      <c r="O1773" s="1" t="s">
        <v>280</v>
      </c>
    </row>
    <row r="1774" spans="1:15" hidden="1" x14ac:dyDescent="0.3">
      <c r="A1774" s="11" t="s">
        <v>19</v>
      </c>
      <c r="H1774" s="32"/>
      <c r="K1774" s="9">
        <v>56238.3</v>
      </c>
      <c r="O1774" s="1" t="s">
        <v>228</v>
      </c>
    </row>
    <row r="1775" spans="1:15" hidden="1" x14ac:dyDescent="0.3">
      <c r="A1775" s="12" t="s">
        <v>19</v>
      </c>
      <c r="H1775" s="13">
        <v>0.78781500000000004</v>
      </c>
      <c r="O1775" s="10" t="s">
        <v>251</v>
      </c>
    </row>
    <row r="1776" spans="1:15" hidden="1" x14ac:dyDescent="0.3">
      <c r="A1776" s="11" t="s">
        <v>19</v>
      </c>
      <c r="H1776" s="32"/>
      <c r="K1776" s="9">
        <v>56238.3</v>
      </c>
      <c r="O1776" s="1" t="s">
        <v>9</v>
      </c>
    </row>
    <row r="1777" spans="1:15" hidden="1" x14ac:dyDescent="0.3">
      <c r="A1777" s="12" t="s">
        <v>107</v>
      </c>
      <c r="H1777" s="13">
        <v>0.65005500000000005</v>
      </c>
      <c r="O1777" s="10" t="s">
        <v>251</v>
      </c>
    </row>
    <row r="1778" spans="1:15" hidden="1" x14ac:dyDescent="0.3">
      <c r="A1778" s="56" t="s">
        <v>108</v>
      </c>
      <c r="H1778" s="32"/>
      <c r="I1778" s="77">
        <v>15</v>
      </c>
      <c r="O1778" s="1" t="s">
        <v>233</v>
      </c>
    </row>
    <row r="1779" spans="1:15" hidden="1" x14ac:dyDescent="0.3">
      <c r="A1779" s="12" t="s">
        <v>108</v>
      </c>
      <c r="H1779" s="13">
        <v>0.61992000000000003</v>
      </c>
      <c r="O1779" s="10" t="s">
        <v>251</v>
      </c>
    </row>
    <row r="1780" spans="1:15" hidden="1" x14ac:dyDescent="0.3">
      <c r="A1780" s="20" t="s">
        <v>108</v>
      </c>
      <c r="J1780" s="9">
        <v>1758.5</v>
      </c>
      <c r="O1780" s="1" t="s">
        <v>280</v>
      </c>
    </row>
    <row r="1781" spans="1:15" hidden="1" x14ac:dyDescent="0.3">
      <c r="A1781" s="11" t="s">
        <v>111</v>
      </c>
      <c r="H1781" s="32"/>
      <c r="J1781" s="9">
        <v>258.29245070000002</v>
      </c>
      <c r="O1781" s="1" t="s">
        <v>258</v>
      </c>
    </row>
    <row r="1782" spans="1:15" hidden="1" x14ac:dyDescent="0.3">
      <c r="A1782" s="4" t="s">
        <v>112</v>
      </c>
      <c r="O1782" s="1" t="s">
        <v>284</v>
      </c>
    </row>
    <row r="1783" spans="1:15" hidden="1" x14ac:dyDescent="0.3">
      <c r="A1783" s="4" t="s">
        <v>20</v>
      </c>
      <c r="O1783" s="1" t="s">
        <v>284</v>
      </c>
    </row>
    <row r="1784" spans="1:15" hidden="1" x14ac:dyDescent="0.3">
      <c r="A1784" s="11" t="s">
        <v>20</v>
      </c>
      <c r="H1784" s="32"/>
      <c r="K1784" s="9">
        <v>14.8</v>
      </c>
      <c r="O1784" s="1" t="s">
        <v>228</v>
      </c>
    </row>
    <row r="1785" spans="1:15" hidden="1" x14ac:dyDescent="0.3">
      <c r="A1785" s="11" t="s">
        <v>20</v>
      </c>
      <c r="H1785" s="32"/>
      <c r="I1785" s="77">
        <v>4</v>
      </c>
      <c r="O1785" s="1" t="s">
        <v>236</v>
      </c>
    </row>
    <row r="1786" spans="1:15" hidden="1" x14ac:dyDescent="0.3">
      <c r="A1786" s="12" t="s">
        <v>20</v>
      </c>
      <c r="H1786" s="13">
        <v>0.54410000000000003</v>
      </c>
      <c r="O1786" s="10" t="s">
        <v>251</v>
      </c>
    </row>
    <row r="1787" spans="1:15" hidden="1" x14ac:dyDescent="0.3">
      <c r="A1787" s="11" t="s">
        <v>20</v>
      </c>
      <c r="H1787" s="32"/>
      <c r="K1787" s="9">
        <v>14.8</v>
      </c>
      <c r="O1787" s="1" t="s">
        <v>9</v>
      </c>
    </row>
    <row r="1788" spans="1:15" hidden="1" x14ac:dyDescent="0.3">
      <c r="A1788" s="20" t="s">
        <v>20</v>
      </c>
      <c r="J1788" s="9">
        <v>18</v>
      </c>
      <c r="O1788" s="1" t="s">
        <v>280</v>
      </c>
    </row>
    <row r="1789" spans="1:15" hidden="1" x14ac:dyDescent="0.3">
      <c r="A1789" s="12" t="s">
        <v>113</v>
      </c>
      <c r="H1789" s="13">
        <v>0.41327999999999998</v>
      </c>
      <c r="O1789" s="10" t="s">
        <v>251</v>
      </c>
    </row>
    <row r="1790" spans="1:15" hidden="1" x14ac:dyDescent="0.3">
      <c r="A1790" s="12" t="s">
        <v>113</v>
      </c>
      <c r="H1790" s="13">
        <v>0.41327999999999998</v>
      </c>
      <c r="O1790" s="10" t="s">
        <v>251</v>
      </c>
    </row>
    <row r="1791" spans="1:15" hidden="1" x14ac:dyDescent="0.3">
      <c r="A1791" s="12" t="s">
        <v>113</v>
      </c>
      <c r="H1791" s="13">
        <v>0.41543633299999999</v>
      </c>
      <c r="O1791" s="10" t="s">
        <v>251</v>
      </c>
    </row>
    <row r="1792" spans="1:15" hidden="1" x14ac:dyDescent="0.3">
      <c r="A1792" s="20" t="s">
        <v>113</v>
      </c>
      <c r="J1792" s="9">
        <v>7.62</v>
      </c>
      <c r="O1792" s="1" t="s">
        <v>280</v>
      </c>
    </row>
    <row r="1793" spans="1:15" hidden="1" x14ac:dyDescent="0.3">
      <c r="A1793" s="56" t="s">
        <v>114</v>
      </c>
      <c r="H1793" s="32"/>
      <c r="O1793" s="1" t="s">
        <v>233</v>
      </c>
    </row>
    <row r="1794" spans="1:15" hidden="1" x14ac:dyDescent="0.3">
      <c r="A1794" s="12" t="s">
        <v>114</v>
      </c>
      <c r="H1794" s="13">
        <v>0.40036500000000003</v>
      </c>
      <c r="O1794" s="10" t="s">
        <v>251</v>
      </c>
    </row>
    <row r="1795" spans="1:15" hidden="1" x14ac:dyDescent="0.3">
      <c r="A1795" s="20" t="s">
        <v>114</v>
      </c>
      <c r="J1795" s="9">
        <v>0.56999999999999995</v>
      </c>
      <c r="O1795" s="1" t="s">
        <v>280</v>
      </c>
    </row>
    <row r="1796" spans="1:15" hidden="1" x14ac:dyDescent="0.3">
      <c r="A1796" s="12" t="s">
        <v>115</v>
      </c>
      <c r="H1796" s="13">
        <v>0.40095500000000001</v>
      </c>
      <c r="O1796" s="10" t="s">
        <v>251</v>
      </c>
    </row>
    <row r="1797" spans="1:15" hidden="1" x14ac:dyDescent="0.3">
      <c r="A1797" s="12" t="s">
        <v>115</v>
      </c>
      <c r="H1797" s="13">
        <v>0.39606000000000002</v>
      </c>
      <c r="O1797" s="10" t="s">
        <v>251</v>
      </c>
    </row>
    <row r="1798" spans="1:15" hidden="1" x14ac:dyDescent="0.3">
      <c r="A1798" s="12" t="s">
        <v>115</v>
      </c>
      <c r="H1798" s="13">
        <v>0.39606000000000002</v>
      </c>
      <c r="O1798" s="10" t="s">
        <v>251</v>
      </c>
    </row>
    <row r="1799" spans="1:15" hidden="1" x14ac:dyDescent="0.3">
      <c r="A1799" s="57" t="s">
        <v>115</v>
      </c>
      <c r="J1799" s="9">
        <v>0.23</v>
      </c>
      <c r="O1799" s="1" t="s">
        <v>258</v>
      </c>
    </row>
    <row r="1800" spans="1:15" hidden="1" x14ac:dyDescent="0.3">
      <c r="A1800" s="20" t="s">
        <v>115</v>
      </c>
      <c r="J1800" s="9">
        <v>0.23</v>
      </c>
      <c r="O1800" s="1" t="s">
        <v>280</v>
      </c>
    </row>
    <row r="1801" spans="1:15" hidden="1" x14ac:dyDescent="0.3">
      <c r="A1801" s="57" t="s">
        <v>116</v>
      </c>
      <c r="I1801" s="77">
        <v>40</v>
      </c>
      <c r="O1801" s="1" t="s">
        <v>233</v>
      </c>
    </row>
    <row r="1802" spans="1:15" hidden="1" x14ac:dyDescent="0.3">
      <c r="A1802" s="12" t="s">
        <v>116</v>
      </c>
      <c r="H1802" s="13">
        <v>0.49455840000000001</v>
      </c>
      <c r="O1802" s="10" t="s">
        <v>251</v>
      </c>
    </row>
    <row r="1803" spans="1:15" hidden="1" x14ac:dyDescent="0.3">
      <c r="A1803" s="12" t="s">
        <v>116</v>
      </c>
      <c r="H1803" s="13">
        <v>0.53381999999999996</v>
      </c>
      <c r="O1803" s="10" t="s">
        <v>251</v>
      </c>
    </row>
    <row r="1804" spans="1:15" hidden="1" x14ac:dyDescent="0.3">
      <c r="A1804" s="12" t="s">
        <v>116</v>
      </c>
      <c r="H1804" s="13">
        <v>0.53381999999999996</v>
      </c>
      <c r="O1804" s="10" t="s">
        <v>251</v>
      </c>
    </row>
    <row r="1805" spans="1:15" hidden="1" x14ac:dyDescent="0.3">
      <c r="A1805" s="20" t="s">
        <v>116</v>
      </c>
      <c r="J1805" s="9">
        <v>0.44</v>
      </c>
      <c r="O1805" s="1" t="s">
        <v>258</v>
      </c>
    </row>
    <row r="1806" spans="1:15" hidden="1" x14ac:dyDescent="0.3">
      <c r="A1806" s="20" t="s">
        <v>116</v>
      </c>
      <c r="J1806" s="9">
        <v>0.44</v>
      </c>
      <c r="O1806" s="1" t="s">
        <v>280</v>
      </c>
    </row>
    <row r="1807" spans="1:15" hidden="1" x14ac:dyDescent="0.3">
      <c r="A1807" s="60" t="s">
        <v>117</v>
      </c>
      <c r="J1807" s="47">
        <v>0.9</v>
      </c>
      <c r="O1807" s="1" t="s">
        <v>234</v>
      </c>
    </row>
    <row r="1808" spans="1:15" hidden="1" x14ac:dyDescent="0.3">
      <c r="A1808" s="20" t="s">
        <v>117</v>
      </c>
      <c r="J1808" s="9">
        <v>0.8448</v>
      </c>
      <c r="O1808" s="1" t="s">
        <v>258</v>
      </c>
    </row>
    <row r="1809" spans="1:15" hidden="1" x14ac:dyDescent="0.3">
      <c r="A1809" s="12" t="s">
        <v>118</v>
      </c>
      <c r="H1809" s="13">
        <v>0.35300999999999999</v>
      </c>
      <c r="O1809" s="10" t="s">
        <v>251</v>
      </c>
    </row>
    <row r="1810" spans="1:15" hidden="1" x14ac:dyDescent="0.3">
      <c r="A1810" s="12" t="s">
        <v>118</v>
      </c>
      <c r="H1810" s="13">
        <v>0.41327999999999998</v>
      </c>
      <c r="O1810" s="10" t="s">
        <v>251</v>
      </c>
    </row>
    <row r="1811" spans="1:15" hidden="1" x14ac:dyDescent="0.3">
      <c r="A1811" s="12" t="s">
        <v>118</v>
      </c>
      <c r="H1811" s="13">
        <v>0.34439999999999998</v>
      </c>
      <c r="O1811" s="10" t="s">
        <v>251</v>
      </c>
    </row>
    <row r="1812" spans="1:15" hidden="1" x14ac:dyDescent="0.3">
      <c r="A1812" s="20" t="s">
        <v>118</v>
      </c>
      <c r="J1812" s="9">
        <v>0.13</v>
      </c>
      <c r="O1812" s="1" t="s">
        <v>258</v>
      </c>
    </row>
    <row r="1813" spans="1:15" hidden="1" x14ac:dyDescent="0.3">
      <c r="A1813" s="12" t="s">
        <v>119</v>
      </c>
      <c r="H1813" s="13">
        <v>0.34439999999999998</v>
      </c>
      <c r="O1813" s="10" t="s">
        <v>251</v>
      </c>
    </row>
    <row r="1814" spans="1:15" hidden="1" x14ac:dyDescent="0.3">
      <c r="A1814" s="20" t="s">
        <v>119</v>
      </c>
      <c r="J1814" s="9">
        <v>0.25</v>
      </c>
      <c r="O1814" s="1" t="s">
        <v>258</v>
      </c>
    </row>
    <row r="1815" spans="1:15" hidden="1" x14ac:dyDescent="0.3">
      <c r="A1815" s="12" t="s">
        <v>120</v>
      </c>
      <c r="H1815" s="13">
        <v>0.33148499999999997</v>
      </c>
      <c r="O1815" s="10" t="s">
        <v>251</v>
      </c>
    </row>
    <row r="1816" spans="1:15" hidden="1" x14ac:dyDescent="0.3">
      <c r="A1816" s="12" t="s">
        <v>120</v>
      </c>
      <c r="H1816" s="13">
        <v>0.44909759999999999</v>
      </c>
      <c r="O1816" s="10" t="s">
        <v>251</v>
      </c>
    </row>
    <row r="1817" spans="1:15" hidden="1" x14ac:dyDescent="0.3">
      <c r="A1817" s="12" t="s">
        <v>120</v>
      </c>
      <c r="H1817" s="13">
        <v>0.33148499999999997</v>
      </c>
      <c r="O1817" s="10" t="s">
        <v>251</v>
      </c>
    </row>
    <row r="1818" spans="1:15" hidden="1" x14ac:dyDescent="0.3">
      <c r="A1818" s="12" t="s">
        <v>120</v>
      </c>
      <c r="H1818" s="13">
        <v>0.35</v>
      </c>
      <c r="O1818" s="10" t="s">
        <v>251</v>
      </c>
    </row>
    <row r="1819" spans="1:15" hidden="1" x14ac:dyDescent="0.3">
      <c r="A1819" s="20" t="s">
        <v>120</v>
      </c>
      <c r="J1819" s="9">
        <v>2.8563999999999998</v>
      </c>
      <c r="O1819" s="1" t="s">
        <v>258</v>
      </c>
    </row>
    <row r="1820" spans="1:15" hidden="1" x14ac:dyDescent="0.3">
      <c r="A1820" s="20" t="s">
        <v>120</v>
      </c>
      <c r="J1820" s="9">
        <v>1.1000000000000001</v>
      </c>
      <c r="O1820" s="1" t="s">
        <v>280</v>
      </c>
    </row>
    <row r="1821" spans="1:15" hidden="1" x14ac:dyDescent="0.3">
      <c r="A1821" s="4" t="s">
        <v>21</v>
      </c>
      <c r="O1821" s="1" t="s">
        <v>284</v>
      </c>
    </row>
    <row r="1822" spans="1:15" hidden="1" x14ac:dyDescent="0.3">
      <c r="A1822" s="20" t="s">
        <v>21</v>
      </c>
      <c r="K1822" s="9">
        <v>20</v>
      </c>
      <c r="O1822" s="1" t="s">
        <v>228</v>
      </c>
    </row>
    <row r="1823" spans="1:15" hidden="1" x14ac:dyDescent="0.3">
      <c r="A1823" s="4" t="s">
        <v>21</v>
      </c>
      <c r="B1823" s="30"/>
      <c r="E1823" s="30"/>
      <c r="G1823" s="40"/>
      <c r="I1823" s="86"/>
      <c r="O1823" s="10" t="s">
        <v>249</v>
      </c>
    </row>
    <row r="1824" spans="1:15" hidden="1" x14ac:dyDescent="0.3">
      <c r="A1824" s="4" t="s">
        <v>21</v>
      </c>
      <c r="B1824" s="30"/>
      <c r="E1824" s="30"/>
      <c r="G1824" s="42"/>
      <c r="I1824" s="86"/>
      <c r="O1824" s="10" t="s">
        <v>249</v>
      </c>
    </row>
    <row r="1825" spans="1:16" hidden="1" x14ac:dyDescent="0.3">
      <c r="A1825" s="11" t="s">
        <v>21</v>
      </c>
      <c r="H1825" s="32"/>
      <c r="K1825" s="9">
        <v>20</v>
      </c>
      <c r="O1825" s="1" t="s">
        <v>9</v>
      </c>
    </row>
    <row r="1826" spans="1:16" hidden="1" x14ac:dyDescent="0.3">
      <c r="A1826" s="20" t="s">
        <v>21</v>
      </c>
      <c r="J1826" s="9">
        <v>37.963000000000001</v>
      </c>
      <c r="O1826" s="1" t="s">
        <v>258</v>
      </c>
    </row>
    <row r="1827" spans="1:16" hidden="1" x14ac:dyDescent="0.3">
      <c r="A1827" s="22" t="s">
        <v>21</v>
      </c>
      <c r="H1827" s="32"/>
      <c r="J1827" s="17">
        <v>42.73</v>
      </c>
      <c r="O1827" s="1" t="s">
        <v>212</v>
      </c>
      <c r="P1827" s="6" t="s">
        <v>209</v>
      </c>
    </row>
    <row r="1828" spans="1:16" hidden="1" x14ac:dyDescent="0.3">
      <c r="A1828" s="20" t="s">
        <v>21</v>
      </c>
      <c r="J1828" s="9">
        <v>42.73</v>
      </c>
      <c r="O1828" s="1" t="s">
        <v>280</v>
      </c>
    </row>
    <row r="1829" spans="1:16" hidden="1" x14ac:dyDescent="0.3">
      <c r="A1829" s="4" t="s">
        <v>121</v>
      </c>
      <c r="O1829" s="1" t="s">
        <v>284</v>
      </c>
    </row>
    <row r="1830" spans="1:16" hidden="1" x14ac:dyDescent="0.3">
      <c r="A1830" s="57" t="s">
        <v>121</v>
      </c>
      <c r="H1830" s="13">
        <v>0.59624250000000001</v>
      </c>
      <c r="O1830" s="10" t="s">
        <v>251</v>
      </c>
    </row>
    <row r="1831" spans="1:16" hidden="1" x14ac:dyDescent="0.3">
      <c r="A1831" s="57" t="s">
        <v>121</v>
      </c>
      <c r="H1831" s="13">
        <v>0.60201233300000001</v>
      </c>
      <c r="O1831" s="10" t="s">
        <v>251</v>
      </c>
    </row>
    <row r="1832" spans="1:16" hidden="1" x14ac:dyDescent="0.3">
      <c r="A1832" s="57" t="s">
        <v>121</v>
      </c>
      <c r="H1832" s="13">
        <v>0.57129300000000005</v>
      </c>
      <c r="O1832" s="10" t="s">
        <v>251</v>
      </c>
    </row>
    <row r="1833" spans="1:16" hidden="1" x14ac:dyDescent="0.3">
      <c r="A1833" s="57" t="s">
        <v>121</v>
      </c>
      <c r="H1833" s="13">
        <v>0.57354000000000005</v>
      </c>
      <c r="O1833" s="10" t="s">
        <v>251</v>
      </c>
    </row>
    <row r="1834" spans="1:16" hidden="1" x14ac:dyDescent="0.3">
      <c r="A1834" s="57" t="s">
        <v>121</v>
      </c>
      <c r="H1834" s="13">
        <v>0.581175</v>
      </c>
      <c r="O1834" s="10" t="s">
        <v>251</v>
      </c>
    </row>
    <row r="1835" spans="1:16" hidden="1" x14ac:dyDescent="0.3">
      <c r="A1835" s="57" t="s">
        <v>121</v>
      </c>
      <c r="H1835" s="13">
        <v>0.581175</v>
      </c>
      <c r="O1835" s="10" t="s">
        <v>251</v>
      </c>
    </row>
    <row r="1836" spans="1:16" hidden="1" x14ac:dyDescent="0.3">
      <c r="A1836" s="57" t="s">
        <v>121</v>
      </c>
      <c r="H1836" s="13">
        <v>0.581175</v>
      </c>
      <c r="O1836" s="10" t="s">
        <v>251</v>
      </c>
    </row>
    <row r="1837" spans="1:16" hidden="1" x14ac:dyDescent="0.3">
      <c r="A1837" s="57" t="s">
        <v>121</v>
      </c>
      <c r="H1837" s="13">
        <v>0.59</v>
      </c>
      <c r="O1837" s="10" t="s">
        <v>251</v>
      </c>
    </row>
    <row r="1838" spans="1:16" hidden="1" x14ac:dyDescent="0.3">
      <c r="A1838" s="57" t="s">
        <v>121</v>
      </c>
      <c r="J1838" s="9">
        <v>70</v>
      </c>
      <c r="O1838" s="1" t="s">
        <v>258</v>
      </c>
    </row>
    <row r="1839" spans="1:16" hidden="1" x14ac:dyDescent="0.3">
      <c r="A1839" s="57" t="s">
        <v>121</v>
      </c>
      <c r="J1839" s="9">
        <v>70</v>
      </c>
      <c r="O1839" s="1" t="s">
        <v>280</v>
      </c>
    </row>
    <row r="1840" spans="1:16" hidden="1" x14ac:dyDescent="0.3">
      <c r="A1840" s="57" t="s">
        <v>122</v>
      </c>
      <c r="O1840" s="1" t="s">
        <v>233</v>
      </c>
    </row>
    <row r="1841" spans="1:16" hidden="1" x14ac:dyDescent="0.3">
      <c r="A1841" s="4" t="s">
        <v>122</v>
      </c>
      <c r="O1841" s="1" t="s">
        <v>284</v>
      </c>
    </row>
    <row r="1842" spans="1:16" hidden="1" x14ac:dyDescent="0.3">
      <c r="A1842" s="20" t="s">
        <v>122</v>
      </c>
      <c r="I1842" s="77">
        <v>3</v>
      </c>
      <c r="O1842" s="1" t="s">
        <v>236</v>
      </c>
    </row>
    <row r="1843" spans="1:16" hidden="1" x14ac:dyDescent="0.3">
      <c r="A1843" s="22" t="s">
        <v>122</v>
      </c>
      <c r="H1843" s="32"/>
      <c r="J1843" s="17">
        <v>15.32</v>
      </c>
      <c r="O1843" s="1" t="s">
        <v>212</v>
      </c>
      <c r="P1843" s="6" t="s">
        <v>209</v>
      </c>
    </row>
    <row r="1844" spans="1:16" hidden="1" x14ac:dyDescent="0.3">
      <c r="A1844" s="20" t="s">
        <v>122</v>
      </c>
      <c r="J1844" s="9">
        <v>15.32</v>
      </c>
      <c r="O1844" s="1" t="s">
        <v>280</v>
      </c>
    </row>
    <row r="1845" spans="1:16" hidden="1" x14ac:dyDescent="0.3">
      <c r="A1845" s="20" t="s">
        <v>123</v>
      </c>
      <c r="I1845" s="77">
        <v>6</v>
      </c>
      <c r="O1845" s="1" t="s">
        <v>233</v>
      </c>
    </row>
    <row r="1846" spans="1:16" hidden="1" x14ac:dyDescent="0.3">
      <c r="A1846" s="20" t="s">
        <v>123</v>
      </c>
      <c r="I1846" s="77">
        <v>6</v>
      </c>
      <c r="O1846" s="1" t="s">
        <v>236</v>
      </c>
    </row>
    <row r="1847" spans="1:16" hidden="1" x14ac:dyDescent="0.3">
      <c r="A1847" s="20" t="s">
        <v>123</v>
      </c>
      <c r="I1847" s="84">
        <v>3.2</v>
      </c>
      <c r="O1847" s="10" t="s">
        <v>247</v>
      </c>
    </row>
    <row r="1848" spans="1:16" hidden="1" x14ac:dyDescent="0.3">
      <c r="A1848" s="20" t="s">
        <v>123</v>
      </c>
      <c r="I1848" s="84">
        <v>3.45</v>
      </c>
      <c r="O1848" s="10" t="s">
        <v>247</v>
      </c>
    </row>
    <row r="1849" spans="1:16" hidden="1" x14ac:dyDescent="0.3">
      <c r="A1849" s="20" t="s">
        <v>123</v>
      </c>
      <c r="I1849" s="84">
        <v>3.1</v>
      </c>
      <c r="O1849" s="10" t="s">
        <v>247</v>
      </c>
    </row>
    <row r="1850" spans="1:16" hidden="1" x14ac:dyDescent="0.3">
      <c r="A1850" s="20" t="s">
        <v>123</v>
      </c>
      <c r="I1850" s="84">
        <v>2.98</v>
      </c>
      <c r="O1850" s="10" t="s">
        <v>247</v>
      </c>
    </row>
    <row r="1851" spans="1:16" hidden="1" x14ac:dyDescent="0.3">
      <c r="A1851" s="20" t="s">
        <v>123</v>
      </c>
      <c r="I1851" s="84">
        <v>2.2999999999999998</v>
      </c>
      <c r="O1851" s="10" t="s">
        <v>247</v>
      </c>
    </row>
    <row r="1852" spans="1:16" hidden="1" x14ac:dyDescent="0.3">
      <c r="A1852" s="20" t="s">
        <v>123</v>
      </c>
      <c r="I1852" s="84">
        <v>2.2999999999999998</v>
      </c>
      <c r="O1852" s="10" t="s">
        <v>247</v>
      </c>
    </row>
    <row r="1853" spans="1:16" hidden="1" x14ac:dyDescent="0.3">
      <c r="A1853" s="20" t="s">
        <v>123</v>
      </c>
      <c r="H1853" s="13">
        <v>0.57856966700000001</v>
      </c>
      <c r="O1853" s="10" t="s">
        <v>251</v>
      </c>
    </row>
    <row r="1854" spans="1:16" hidden="1" x14ac:dyDescent="0.3">
      <c r="A1854" s="20" t="s">
        <v>123</v>
      </c>
      <c r="H1854" s="13">
        <v>0.60700500000000002</v>
      </c>
      <c r="O1854" s="10" t="s">
        <v>251</v>
      </c>
    </row>
    <row r="1855" spans="1:16" hidden="1" x14ac:dyDescent="0.3">
      <c r="A1855" s="20" t="s">
        <v>123</v>
      </c>
      <c r="O1855" s="1" t="s">
        <v>258</v>
      </c>
    </row>
    <row r="1856" spans="1:16" hidden="1" x14ac:dyDescent="0.3">
      <c r="A1856" s="20" t="s">
        <v>123</v>
      </c>
      <c r="K1856" s="9">
        <v>2.0525000000000002</v>
      </c>
      <c r="O1856" s="1" t="s">
        <v>228</v>
      </c>
    </row>
    <row r="1857" spans="1:15" hidden="1" x14ac:dyDescent="0.3">
      <c r="A1857" s="20" t="s">
        <v>123</v>
      </c>
      <c r="J1857" s="9">
        <v>2.02</v>
      </c>
      <c r="O1857" s="1" t="s">
        <v>280</v>
      </c>
    </row>
    <row r="1858" spans="1:15" hidden="1" x14ac:dyDescent="0.3">
      <c r="A1858" s="4" t="s">
        <v>22</v>
      </c>
      <c r="O1858" s="1" t="s">
        <v>284</v>
      </c>
    </row>
    <row r="1859" spans="1:15" hidden="1" x14ac:dyDescent="0.3">
      <c r="A1859" s="20" t="s">
        <v>22</v>
      </c>
      <c r="K1859" s="9">
        <v>14.9</v>
      </c>
      <c r="O1859" s="1" t="s">
        <v>228</v>
      </c>
    </row>
    <row r="1860" spans="1:15" hidden="1" x14ac:dyDescent="0.3">
      <c r="A1860" s="12" t="s">
        <v>22</v>
      </c>
      <c r="H1860" s="13">
        <v>0.53547199999999995</v>
      </c>
      <c r="O1860" s="10" t="s">
        <v>251</v>
      </c>
    </row>
    <row r="1861" spans="1:15" hidden="1" x14ac:dyDescent="0.3">
      <c r="A1861" s="12" t="s">
        <v>22</v>
      </c>
      <c r="H1861" s="13">
        <v>0.51</v>
      </c>
      <c r="O1861" s="10" t="s">
        <v>251</v>
      </c>
    </row>
    <row r="1862" spans="1:15" hidden="1" x14ac:dyDescent="0.3">
      <c r="A1862" s="12" t="s">
        <v>22</v>
      </c>
      <c r="H1862" s="13">
        <v>0.52520999999999995</v>
      </c>
      <c r="O1862" s="10" t="s">
        <v>251</v>
      </c>
    </row>
    <row r="1863" spans="1:15" hidden="1" x14ac:dyDescent="0.3">
      <c r="A1863" s="12" t="s">
        <v>22</v>
      </c>
      <c r="H1863" s="13">
        <v>0.53597249999999996</v>
      </c>
      <c r="O1863" s="10" t="s">
        <v>251</v>
      </c>
    </row>
    <row r="1864" spans="1:15" hidden="1" x14ac:dyDescent="0.3">
      <c r="A1864" s="12" t="s">
        <v>22</v>
      </c>
      <c r="H1864" s="13">
        <v>0.49507499999999999</v>
      </c>
      <c r="O1864" s="10" t="s">
        <v>251</v>
      </c>
    </row>
    <row r="1865" spans="1:15" hidden="1" x14ac:dyDescent="0.3">
      <c r="A1865" s="12" t="s">
        <v>22</v>
      </c>
      <c r="H1865" s="13">
        <v>0.53381999999999996</v>
      </c>
      <c r="O1865" s="10" t="s">
        <v>251</v>
      </c>
    </row>
    <row r="1866" spans="1:15" hidden="1" x14ac:dyDescent="0.3">
      <c r="A1866" s="12" t="s">
        <v>22</v>
      </c>
      <c r="H1866" s="13">
        <v>0.51659999999999995</v>
      </c>
      <c r="O1866" s="10" t="s">
        <v>251</v>
      </c>
    </row>
    <row r="1867" spans="1:15" hidden="1" x14ac:dyDescent="0.3">
      <c r="A1867" s="12" t="s">
        <v>22</v>
      </c>
      <c r="H1867" s="13">
        <v>0.55379520000000004</v>
      </c>
      <c r="O1867" s="10" t="s">
        <v>251</v>
      </c>
    </row>
    <row r="1868" spans="1:15" hidden="1" x14ac:dyDescent="0.3">
      <c r="A1868" s="12" t="s">
        <v>22</v>
      </c>
      <c r="H1868" s="13">
        <v>0.53812499999999996</v>
      </c>
      <c r="O1868" s="10" t="s">
        <v>251</v>
      </c>
    </row>
    <row r="1869" spans="1:15" hidden="1" x14ac:dyDescent="0.3">
      <c r="A1869" s="12" t="s">
        <v>22</v>
      </c>
      <c r="H1869" s="13">
        <v>0.55379520000000004</v>
      </c>
      <c r="O1869" s="10" t="s">
        <v>251</v>
      </c>
    </row>
    <row r="1870" spans="1:15" hidden="1" x14ac:dyDescent="0.3">
      <c r="A1870" s="11" t="s">
        <v>22</v>
      </c>
      <c r="H1870" s="32"/>
      <c r="K1870" s="9">
        <v>14.9</v>
      </c>
      <c r="O1870" s="1" t="s">
        <v>9</v>
      </c>
    </row>
    <row r="1871" spans="1:15" hidden="1" x14ac:dyDescent="0.3">
      <c r="A1871" s="20" t="s">
        <v>22</v>
      </c>
      <c r="J1871" s="9">
        <v>20</v>
      </c>
      <c r="O1871" s="1" t="s">
        <v>258</v>
      </c>
    </row>
    <row r="1872" spans="1:15" hidden="1" x14ac:dyDescent="0.3">
      <c r="A1872" s="20" t="s">
        <v>124</v>
      </c>
      <c r="I1872" s="77">
        <v>12</v>
      </c>
      <c r="O1872" s="1" t="s">
        <v>233</v>
      </c>
    </row>
    <row r="1873" spans="1:15" hidden="1" x14ac:dyDescent="0.3">
      <c r="A1873" s="4" t="s">
        <v>124</v>
      </c>
      <c r="O1873" s="1" t="s">
        <v>284</v>
      </c>
    </row>
    <row r="1874" spans="1:15" hidden="1" x14ac:dyDescent="0.3">
      <c r="A1874" s="20" t="s">
        <v>124</v>
      </c>
      <c r="I1874" s="77">
        <v>1</v>
      </c>
      <c r="O1874" s="1" t="s">
        <v>236</v>
      </c>
    </row>
    <row r="1875" spans="1:15" hidden="1" x14ac:dyDescent="0.3">
      <c r="A1875" s="20" t="s">
        <v>124</v>
      </c>
      <c r="J1875" s="9">
        <v>59.69</v>
      </c>
      <c r="O1875" s="1" t="s">
        <v>280</v>
      </c>
    </row>
    <row r="1876" spans="1:15" hidden="1" x14ac:dyDescent="0.3">
      <c r="A1876" s="20" t="s">
        <v>125</v>
      </c>
      <c r="J1876" s="9">
        <v>152.69999999999999</v>
      </c>
      <c r="O1876" s="1" t="s">
        <v>280</v>
      </c>
    </row>
    <row r="1877" spans="1:15" hidden="1" x14ac:dyDescent="0.3">
      <c r="A1877" s="12" t="s">
        <v>126</v>
      </c>
      <c r="H1877" s="13">
        <v>0.75804400000000005</v>
      </c>
      <c r="O1877" s="10" t="s">
        <v>251</v>
      </c>
    </row>
    <row r="1878" spans="1:15" hidden="1" x14ac:dyDescent="0.3">
      <c r="A1878" s="12" t="s">
        <v>126</v>
      </c>
      <c r="H1878" s="13">
        <v>0.79642500000000005</v>
      </c>
      <c r="O1878" s="10" t="s">
        <v>251</v>
      </c>
    </row>
    <row r="1879" spans="1:15" hidden="1" x14ac:dyDescent="0.3">
      <c r="A1879" s="12" t="s">
        <v>126</v>
      </c>
      <c r="H1879" s="13">
        <v>0.79642500000000005</v>
      </c>
      <c r="O1879" s="10" t="s">
        <v>251</v>
      </c>
    </row>
    <row r="1880" spans="1:15" hidden="1" x14ac:dyDescent="0.3">
      <c r="A1880" s="12" t="s">
        <v>126</v>
      </c>
      <c r="H1880" s="13">
        <v>0.68879999999999997</v>
      </c>
      <c r="O1880" s="10" t="s">
        <v>251</v>
      </c>
    </row>
    <row r="1881" spans="1:15" hidden="1" x14ac:dyDescent="0.3">
      <c r="A1881" s="12" t="s">
        <v>126</v>
      </c>
      <c r="H1881" s="13">
        <v>0.79642500000000005</v>
      </c>
      <c r="O1881" s="10" t="s">
        <v>251</v>
      </c>
    </row>
    <row r="1882" spans="1:15" hidden="1" x14ac:dyDescent="0.3">
      <c r="A1882" s="12" t="s">
        <v>126</v>
      </c>
      <c r="H1882" s="13">
        <v>0.68879999999999997</v>
      </c>
      <c r="O1882" s="10" t="s">
        <v>251</v>
      </c>
    </row>
    <row r="1883" spans="1:15" hidden="1" x14ac:dyDescent="0.3">
      <c r="A1883" s="12" t="s">
        <v>126</v>
      </c>
      <c r="H1883" s="13">
        <v>0.80473499999999998</v>
      </c>
      <c r="O1883" s="10" t="s">
        <v>251</v>
      </c>
    </row>
    <row r="1884" spans="1:15" hidden="1" x14ac:dyDescent="0.3">
      <c r="A1884" s="12" t="s">
        <v>126</v>
      </c>
      <c r="H1884" s="13">
        <v>0.79642500000000005</v>
      </c>
      <c r="O1884" s="10" t="s">
        <v>251</v>
      </c>
    </row>
    <row r="1885" spans="1:15" hidden="1" x14ac:dyDescent="0.3">
      <c r="A1885" s="12" t="s">
        <v>126</v>
      </c>
      <c r="H1885" s="13">
        <v>0.79642500000000005</v>
      </c>
      <c r="O1885" s="10" t="s">
        <v>251</v>
      </c>
    </row>
    <row r="1886" spans="1:15" hidden="1" x14ac:dyDescent="0.3">
      <c r="A1886" s="12" t="s">
        <v>126</v>
      </c>
      <c r="H1886" s="13">
        <v>0.68879999999999997</v>
      </c>
      <c r="O1886" s="10" t="s">
        <v>251</v>
      </c>
    </row>
    <row r="1887" spans="1:15" hidden="1" x14ac:dyDescent="0.3">
      <c r="A1887" s="20" t="s">
        <v>126</v>
      </c>
      <c r="J1887" s="9">
        <v>110</v>
      </c>
      <c r="O1887" s="1" t="s">
        <v>258</v>
      </c>
    </row>
    <row r="1888" spans="1:15" hidden="1" x14ac:dyDescent="0.3">
      <c r="A1888" s="20" t="s">
        <v>127</v>
      </c>
      <c r="J1888" s="9">
        <v>12.552</v>
      </c>
      <c r="O1888" s="1" t="s">
        <v>258</v>
      </c>
    </row>
    <row r="1889" spans="1:16" hidden="1" x14ac:dyDescent="0.3">
      <c r="A1889" s="4" t="s">
        <v>272</v>
      </c>
      <c r="O1889" s="1" t="s">
        <v>284</v>
      </c>
    </row>
    <row r="1890" spans="1:16" hidden="1" x14ac:dyDescent="0.3">
      <c r="A1890" s="4" t="s">
        <v>128</v>
      </c>
      <c r="O1890" s="1" t="s">
        <v>284</v>
      </c>
    </row>
    <row r="1891" spans="1:16" hidden="1" x14ac:dyDescent="0.3">
      <c r="A1891" s="20" t="s">
        <v>128</v>
      </c>
      <c r="J1891" s="9">
        <v>41.5</v>
      </c>
      <c r="O1891" s="1" t="s">
        <v>258</v>
      </c>
    </row>
    <row r="1892" spans="1:16" hidden="1" x14ac:dyDescent="0.3">
      <c r="A1892" s="22" t="s">
        <v>128</v>
      </c>
      <c r="H1892" s="32"/>
      <c r="J1892" s="17">
        <v>41.5</v>
      </c>
      <c r="O1892" s="1" t="s">
        <v>212</v>
      </c>
      <c r="P1892" s="6" t="s">
        <v>209</v>
      </c>
    </row>
    <row r="1893" spans="1:16" hidden="1" x14ac:dyDescent="0.3">
      <c r="A1893" s="20" t="s">
        <v>128</v>
      </c>
      <c r="J1893" s="9">
        <v>41.5</v>
      </c>
      <c r="O1893" s="1" t="s">
        <v>280</v>
      </c>
    </row>
    <row r="1894" spans="1:16" hidden="1" x14ac:dyDescent="0.3">
      <c r="A1894" s="4" t="s">
        <v>266</v>
      </c>
      <c r="O1894" s="1" t="s">
        <v>284</v>
      </c>
    </row>
    <row r="1895" spans="1:16" hidden="1" x14ac:dyDescent="0.3">
      <c r="A1895" s="57" t="s">
        <v>23</v>
      </c>
      <c r="I1895" s="77">
        <v>4</v>
      </c>
      <c r="O1895" s="1" t="s">
        <v>233</v>
      </c>
    </row>
    <row r="1896" spans="1:16" hidden="1" x14ac:dyDescent="0.3">
      <c r="A1896" s="4" t="s">
        <v>23</v>
      </c>
      <c r="O1896" s="1" t="s">
        <v>284</v>
      </c>
    </row>
    <row r="1897" spans="1:16" hidden="1" x14ac:dyDescent="0.3">
      <c r="A1897" s="57" t="s">
        <v>23</v>
      </c>
      <c r="K1897" s="9">
        <v>6.4141000000000004</v>
      </c>
      <c r="O1897" s="1" t="s">
        <v>228</v>
      </c>
    </row>
    <row r="1898" spans="1:16" hidden="1" x14ac:dyDescent="0.3">
      <c r="A1898" s="57" t="s">
        <v>23</v>
      </c>
      <c r="H1898" s="13">
        <v>0.60700500000000002</v>
      </c>
      <c r="O1898" s="10" t="s">
        <v>251</v>
      </c>
    </row>
    <row r="1899" spans="1:16" hidden="1" x14ac:dyDescent="0.3">
      <c r="A1899" s="57" t="s">
        <v>23</v>
      </c>
      <c r="H1899" s="32"/>
      <c r="K1899" s="9">
        <v>6.4141000000000004</v>
      </c>
      <c r="O1899" s="1" t="s">
        <v>9</v>
      </c>
    </row>
    <row r="1900" spans="1:16" hidden="1" x14ac:dyDescent="0.3">
      <c r="A1900" s="4" t="s">
        <v>129</v>
      </c>
      <c r="O1900" s="1" t="s">
        <v>284</v>
      </c>
    </row>
    <row r="1901" spans="1:16" hidden="1" x14ac:dyDescent="0.3">
      <c r="A1901" s="20" t="s">
        <v>129</v>
      </c>
      <c r="J1901" s="9">
        <v>24.8508</v>
      </c>
      <c r="O1901" s="1" t="s">
        <v>258</v>
      </c>
    </row>
    <row r="1902" spans="1:16" hidden="1" x14ac:dyDescent="0.3">
      <c r="A1902" s="4" t="s">
        <v>130</v>
      </c>
      <c r="O1902" s="1" t="s">
        <v>284</v>
      </c>
    </row>
    <row r="1903" spans="1:16" hidden="1" x14ac:dyDescent="0.3">
      <c r="A1903" s="20" t="s">
        <v>131</v>
      </c>
      <c r="J1903" s="9">
        <v>11.7</v>
      </c>
      <c r="O1903" s="1" t="s">
        <v>258</v>
      </c>
    </row>
    <row r="1904" spans="1:16" hidden="1" x14ac:dyDescent="0.3">
      <c r="A1904" s="20" t="s">
        <v>24</v>
      </c>
      <c r="K1904" s="9">
        <v>45.842100000000002</v>
      </c>
      <c r="O1904" s="1" t="s">
        <v>228</v>
      </c>
    </row>
    <row r="1905" spans="1:16" hidden="1" x14ac:dyDescent="0.3">
      <c r="A1905" s="20" t="s">
        <v>24</v>
      </c>
      <c r="H1905" s="13">
        <v>0.67588499999999996</v>
      </c>
      <c r="O1905" s="10" t="s">
        <v>251</v>
      </c>
    </row>
    <row r="1906" spans="1:16" hidden="1" x14ac:dyDescent="0.3">
      <c r="A1906" s="20" t="s">
        <v>24</v>
      </c>
      <c r="H1906" s="13">
        <v>0.67588499999999996</v>
      </c>
      <c r="O1906" s="10" t="s">
        <v>251</v>
      </c>
    </row>
    <row r="1907" spans="1:16" hidden="1" x14ac:dyDescent="0.3">
      <c r="A1907" s="20" t="s">
        <v>24</v>
      </c>
      <c r="H1907" s="32"/>
      <c r="K1907" s="9">
        <v>45.842100000000002</v>
      </c>
      <c r="O1907" s="1" t="s">
        <v>9</v>
      </c>
    </row>
    <row r="1908" spans="1:16" hidden="1" x14ac:dyDescent="0.3">
      <c r="A1908" s="20" t="s">
        <v>24</v>
      </c>
      <c r="J1908" s="9">
        <v>36.15</v>
      </c>
      <c r="O1908" s="1" t="s">
        <v>258</v>
      </c>
    </row>
    <row r="1909" spans="1:16" hidden="1" x14ac:dyDescent="0.3">
      <c r="A1909" s="20" t="s">
        <v>24</v>
      </c>
      <c r="J1909" s="9">
        <v>36.15</v>
      </c>
      <c r="O1909" s="1" t="s">
        <v>280</v>
      </c>
    </row>
    <row r="1910" spans="1:16" hidden="1" x14ac:dyDescent="0.3">
      <c r="A1910" s="4" t="s">
        <v>132</v>
      </c>
      <c r="O1910" s="1" t="s">
        <v>284</v>
      </c>
    </row>
    <row r="1911" spans="1:16" hidden="1" x14ac:dyDescent="0.3">
      <c r="A1911" s="20" t="s">
        <v>132</v>
      </c>
      <c r="I1911" s="77">
        <v>3</v>
      </c>
      <c r="O1911" s="1" t="s">
        <v>236</v>
      </c>
    </row>
    <row r="1912" spans="1:16" hidden="1" x14ac:dyDescent="0.3">
      <c r="A1912" s="20" t="s">
        <v>132</v>
      </c>
      <c r="J1912" s="9">
        <v>15</v>
      </c>
      <c r="O1912" s="1" t="s">
        <v>258</v>
      </c>
    </row>
    <row r="1913" spans="1:16" hidden="1" x14ac:dyDescent="0.3">
      <c r="A1913" s="4" t="s">
        <v>133</v>
      </c>
      <c r="O1913" s="1" t="s">
        <v>284</v>
      </c>
    </row>
    <row r="1914" spans="1:16" hidden="1" x14ac:dyDescent="0.3">
      <c r="A1914" s="20" t="s">
        <v>133</v>
      </c>
      <c r="O1914" s="1" t="s">
        <v>258</v>
      </c>
    </row>
    <row r="1915" spans="1:16" hidden="1" x14ac:dyDescent="0.3">
      <c r="A1915" s="22" t="s">
        <v>133</v>
      </c>
      <c r="H1915" s="32"/>
      <c r="J1915" s="17"/>
      <c r="O1915" s="1" t="s">
        <v>212</v>
      </c>
      <c r="P1915" s="6" t="s">
        <v>209</v>
      </c>
    </row>
    <row r="1916" spans="1:16" hidden="1" x14ac:dyDescent="0.3">
      <c r="A1916" s="20" t="s">
        <v>133</v>
      </c>
      <c r="O1916" s="1" t="s">
        <v>280</v>
      </c>
    </row>
    <row r="1917" spans="1:16" hidden="1" x14ac:dyDescent="0.3">
      <c r="A1917" s="4" t="s">
        <v>135</v>
      </c>
      <c r="O1917" s="1" t="s">
        <v>284</v>
      </c>
    </row>
    <row r="1918" spans="1:16" hidden="1" x14ac:dyDescent="0.3">
      <c r="A1918" s="20" t="s">
        <v>135</v>
      </c>
      <c r="J1918" s="9">
        <v>48</v>
      </c>
      <c r="O1918" s="1" t="s">
        <v>258</v>
      </c>
    </row>
    <row r="1919" spans="1:16" hidden="1" x14ac:dyDescent="0.3">
      <c r="A1919" s="4" t="s">
        <v>136</v>
      </c>
      <c r="O1919" s="1" t="s">
        <v>284</v>
      </c>
    </row>
    <row r="1920" spans="1:16" hidden="1" x14ac:dyDescent="0.3">
      <c r="A1920" s="20" t="s">
        <v>136</v>
      </c>
      <c r="I1920" s="77">
        <v>3</v>
      </c>
      <c r="O1920" s="1" t="s">
        <v>236</v>
      </c>
    </row>
    <row r="1921" spans="1:15" hidden="1" x14ac:dyDescent="0.3">
      <c r="A1921" s="20" t="s">
        <v>136</v>
      </c>
      <c r="J1921" s="9">
        <v>31</v>
      </c>
      <c r="O1921" s="1" t="s">
        <v>258</v>
      </c>
    </row>
    <row r="1922" spans="1:15" hidden="1" x14ac:dyDescent="0.3">
      <c r="A1922" s="4" t="s">
        <v>137</v>
      </c>
      <c r="O1922" s="1" t="s">
        <v>284</v>
      </c>
    </row>
    <row r="1923" spans="1:15" hidden="1" x14ac:dyDescent="0.3">
      <c r="A1923" s="20" t="s">
        <v>137</v>
      </c>
      <c r="I1923" s="77">
        <v>3</v>
      </c>
      <c r="O1923" s="1" t="s">
        <v>236</v>
      </c>
    </row>
    <row r="1924" spans="1:15" hidden="1" x14ac:dyDescent="0.3">
      <c r="A1924" s="20" t="s">
        <v>137</v>
      </c>
      <c r="J1924" s="9">
        <v>17</v>
      </c>
      <c r="O1924" s="1" t="s">
        <v>258</v>
      </c>
    </row>
    <row r="1925" spans="1:15" hidden="1" x14ac:dyDescent="0.3">
      <c r="A1925" s="57" t="s">
        <v>141</v>
      </c>
      <c r="I1925" s="77">
        <v>0.8</v>
      </c>
      <c r="O1925" s="1" t="s">
        <v>233</v>
      </c>
    </row>
    <row r="1926" spans="1:15" hidden="1" x14ac:dyDescent="0.3">
      <c r="A1926" s="4" t="s">
        <v>141</v>
      </c>
      <c r="O1926" s="1" t="s">
        <v>284</v>
      </c>
    </row>
    <row r="1927" spans="1:15" hidden="1" x14ac:dyDescent="0.3">
      <c r="A1927" s="20" t="s">
        <v>141</v>
      </c>
      <c r="I1927" s="77">
        <v>0.4</v>
      </c>
      <c r="O1927" s="1" t="s">
        <v>236</v>
      </c>
    </row>
    <row r="1928" spans="1:15" hidden="1" x14ac:dyDescent="0.3">
      <c r="A1928" s="4" t="s">
        <v>26</v>
      </c>
      <c r="O1928" s="1" t="s">
        <v>284</v>
      </c>
    </row>
    <row r="1929" spans="1:15" hidden="1" x14ac:dyDescent="0.3">
      <c r="A1929" s="20" t="s">
        <v>26</v>
      </c>
      <c r="K1929" s="9">
        <v>8.8000000000000007</v>
      </c>
      <c r="O1929" s="1" t="s">
        <v>228</v>
      </c>
    </row>
    <row r="1930" spans="1:15" hidden="1" x14ac:dyDescent="0.3">
      <c r="A1930" s="12" t="s">
        <v>26</v>
      </c>
      <c r="H1930" s="13">
        <v>0.72952799999999995</v>
      </c>
      <c r="O1930" s="10" t="s">
        <v>251</v>
      </c>
    </row>
    <row r="1931" spans="1:15" hidden="1" x14ac:dyDescent="0.3">
      <c r="A1931" s="12" t="s">
        <v>26</v>
      </c>
      <c r="H1931" s="13">
        <v>0.72432879999999999</v>
      </c>
      <c r="O1931" s="10" t="s">
        <v>251</v>
      </c>
    </row>
    <row r="1932" spans="1:15" hidden="1" x14ac:dyDescent="0.3">
      <c r="A1932" s="12" t="s">
        <v>26</v>
      </c>
      <c r="H1932" s="13">
        <v>0.76198500000000002</v>
      </c>
      <c r="O1932" s="10" t="s">
        <v>251</v>
      </c>
    </row>
    <row r="1933" spans="1:15" hidden="1" x14ac:dyDescent="0.3">
      <c r="A1933" s="12" t="s">
        <v>26</v>
      </c>
      <c r="H1933" s="13">
        <v>0.75768000000000002</v>
      </c>
      <c r="O1933" s="10" t="s">
        <v>251</v>
      </c>
    </row>
    <row r="1934" spans="1:15" hidden="1" x14ac:dyDescent="0.3">
      <c r="A1934" s="12" t="s">
        <v>26</v>
      </c>
      <c r="H1934" s="13">
        <v>0.75768000000000002</v>
      </c>
      <c r="O1934" s="10" t="s">
        <v>251</v>
      </c>
    </row>
    <row r="1935" spans="1:15" hidden="1" x14ac:dyDescent="0.3">
      <c r="A1935" s="11" t="s">
        <v>26</v>
      </c>
      <c r="H1935" s="32"/>
      <c r="K1935" s="9">
        <v>8.8000000000000007</v>
      </c>
      <c r="O1935" s="1" t="s">
        <v>9</v>
      </c>
    </row>
    <row r="1936" spans="1:15" hidden="1" x14ac:dyDescent="0.3">
      <c r="A1936" s="20" t="s">
        <v>26</v>
      </c>
      <c r="J1936" s="9">
        <v>4.08</v>
      </c>
      <c r="O1936" s="1" t="s">
        <v>258</v>
      </c>
    </row>
    <row r="1937" spans="1:16" hidden="1" x14ac:dyDescent="0.3">
      <c r="A1937" s="4" t="s">
        <v>142</v>
      </c>
      <c r="O1937" s="1" t="s">
        <v>284</v>
      </c>
    </row>
    <row r="1938" spans="1:16" hidden="1" x14ac:dyDescent="0.3">
      <c r="A1938" s="12" t="s">
        <v>142</v>
      </c>
      <c r="H1938" s="13">
        <v>0.69131833300000001</v>
      </c>
      <c r="O1938" s="10" t="s">
        <v>251</v>
      </c>
    </row>
    <row r="1939" spans="1:16" hidden="1" x14ac:dyDescent="0.3">
      <c r="A1939" s="12" t="s">
        <v>142</v>
      </c>
      <c r="H1939" s="13">
        <v>0.55103999999999997</v>
      </c>
      <c r="O1939" s="10" t="s">
        <v>251</v>
      </c>
    </row>
    <row r="1940" spans="1:16" hidden="1" x14ac:dyDescent="0.3">
      <c r="A1940" s="12" t="s">
        <v>142</v>
      </c>
      <c r="H1940" s="13">
        <v>0.70412799999999998</v>
      </c>
      <c r="O1940" s="10" t="s">
        <v>251</v>
      </c>
    </row>
    <row r="1941" spans="1:16" hidden="1" x14ac:dyDescent="0.3">
      <c r="A1941" s="12" t="s">
        <v>142</v>
      </c>
      <c r="H1941" s="13">
        <v>0.75768000000000002</v>
      </c>
      <c r="O1941" s="10" t="s">
        <v>251</v>
      </c>
    </row>
    <row r="1942" spans="1:16" hidden="1" x14ac:dyDescent="0.3">
      <c r="A1942" s="12" t="s">
        <v>142</v>
      </c>
      <c r="H1942" s="13">
        <v>0.75768000000000002</v>
      </c>
      <c r="O1942" s="10" t="s">
        <v>251</v>
      </c>
    </row>
    <row r="1943" spans="1:16" hidden="1" x14ac:dyDescent="0.3">
      <c r="A1943" s="12" t="s">
        <v>142</v>
      </c>
      <c r="H1943" s="13">
        <v>0.6</v>
      </c>
      <c r="O1943" s="10" t="s">
        <v>251</v>
      </c>
    </row>
    <row r="1944" spans="1:16" hidden="1" x14ac:dyDescent="0.3">
      <c r="A1944" s="20" t="s">
        <v>142</v>
      </c>
      <c r="J1944" s="9">
        <v>0.46</v>
      </c>
      <c r="O1944" s="1" t="s">
        <v>258</v>
      </c>
    </row>
    <row r="1945" spans="1:16" hidden="1" x14ac:dyDescent="0.3">
      <c r="A1945" s="4" t="s">
        <v>143</v>
      </c>
      <c r="O1945" s="1" t="s">
        <v>284</v>
      </c>
    </row>
    <row r="1946" spans="1:16" hidden="1" x14ac:dyDescent="0.3">
      <c r="A1946" s="20" t="s">
        <v>145</v>
      </c>
      <c r="J1946" s="9">
        <v>9</v>
      </c>
      <c r="O1946" s="1" t="s">
        <v>258</v>
      </c>
    </row>
    <row r="1947" spans="1:16" hidden="1" x14ac:dyDescent="0.3">
      <c r="A1947" s="22" t="s">
        <v>145</v>
      </c>
      <c r="H1947" s="32"/>
      <c r="J1947" s="17">
        <v>9</v>
      </c>
      <c r="O1947" s="1" t="s">
        <v>212</v>
      </c>
      <c r="P1947" s="6" t="s">
        <v>209</v>
      </c>
    </row>
    <row r="1948" spans="1:16" hidden="1" x14ac:dyDescent="0.3">
      <c r="A1948" s="20" t="s">
        <v>145</v>
      </c>
      <c r="J1948" s="9">
        <v>9</v>
      </c>
      <c r="O1948" s="1" t="s">
        <v>280</v>
      </c>
    </row>
    <row r="1949" spans="1:16" hidden="1" x14ac:dyDescent="0.3">
      <c r="A1949" s="20" t="s">
        <v>146</v>
      </c>
      <c r="K1949" s="9">
        <v>80.171999999999997</v>
      </c>
      <c r="O1949" s="1" t="s">
        <v>228</v>
      </c>
    </row>
    <row r="1950" spans="1:16" hidden="1" x14ac:dyDescent="0.3">
      <c r="A1950" s="12" t="s">
        <v>147</v>
      </c>
      <c r="H1950" s="13">
        <v>0.63283500000000004</v>
      </c>
      <c r="O1950" s="10" t="s">
        <v>251</v>
      </c>
    </row>
    <row r="1951" spans="1:16" hidden="1" x14ac:dyDescent="0.3">
      <c r="A1951" s="11" t="s">
        <v>27</v>
      </c>
      <c r="H1951" s="32"/>
      <c r="K1951" s="9">
        <v>20.212</v>
      </c>
      <c r="O1951" s="1" t="s">
        <v>228</v>
      </c>
    </row>
    <row r="1952" spans="1:16" hidden="1" x14ac:dyDescent="0.3">
      <c r="A1952" s="12" t="s">
        <v>27</v>
      </c>
      <c r="H1952" s="13">
        <v>0.65005500000000005</v>
      </c>
      <c r="O1952" s="10" t="s">
        <v>251</v>
      </c>
    </row>
    <row r="1953" spans="1:15" hidden="1" x14ac:dyDescent="0.3">
      <c r="A1953" s="12" t="s">
        <v>27</v>
      </c>
      <c r="H1953" s="13">
        <v>0.56000000000000005</v>
      </c>
      <c r="O1953" s="10" t="s">
        <v>251</v>
      </c>
    </row>
    <row r="1954" spans="1:15" hidden="1" x14ac:dyDescent="0.3">
      <c r="A1954" s="11" t="s">
        <v>27</v>
      </c>
      <c r="H1954" s="32"/>
      <c r="K1954" s="9">
        <v>20.212</v>
      </c>
      <c r="O1954" s="1" t="s">
        <v>9</v>
      </c>
    </row>
    <row r="1955" spans="1:15" hidden="1" x14ac:dyDescent="0.3">
      <c r="A1955" s="20" t="s">
        <v>27</v>
      </c>
      <c r="J1955" s="9">
        <v>26.9</v>
      </c>
      <c r="O1955" s="1" t="s">
        <v>258</v>
      </c>
    </row>
    <row r="1956" spans="1:15" hidden="1" x14ac:dyDescent="0.3">
      <c r="A1956" s="4" t="s">
        <v>148</v>
      </c>
      <c r="O1956" s="1" t="s">
        <v>284</v>
      </c>
    </row>
    <row r="1957" spans="1:15" hidden="1" x14ac:dyDescent="0.3">
      <c r="A1957" s="20" t="s">
        <v>148</v>
      </c>
      <c r="J1957" s="9">
        <v>77.349999999999994</v>
      </c>
      <c r="O1957" s="1" t="s">
        <v>280</v>
      </c>
    </row>
    <row r="1958" spans="1:15" hidden="1" x14ac:dyDescent="0.3">
      <c r="A1958" s="4" t="s">
        <v>271</v>
      </c>
      <c r="O1958" s="1" t="s">
        <v>284</v>
      </c>
    </row>
    <row r="1959" spans="1:15" hidden="1" x14ac:dyDescent="0.3">
      <c r="A1959" s="4" t="s">
        <v>28</v>
      </c>
      <c r="O1959" s="1" t="s">
        <v>284</v>
      </c>
    </row>
    <row r="1960" spans="1:15" hidden="1" x14ac:dyDescent="0.3">
      <c r="A1960" s="11" t="s">
        <v>28</v>
      </c>
      <c r="H1960" s="32"/>
      <c r="K1960" s="9">
        <v>3.27E-2</v>
      </c>
      <c r="O1960" s="1" t="s">
        <v>228</v>
      </c>
    </row>
    <row r="1961" spans="1:15" hidden="1" x14ac:dyDescent="0.3">
      <c r="A1961" s="12" t="s">
        <v>28</v>
      </c>
      <c r="H1961" s="13">
        <v>0.86960999999999999</v>
      </c>
      <c r="O1961" s="10" t="s">
        <v>251</v>
      </c>
    </row>
    <row r="1962" spans="1:15" hidden="1" x14ac:dyDescent="0.3">
      <c r="A1962" s="11" t="s">
        <v>28</v>
      </c>
      <c r="H1962" s="32"/>
      <c r="K1962" s="9">
        <v>3.27E-2</v>
      </c>
      <c r="O1962" s="1" t="s">
        <v>9</v>
      </c>
    </row>
    <row r="1963" spans="1:15" hidden="1" x14ac:dyDescent="0.3">
      <c r="A1963" s="20" t="s">
        <v>28</v>
      </c>
      <c r="J1963" s="9">
        <v>0.05</v>
      </c>
      <c r="O1963" s="1" t="s">
        <v>258</v>
      </c>
    </row>
    <row r="1964" spans="1:15" hidden="1" x14ac:dyDescent="0.3">
      <c r="A1964" s="56" t="s">
        <v>29</v>
      </c>
      <c r="H1964" s="32"/>
      <c r="I1964" s="77">
        <v>8</v>
      </c>
      <c r="O1964" s="1" t="s">
        <v>233</v>
      </c>
    </row>
    <row r="1965" spans="1:15" hidden="1" x14ac:dyDescent="0.3">
      <c r="A1965" s="4" t="s">
        <v>29</v>
      </c>
      <c r="O1965" s="1" t="s">
        <v>284</v>
      </c>
    </row>
    <row r="1966" spans="1:15" hidden="1" x14ac:dyDescent="0.3">
      <c r="A1966" s="11" t="s">
        <v>29</v>
      </c>
      <c r="H1966" s="32"/>
      <c r="K1966" s="9">
        <v>4.7199999999999999E-2</v>
      </c>
      <c r="O1966" s="1" t="s">
        <v>228</v>
      </c>
    </row>
    <row r="1967" spans="1:15" hidden="1" x14ac:dyDescent="0.3">
      <c r="A1967" s="12" t="s">
        <v>29</v>
      </c>
      <c r="H1967" s="13">
        <v>0.68879999999999997</v>
      </c>
      <c r="O1967" s="10" t="s">
        <v>251</v>
      </c>
    </row>
    <row r="1968" spans="1:15" hidden="1" x14ac:dyDescent="0.3">
      <c r="A1968" s="12" t="s">
        <v>29</v>
      </c>
      <c r="H1968" s="13">
        <v>0.56999999999999995</v>
      </c>
      <c r="O1968" s="10" t="s">
        <v>251</v>
      </c>
    </row>
    <row r="1969" spans="1:16" hidden="1" x14ac:dyDescent="0.3">
      <c r="A1969" s="11" t="s">
        <v>29</v>
      </c>
      <c r="H1969" s="32"/>
      <c r="K1969" s="9">
        <v>4.7199999999999999E-2</v>
      </c>
      <c r="O1969" s="1" t="s">
        <v>9</v>
      </c>
    </row>
    <row r="1970" spans="1:16" hidden="1" x14ac:dyDescent="0.3">
      <c r="A1970" s="20" t="s">
        <v>29</v>
      </c>
      <c r="O1970" s="1" t="s">
        <v>258</v>
      </c>
    </row>
    <row r="1971" spans="1:16" hidden="1" x14ac:dyDescent="0.3">
      <c r="A1971" s="68" t="s">
        <v>30</v>
      </c>
      <c r="H1971" s="32"/>
      <c r="I1971" s="77">
        <v>10</v>
      </c>
      <c r="O1971" s="1" t="s">
        <v>233</v>
      </c>
    </row>
    <row r="1972" spans="1:16" hidden="1" x14ac:dyDescent="0.3">
      <c r="A1972" s="4" t="s">
        <v>30</v>
      </c>
      <c r="O1972" s="1" t="s">
        <v>284</v>
      </c>
    </row>
    <row r="1973" spans="1:16" hidden="1" x14ac:dyDescent="0.3">
      <c r="A1973" s="68" t="s">
        <v>30</v>
      </c>
      <c r="H1973" s="32"/>
      <c r="K1973" s="9">
        <v>24.6</v>
      </c>
      <c r="O1973" s="1" t="s">
        <v>228</v>
      </c>
    </row>
    <row r="1974" spans="1:16" hidden="1" x14ac:dyDescent="0.3">
      <c r="A1974" s="68" t="s">
        <v>30</v>
      </c>
      <c r="H1974" s="13">
        <v>0.3829728</v>
      </c>
      <c r="O1974" s="10" t="s">
        <v>251</v>
      </c>
    </row>
    <row r="1975" spans="1:16" hidden="1" x14ac:dyDescent="0.3">
      <c r="A1975" s="68" t="s">
        <v>30</v>
      </c>
      <c r="H1975" s="13">
        <v>0.40036500000000003</v>
      </c>
      <c r="O1975" s="10" t="s">
        <v>251</v>
      </c>
    </row>
    <row r="1976" spans="1:16" hidden="1" x14ac:dyDescent="0.3">
      <c r="A1976" s="68" t="s">
        <v>30</v>
      </c>
      <c r="H1976" s="32"/>
      <c r="K1976" s="9">
        <v>24.6</v>
      </c>
      <c r="O1976" s="1" t="s">
        <v>9</v>
      </c>
    </row>
    <row r="1977" spans="1:16" hidden="1" x14ac:dyDescent="0.3">
      <c r="A1977" s="68" t="s">
        <v>30</v>
      </c>
      <c r="J1977" s="9">
        <v>412</v>
      </c>
      <c r="O1977" s="1" t="s">
        <v>258</v>
      </c>
    </row>
    <row r="1978" spans="1:16" hidden="1" x14ac:dyDescent="0.3">
      <c r="A1978" s="4" t="s">
        <v>149</v>
      </c>
      <c r="O1978" s="1" t="s">
        <v>284</v>
      </c>
    </row>
    <row r="1979" spans="1:16" hidden="1" x14ac:dyDescent="0.3">
      <c r="A1979" s="20" t="s">
        <v>149</v>
      </c>
      <c r="J1979" s="9">
        <v>65</v>
      </c>
      <c r="O1979" s="1" t="s">
        <v>258</v>
      </c>
    </row>
    <row r="1980" spans="1:16" hidden="1" x14ac:dyDescent="0.3">
      <c r="A1980" s="22" t="s">
        <v>149</v>
      </c>
      <c r="H1980" s="32"/>
      <c r="J1980" s="17">
        <v>65</v>
      </c>
      <c r="O1980" s="1" t="s">
        <v>212</v>
      </c>
      <c r="P1980" s="8" t="s">
        <v>209</v>
      </c>
    </row>
    <row r="1981" spans="1:16" hidden="1" x14ac:dyDescent="0.3">
      <c r="A1981" s="20" t="s">
        <v>149</v>
      </c>
      <c r="J1981" s="9">
        <v>65</v>
      </c>
      <c r="O1981" s="1" t="s">
        <v>280</v>
      </c>
    </row>
    <row r="1982" spans="1:16" hidden="1" x14ac:dyDescent="0.3">
      <c r="A1982" s="20" t="s">
        <v>150</v>
      </c>
      <c r="J1982" s="9">
        <v>165.32</v>
      </c>
      <c r="O1982" s="1" t="s">
        <v>258</v>
      </c>
    </row>
    <row r="1983" spans="1:16" hidden="1" x14ac:dyDescent="0.3">
      <c r="A1983" s="22" t="s">
        <v>150</v>
      </c>
      <c r="H1983" s="32"/>
      <c r="J1983" s="17">
        <v>165.32</v>
      </c>
      <c r="O1983" s="1" t="s">
        <v>212</v>
      </c>
      <c r="P1983" s="6" t="s">
        <v>209</v>
      </c>
    </row>
    <row r="1984" spans="1:16" hidden="1" x14ac:dyDescent="0.3">
      <c r="A1984" s="20" t="s">
        <v>150</v>
      </c>
      <c r="J1984" s="9">
        <v>165.32</v>
      </c>
      <c r="O1984" s="1" t="s">
        <v>280</v>
      </c>
    </row>
    <row r="1985" spans="1:16" hidden="1" x14ac:dyDescent="0.3">
      <c r="A1985" s="4" t="s">
        <v>268</v>
      </c>
      <c r="O1985" s="1" t="s">
        <v>284</v>
      </c>
    </row>
    <row r="1986" spans="1:16" hidden="1" x14ac:dyDescent="0.3">
      <c r="A1986" s="20" t="s">
        <v>268</v>
      </c>
      <c r="J1986" s="9">
        <v>22</v>
      </c>
      <c r="O1986" s="1" t="s">
        <v>258</v>
      </c>
    </row>
    <row r="1987" spans="1:16" hidden="1" x14ac:dyDescent="0.3">
      <c r="A1987" s="12" t="s">
        <v>151</v>
      </c>
      <c r="H1987" s="13">
        <v>0.57998666700000001</v>
      </c>
      <c r="O1987" s="10" t="s">
        <v>251</v>
      </c>
    </row>
    <row r="1988" spans="1:16" hidden="1" x14ac:dyDescent="0.3">
      <c r="A1988" s="12" t="s">
        <v>151</v>
      </c>
      <c r="H1988" s="13">
        <v>0.60700500000000002</v>
      </c>
      <c r="O1988" s="10" t="s">
        <v>251</v>
      </c>
    </row>
    <row r="1989" spans="1:16" hidden="1" x14ac:dyDescent="0.3">
      <c r="A1989" s="12" t="s">
        <v>151</v>
      </c>
      <c r="H1989" s="13">
        <v>0.60700500000000002</v>
      </c>
      <c r="O1989" s="10" t="s">
        <v>251</v>
      </c>
    </row>
    <row r="1990" spans="1:16" hidden="1" x14ac:dyDescent="0.3">
      <c r="A1990" s="20" t="s">
        <v>153</v>
      </c>
      <c r="J1990" s="9">
        <v>187.2</v>
      </c>
      <c r="O1990" s="1" t="s">
        <v>280</v>
      </c>
    </row>
    <row r="1991" spans="1:16" hidden="1" x14ac:dyDescent="0.3">
      <c r="A1991" s="56" t="s">
        <v>154</v>
      </c>
      <c r="H1991" s="32"/>
      <c r="O1991" s="1" t="s">
        <v>233</v>
      </c>
    </row>
    <row r="1992" spans="1:16" hidden="1" x14ac:dyDescent="0.3">
      <c r="A1992" s="4" t="s">
        <v>154</v>
      </c>
      <c r="O1992" s="1" t="s">
        <v>284</v>
      </c>
    </row>
    <row r="1993" spans="1:16" hidden="1" x14ac:dyDescent="0.3">
      <c r="A1993" s="11" t="s">
        <v>154</v>
      </c>
      <c r="H1993" s="32"/>
      <c r="I1993" s="77">
        <v>1.5</v>
      </c>
      <c r="O1993" s="1" t="s">
        <v>236</v>
      </c>
    </row>
    <row r="1994" spans="1:16" hidden="1" x14ac:dyDescent="0.3">
      <c r="A1994" s="20" t="s">
        <v>154</v>
      </c>
      <c r="J1994" s="9">
        <v>7.9</v>
      </c>
      <c r="O1994" s="1" t="s">
        <v>258</v>
      </c>
    </row>
    <row r="1995" spans="1:16" hidden="1" x14ac:dyDescent="0.3">
      <c r="A1995" s="22" t="s">
        <v>154</v>
      </c>
      <c r="H1995" s="32"/>
      <c r="J1995" s="17">
        <v>7.9</v>
      </c>
      <c r="O1995" s="1" t="s">
        <v>212</v>
      </c>
      <c r="P1995" s="6" t="s">
        <v>209</v>
      </c>
    </row>
    <row r="1996" spans="1:16" hidden="1" x14ac:dyDescent="0.3">
      <c r="A1996" s="20" t="s">
        <v>154</v>
      </c>
      <c r="J1996" s="9">
        <v>7.9</v>
      </c>
      <c r="O1996" s="1" t="s">
        <v>280</v>
      </c>
    </row>
    <row r="1997" spans="1:16" hidden="1" x14ac:dyDescent="0.3">
      <c r="A1997" s="12" t="s">
        <v>155</v>
      </c>
      <c r="H1997" s="13">
        <v>0.78351000000000004</v>
      </c>
      <c r="O1997" s="10" t="s">
        <v>251</v>
      </c>
    </row>
    <row r="1998" spans="1:16" hidden="1" x14ac:dyDescent="0.3">
      <c r="A1998" s="12" t="s">
        <v>155</v>
      </c>
      <c r="H1998" s="13">
        <v>0.78351000000000004</v>
      </c>
      <c r="O1998" s="10" t="s">
        <v>251</v>
      </c>
    </row>
    <row r="1999" spans="1:16" hidden="1" x14ac:dyDescent="0.3">
      <c r="A1999" s="20" t="s">
        <v>155</v>
      </c>
      <c r="J1999" s="9">
        <v>29.6</v>
      </c>
      <c r="O1999" s="1" t="s">
        <v>280</v>
      </c>
    </row>
    <row r="2000" spans="1:16" hidden="1" x14ac:dyDescent="0.3">
      <c r="A2000" s="68" t="s">
        <v>156</v>
      </c>
      <c r="H2000" s="13">
        <v>0.49830000000000002</v>
      </c>
      <c r="O2000" s="10" t="s">
        <v>251</v>
      </c>
    </row>
    <row r="2001" spans="1:15" hidden="1" x14ac:dyDescent="0.3">
      <c r="A2001" s="68" t="s">
        <v>156</v>
      </c>
      <c r="J2001" s="9">
        <v>146</v>
      </c>
      <c r="O2001" s="1" t="s">
        <v>258</v>
      </c>
    </row>
    <row r="2002" spans="1:15" hidden="1" x14ac:dyDescent="0.3">
      <c r="A2002" s="68" t="s">
        <v>156</v>
      </c>
      <c r="H2002" s="18">
        <v>0.445207242</v>
      </c>
      <c r="O2002" s="10" t="s">
        <v>250</v>
      </c>
    </row>
    <row r="2003" spans="1:15" hidden="1" x14ac:dyDescent="0.3">
      <c r="A2003" s="20" t="s">
        <v>156</v>
      </c>
      <c r="J2003" s="9">
        <v>146</v>
      </c>
      <c r="O2003" s="1" t="s">
        <v>280</v>
      </c>
    </row>
    <row r="2004" spans="1:15" hidden="1" x14ac:dyDescent="0.3">
      <c r="A2004" s="56" t="s">
        <v>157</v>
      </c>
      <c r="H2004" s="32"/>
      <c r="I2004" s="77">
        <v>3</v>
      </c>
      <c r="O2004" s="1" t="s">
        <v>233</v>
      </c>
    </row>
    <row r="2005" spans="1:15" hidden="1" x14ac:dyDescent="0.3">
      <c r="A2005" s="4" t="s">
        <v>157</v>
      </c>
      <c r="O2005" s="1" t="s">
        <v>284</v>
      </c>
    </row>
    <row r="2006" spans="1:15" hidden="1" x14ac:dyDescent="0.3">
      <c r="A2006" s="12" t="s">
        <v>157</v>
      </c>
      <c r="H2006" s="13">
        <v>0.86960999999999999</v>
      </c>
      <c r="O2006" s="10" t="s">
        <v>251</v>
      </c>
    </row>
    <row r="2007" spans="1:15" hidden="1" x14ac:dyDescent="0.3">
      <c r="A2007" s="20" t="s">
        <v>157</v>
      </c>
      <c r="J2007" s="9">
        <v>151.46</v>
      </c>
      <c r="O2007" s="1" t="s">
        <v>280</v>
      </c>
    </row>
    <row r="2008" spans="1:15" hidden="1" x14ac:dyDescent="0.3">
      <c r="A2008" s="4" t="s">
        <v>158</v>
      </c>
      <c r="O2008" s="1" t="s">
        <v>284</v>
      </c>
    </row>
    <row r="2009" spans="1:15" hidden="1" x14ac:dyDescent="0.3">
      <c r="A2009" s="20" t="s">
        <v>158</v>
      </c>
      <c r="J2009" s="9">
        <v>43.522399999999998</v>
      </c>
      <c r="O2009" s="1" t="s">
        <v>258</v>
      </c>
    </row>
    <row r="2010" spans="1:15" hidden="1" x14ac:dyDescent="0.3">
      <c r="A2010" s="11" t="s">
        <v>159</v>
      </c>
      <c r="H2010" s="32"/>
      <c r="I2010" s="77">
        <v>2</v>
      </c>
      <c r="O2010" s="1" t="s">
        <v>236</v>
      </c>
    </row>
    <row r="2011" spans="1:15" hidden="1" x14ac:dyDescent="0.3">
      <c r="A2011" s="4" t="s">
        <v>160</v>
      </c>
      <c r="O2011" s="1" t="s">
        <v>284</v>
      </c>
    </row>
    <row r="2012" spans="1:15" hidden="1" x14ac:dyDescent="0.3">
      <c r="A2012" s="12" t="s">
        <v>160</v>
      </c>
      <c r="H2012" s="13">
        <v>0.76060000000000005</v>
      </c>
      <c r="O2012" s="10" t="s">
        <v>251</v>
      </c>
    </row>
    <row r="2013" spans="1:15" hidden="1" x14ac:dyDescent="0.3">
      <c r="A2013" s="12" t="s">
        <v>160</v>
      </c>
      <c r="H2013" s="13">
        <v>0.78781500000000004</v>
      </c>
      <c r="O2013" s="10" t="s">
        <v>251</v>
      </c>
    </row>
    <row r="2014" spans="1:15" hidden="1" x14ac:dyDescent="0.3">
      <c r="A2014" s="20" t="s">
        <v>160</v>
      </c>
      <c r="J2014" s="9">
        <v>98</v>
      </c>
      <c r="O2014" s="1" t="s">
        <v>258</v>
      </c>
    </row>
    <row r="2015" spans="1:15" hidden="1" x14ac:dyDescent="0.3">
      <c r="A2015" s="20" t="s">
        <v>160</v>
      </c>
      <c r="J2015" s="9">
        <v>67</v>
      </c>
      <c r="O2015" s="1" t="s">
        <v>280</v>
      </c>
    </row>
    <row r="2016" spans="1:15" hidden="1" x14ac:dyDescent="0.3">
      <c r="A2016" s="56" t="s">
        <v>161</v>
      </c>
      <c r="H2016" s="32"/>
      <c r="O2016" s="1" t="s">
        <v>233</v>
      </c>
    </row>
    <row r="2017" spans="1:16" hidden="1" x14ac:dyDescent="0.3">
      <c r="A2017" s="4" t="s">
        <v>161</v>
      </c>
      <c r="O2017" s="1" t="s">
        <v>284</v>
      </c>
    </row>
    <row r="2018" spans="1:16" hidden="1" x14ac:dyDescent="0.3">
      <c r="A2018" s="20" t="s">
        <v>161</v>
      </c>
      <c r="J2018" s="9">
        <v>3.8</v>
      </c>
      <c r="O2018" s="1" t="s">
        <v>258</v>
      </c>
    </row>
    <row r="2019" spans="1:16" hidden="1" x14ac:dyDescent="0.3">
      <c r="A2019" s="22" t="s">
        <v>161</v>
      </c>
      <c r="H2019" s="32"/>
      <c r="J2019" s="17">
        <v>3.8</v>
      </c>
      <c r="O2019" s="1" t="s">
        <v>212</v>
      </c>
      <c r="P2019" s="6" t="s">
        <v>209</v>
      </c>
    </row>
    <row r="2020" spans="1:16" hidden="1" x14ac:dyDescent="0.3">
      <c r="A2020" s="20" t="s">
        <v>161</v>
      </c>
      <c r="J2020" s="9">
        <v>3.8</v>
      </c>
      <c r="O2020" s="1" t="s">
        <v>280</v>
      </c>
    </row>
    <row r="2021" spans="1:16" hidden="1" x14ac:dyDescent="0.3">
      <c r="A2021" s="4" t="s">
        <v>162</v>
      </c>
      <c r="O2021" s="1" t="s">
        <v>284</v>
      </c>
    </row>
    <row r="2022" spans="1:16" hidden="1" x14ac:dyDescent="0.3">
      <c r="A2022" s="12" t="s">
        <v>162</v>
      </c>
      <c r="H2022" s="13">
        <v>0.52520999999999995</v>
      </c>
      <c r="O2022" s="10" t="s">
        <v>251</v>
      </c>
    </row>
    <row r="2023" spans="1:16" hidden="1" x14ac:dyDescent="0.3">
      <c r="A2023" s="12" t="s">
        <v>162</v>
      </c>
      <c r="H2023" s="13">
        <v>0.52520999999999995</v>
      </c>
      <c r="O2023" s="10" t="s">
        <v>251</v>
      </c>
    </row>
    <row r="2024" spans="1:16" hidden="1" x14ac:dyDescent="0.3">
      <c r="A2024" s="12" t="s">
        <v>162</v>
      </c>
      <c r="H2024" s="13">
        <v>0.52520999999999995</v>
      </c>
      <c r="O2024" s="10" t="s">
        <v>251</v>
      </c>
    </row>
    <row r="2025" spans="1:16" hidden="1" x14ac:dyDescent="0.3">
      <c r="A2025" s="20" t="s">
        <v>162</v>
      </c>
      <c r="J2025" s="9">
        <v>56</v>
      </c>
      <c r="O2025" s="1" t="s">
        <v>258</v>
      </c>
    </row>
    <row r="2026" spans="1:16" hidden="1" x14ac:dyDescent="0.3">
      <c r="A2026" s="20" t="s">
        <v>162</v>
      </c>
      <c r="J2026" s="9">
        <v>56</v>
      </c>
      <c r="O2026" s="1" t="s">
        <v>280</v>
      </c>
    </row>
    <row r="2027" spans="1:16" hidden="1" x14ac:dyDescent="0.3">
      <c r="A2027" s="4" t="s">
        <v>163</v>
      </c>
      <c r="O2027" s="1" t="s">
        <v>284</v>
      </c>
    </row>
    <row r="2028" spans="1:16" hidden="1" x14ac:dyDescent="0.3">
      <c r="A2028" s="56" t="s">
        <v>163</v>
      </c>
      <c r="H2028" s="32"/>
      <c r="O2028" s="1" t="s">
        <v>233</v>
      </c>
    </row>
    <row r="2029" spans="1:16" hidden="1" x14ac:dyDescent="0.3">
      <c r="A2029" s="11" t="s">
        <v>163</v>
      </c>
      <c r="H2029" s="32"/>
      <c r="I2029" s="77">
        <v>10</v>
      </c>
      <c r="O2029" s="1" t="s">
        <v>236</v>
      </c>
    </row>
    <row r="2030" spans="1:16" hidden="1" x14ac:dyDescent="0.3">
      <c r="A2030" s="20" t="s">
        <v>163</v>
      </c>
      <c r="J2030" s="9">
        <v>8.4</v>
      </c>
      <c r="O2030" s="1" t="s">
        <v>258</v>
      </c>
    </row>
    <row r="2031" spans="1:16" hidden="1" x14ac:dyDescent="0.3">
      <c r="A2031" s="22" t="s">
        <v>163</v>
      </c>
      <c r="H2031" s="32"/>
      <c r="J2031" s="17">
        <v>8.4</v>
      </c>
      <c r="O2031" s="1" t="s">
        <v>212</v>
      </c>
      <c r="P2031" s="6" t="s">
        <v>209</v>
      </c>
    </row>
    <row r="2032" spans="1:16" hidden="1" x14ac:dyDescent="0.3">
      <c r="A2032" s="20" t="s">
        <v>163</v>
      </c>
      <c r="J2032" s="9">
        <v>8.4</v>
      </c>
      <c r="O2032" s="1" t="s">
        <v>280</v>
      </c>
    </row>
    <row r="2033" spans="1:16" hidden="1" x14ac:dyDescent="0.3">
      <c r="A2033" s="11" t="s">
        <v>164</v>
      </c>
      <c r="H2033" s="32"/>
      <c r="I2033" s="77">
        <v>5</v>
      </c>
      <c r="O2033" s="1" t="s">
        <v>236</v>
      </c>
    </row>
    <row r="2034" spans="1:16" hidden="1" x14ac:dyDescent="0.3">
      <c r="A2034" s="20" t="s">
        <v>164</v>
      </c>
      <c r="J2034" s="9">
        <v>15.46</v>
      </c>
      <c r="O2034" s="1" t="s">
        <v>258</v>
      </c>
    </row>
    <row r="2035" spans="1:16" hidden="1" x14ac:dyDescent="0.3">
      <c r="A2035" s="22" t="s">
        <v>164</v>
      </c>
      <c r="H2035" s="32"/>
      <c r="J2035" s="17">
        <v>15.46</v>
      </c>
      <c r="O2035" s="1" t="s">
        <v>212</v>
      </c>
      <c r="P2035" s="6" t="s">
        <v>209</v>
      </c>
    </row>
    <row r="2036" spans="1:16" hidden="1" x14ac:dyDescent="0.3">
      <c r="A2036" s="20" t="s">
        <v>165</v>
      </c>
      <c r="J2036" s="9">
        <v>2.9615999999999998</v>
      </c>
      <c r="O2036" s="1" t="s">
        <v>258</v>
      </c>
    </row>
    <row r="2037" spans="1:16" hidden="1" x14ac:dyDescent="0.3">
      <c r="A2037" s="6" t="s">
        <v>165</v>
      </c>
      <c r="H2037" s="32"/>
      <c r="J2037" s="17">
        <v>3.99</v>
      </c>
      <c r="O2037" s="1" t="s">
        <v>212</v>
      </c>
      <c r="P2037" s="6" t="s">
        <v>209</v>
      </c>
    </row>
    <row r="2038" spans="1:16" hidden="1" x14ac:dyDescent="0.3">
      <c r="A2038" s="20" t="s">
        <v>166</v>
      </c>
      <c r="J2038" s="9">
        <v>50</v>
      </c>
      <c r="O2038" s="1" t="s">
        <v>258</v>
      </c>
    </row>
    <row r="2039" spans="1:16" hidden="1" x14ac:dyDescent="0.3">
      <c r="A2039" s="22" t="s">
        <v>166</v>
      </c>
      <c r="H2039" s="32"/>
      <c r="J2039" s="17">
        <v>50</v>
      </c>
      <c r="O2039" s="1" t="s">
        <v>212</v>
      </c>
      <c r="P2039" s="6" t="s">
        <v>209</v>
      </c>
    </row>
    <row r="2040" spans="1:16" hidden="1" x14ac:dyDescent="0.3">
      <c r="A2040" s="4" t="s">
        <v>167</v>
      </c>
      <c r="O2040" s="1" t="s">
        <v>284</v>
      </c>
    </row>
    <row r="2041" spans="1:16" hidden="1" x14ac:dyDescent="0.3">
      <c r="A2041" s="20" t="s">
        <v>167</v>
      </c>
      <c r="J2041" s="9">
        <v>219</v>
      </c>
      <c r="O2041" s="1" t="s">
        <v>258</v>
      </c>
    </row>
    <row r="2042" spans="1:16" hidden="1" x14ac:dyDescent="0.3">
      <c r="A2042" s="4" t="s">
        <v>168</v>
      </c>
      <c r="O2042" s="1" t="s">
        <v>284</v>
      </c>
    </row>
    <row r="2043" spans="1:16" x14ac:dyDescent="0.3">
      <c r="A2043" s="68" t="s">
        <v>226</v>
      </c>
      <c r="H2043" s="32"/>
      <c r="K2043" s="9">
        <v>76.236000000000004</v>
      </c>
      <c r="O2043" s="1" t="s">
        <v>9</v>
      </c>
    </row>
    <row r="2044" spans="1:16" x14ac:dyDescent="0.3">
      <c r="A2044" s="68" t="s">
        <v>226</v>
      </c>
      <c r="H2044" s="32"/>
      <c r="K2044" s="9">
        <v>76.236000000000004</v>
      </c>
      <c r="O2044" s="1" t="s">
        <v>228</v>
      </c>
    </row>
    <row r="2045" spans="1:16" x14ac:dyDescent="0.3">
      <c r="A2045" s="68" t="s">
        <v>226</v>
      </c>
      <c r="J2045" s="9">
        <v>51.5</v>
      </c>
      <c r="O2045" s="1" t="s">
        <v>258</v>
      </c>
    </row>
    <row r="2046" spans="1:16" hidden="1" x14ac:dyDescent="0.3">
      <c r="A2046" s="4" t="s">
        <v>170</v>
      </c>
      <c r="O2046" s="1" t="s">
        <v>284</v>
      </c>
    </row>
    <row r="2047" spans="1:16" hidden="1" x14ac:dyDescent="0.3">
      <c r="A2047" s="20" t="s">
        <v>170</v>
      </c>
      <c r="J2047" s="9">
        <v>11.0708</v>
      </c>
      <c r="O2047" s="1" t="s">
        <v>258</v>
      </c>
    </row>
    <row r="2048" spans="1:16" hidden="1" x14ac:dyDescent="0.3">
      <c r="A2048" s="56" t="s">
        <v>31</v>
      </c>
      <c r="H2048" s="32"/>
      <c r="I2048" s="77">
        <v>4</v>
      </c>
      <c r="O2048" s="1" t="s">
        <v>233</v>
      </c>
    </row>
    <row r="2049" spans="1:15" hidden="1" x14ac:dyDescent="0.3">
      <c r="A2049" s="4" t="s">
        <v>31</v>
      </c>
      <c r="O2049" s="1" t="s">
        <v>284</v>
      </c>
    </row>
    <row r="2050" spans="1:15" hidden="1" x14ac:dyDescent="0.3">
      <c r="A2050" s="11" t="s">
        <v>31</v>
      </c>
      <c r="H2050" s="32"/>
      <c r="K2050" s="9">
        <v>14.4</v>
      </c>
      <c r="O2050" s="1" t="s">
        <v>228</v>
      </c>
    </row>
    <row r="2051" spans="1:15" hidden="1" x14ac:dyDescent="0.3">
      <c r="A2051" s="11" t="s">
        <v>31</v>
      </c>
      <c r="H2051" s="32"/>
      <c r="I2051" s="77">
        <v>5</v>
      </c>
      <c r="O2051" s="1" t="s">
        <v>236</v>
      </c>
    </row>
    <row r="2052" spans="1:15" hidden="1" x14ac:dyDescent="0.3">
      <c r="A2052" s="12" t="s">
        <v>31</v>
      </c>
      <c r="H2052" s="13">
        <v>0.74476500000000001</v>
      </c>
      <c r="O2052" s="10" t="s">
        <v>251</v>
      </c>
    </row>
    <row r="2053" spans="1:15" hidden="1" x14ac:dyDescent="0.3">
      <c r="A2053" s="11" t="s">
        <v>31</v>
      </c>
      <c r="H2053" s="32"/>
      <c r="K2053" s="9">
        <v>14.4</v>
      </c>
      <c r="O2053" s="1" t="s">
        <v>9</v>
      </c>
    </row>
    <row r="2054" spans="1:15" hidden="1" x14ac:dyDescent="0.3">
      <c r="A2054" s="20" t="s">
        <v>31</v>
      </c>
      <c r="J2054" s="9">
        <v>8.35</v>
      </c>
      <c r="O2054" s="1" t="s">
        <v>258</v>
      </c>
    </row>
    <row r="2055" spans="1:15" hidden="1" x14ac:dyDescent="0.3">
      <c r="A2055" s="52" t="s">
        <v>31</v>
      </c>
      <c r="I2055" s="85">
        <v>15</v>
      </c>
      <c r="O2055" s="1" t="s">
        <v>260</v>
      </c>
    </row>
    <row r="2056" spans="1:15" hidden="1" x14ac:dyDescent="0.3">
      <c r="A2056" s="20" t="s">
        <v>31</v>
      </c>
      <c r="J2056" s="9">
        <v>8.35</v>
      </c>
      <c r="O2056" s="1" t="s">
        <v>280</v>
      </c>
    </row>
    <row r="2057" spans="1:15" hidden="1" x14ac:dyDescent="0.3">
      <c r="A2057" s="11" t="s">
        <v>171</v>
      </c>
      <c r="H2057" s="32"/>
      <c r="K2057" s="9">
        <v>1430.5</v>
      </c>
      <c r="O2057" s="1" t="s">
        <v>228</v>
      </c>
    </row>
    <row r="2058" spans="1:15" hidden="1" x14ac:dyDescent="0.3">
      <c r="A2058" s="20" t="s">
        <v>171</v>
      </c>
      <c r="J2058" s="9">
        <v>957.68799999999999</v>
      </c>
      <c r="O2058" s="1" t="s">
        <v>258</v>
      </c>
    </row>
    <row r="2059" spans="1:15" hidden="1" x14ac:dyDescent="0.3">
      <c r="A2059" s="4" t="s">
        <v>32</v>
      </c>
      <c r="O2059" s="1" t="s">
        <v>284</v>
      </c>
    </row>
    <row r="2060" spans="1:15" hidden="1" x14ac:dyDescent="0.3">
      <c r="A2060" s="11" t="s">
        <v>32</v>
      </c>
      <c r="H2060" s="32"/>
      <c r="K2060" s="9">
        <v>4.8</v>
      </c>
      <c r="O2060" s="1" t="s">
        <v>228</v>
      </c>
    </row>
    <row r="2061" spans="1:15" hidden="1" x14ac:dyDescent="0.3">
      <c r="A2061" s="12" t="s">
        <v>32</v>
      </c>
      <c r="H2061" s="13">
        <v>0.40980699999999998</v>
      </c>
      <c r="O2061" s="10" t="s">
        <v>251</v>
      </c>
    </row>
    <row r="2062" spans="1:15" hidden="1" x14ac:dyDescent="0.3">
      <c r="A2062" s="12" t="s">
        <v>32</v>
      </c>
      <c r="H2062" s="13">
        <v>0.41327999999999998</v>
      </c>
      <c r="O2062" s="10" t="s">
        <v>251</v>
      </c>
    </row>
    <row r="2063" spans="1:15" hidden="1" x14ac:dyDescent="0.3">
      <c r="A2063" s="12" t="s">
        <v>32</v>
      </c>
      <c r="H2063" s="13">
        <v>0.41327999999999998</v>
      </c>
      <c r="O2063" s="10" t="s">
        <v>251</v>
      </c>
    </row>
    <row r="2064" spans="1:15" hidden="1" x14ac:dyDescent="0.3">
      <c r="A2064" s="12" t="s">
        <v>32</v>
      </c>
      <c r="H2064" s="13">
        <v>0.41327999999999998</v>
      </c>
      <c r="O2064" s="10" t="s">
        <v>251</v>
      </c>
    </row>
    <row r="2065" spans="1:15" hidden="1" x14ac:dyDescent="0.3">
      <c r="A2065" s="11" t="s">
        <v>32</v>
      </c>
      <c r="H2065" s="32"/>
      <c r="K2065" s="9">
        <v>4.8</v>
      </c>
      <c r="O2065" s="1" t="s">
        <v>9</v>
      </c>
    </row>
    <row r="2066" spans="1:15" hidden="1" x14ac:dyDescent="0.3">
      <c r="A2066" s="20" t="s">
        <v>32</v>
      </c>
      <c r="J2066" s="9">
        <v>6.6</v>
      </c>
      <c r="O2066" s="1" t="s">
        <v>258</v>
      </c>
    </row>
    <row r="2067" spans="1:15" hidden="1" x14ac:dyDescent="0.3">
      <c r="A2067" s="20" t="s">
        <v>32</v>
      </c>
      <c r="J2067" s="9">
        <v>6.6</v>
      </c>
      <c r="O2067" s="1" t="s">
        <v>280</v>
      </c>
    </row>
    <row r="2068" spans="1:15" hidden="1" x14ac:dyDescent="0.3">
      <c r="A2068" s="4" t="s">
        <v>173</v>
      </c>
      <c r="O2068" s="1" t="s">
        <v>284</v>
      </c>
    </row>
    <row r="2069" spans="1:15" hidden="1" x14ac:dyDescent="0.3">
      <c r="A2069" s="20" t="s">
        <v>173</v>
      </c>
      <c r="J2069" s="9">
        <v>109</v>
      </c>
      <c r="O2069" s="1" t="s">
        <v>258</v>
      </c>
    </row>
    <row r="2070" spans="1:15" hidden="1" x14ac:dyDescent="0.3">
      <c r="A2070" s="20" t="s">
        <v>173</v>
      </c>
      <c r="J2070" s="9">
        <v>109</v>
      </c>
      <c r="O2070" s="1" t="s">
        <v>280</v>
      </c>
    </row>
    <row r="2071" spans="1:15" hidden="1" x14ac:dyDescent="0.3">
      <c r="A2071" s="4" t="s">
        <v>175</v>
      </c>
      <c r="O2071" s="1" t="s">
        <v>284</v>
      </c>
    </row>
    <row r="2072" spans="1:15" hidden="1" x14ac:dyDescent="0.3">
      <c r="A2072" s="12" t="s">
        <v>175</v>
      </c>
      <c r="H2072" s="13">
        <v>0.75768000000000002</v>
      </c>
      <c r="O2072" s="10" t="s">
        <v>251</v>
      </c>
    </row>
    <row r="2073" spans="1:15" hidden="1" x14ac:dyDescent="0.3">
      <c r="A2073" s="12" t="s">
        <v>175</v>
      </c>
      <c r="H2073" s="13">
        <v>0.74946233299999998</v>
      </c>
      <c r="O2073" s="10" t="s">
        <v>251</v>
      </c>
    </row>
    <row r="2074" spans="1:15" hidden="1" x14ac:dyDescent="0.3">
      <c r="A2074" s="12" t="s">
        <v>175</v>
      </c>
      <c r="H2074" s="13">
        <v>0.75768000000000002</v>
      </c>
      <c r="O2074" s="10" t="s">
        <v>251</v>
      </c>
    </row>
    <row r="2075" spans="1:15" hidden="1" x14ac:dyDescent="0.3">
      <c r="A2075" s="4" t="s">
        <v>176</v>
      </c>
      <c r="O2075" s="1" t="s">
        <v>284</v>
      </c>
    </row>
    <row r="2076" spans="1:15" hidden="1" x14ac:dyDescent="0.3">
      <c r="A2076" s="20" t="s">
        <v>176</v>
      </c>
      <c r="J2076" s="9">
        <v>18.413399999999999</v>
      </c>
      <c r="O2076" s="1" t="s">
        <v>258</v>
      </c>
    </row>
    <row r="2077" spans="1:15" hidden="1" x14ac:dyDescent="0.3">
      <c r="A2077" s="4" t="s">
        <v>33</v>
      </c>
      <c r="O2077" s="1" t="s">
        <v>284</v>
      </c>
    </row>
    <row r="2078" spans="1:15" hidden="1" x14ac:dyDescent="0.3">
      <c r="A2078" s="11" t="s">
        <v>33</v>
      </c>
      <c r="H2078" s="32"/>
      <c r="K2078" s="9">
        <v>10.1</v>
      </c>
      <c r="O2078" s="1" t="s">
        <v>228</v>
      </c>
    </row>
    <row r="2079" spans="1:15" hidden="1" x14ac:dyDescent="0.3">
      <c r="A2079" s="11" t="s">
        <v>33</v>
      </c>
      <c r="H2079" s="32"/>
      <c r="I2079" s="77">
        <v>4</v>
      </c>
      <c r="O2079" s="1" t="s">
        <v>236</v>
      </c>
    </row>
    <row r="2080" spans="1:15" hidden="1" x14ac:dyDescent="0.3">
      <c r="A2080" s="11" t="s">
        <v>33</v>
      </c>
      <c r="H2080" s="32"/>
      <c r="K2080" s="9">
        <v>10.1</v>
      </c>
      <c r="O2080" s="1" t="s">
        <v>9</v>
      </c>
    </row>
    <row r="2081" spans="1:15" hidden="1" x14ac:dyDescent="0.3">
      <c r="A2081" s="20" t="s">
        <v>33</v>
      </c>
      <c r="J2081" s="9">
        <v>8.1471999999999998</v>
      </c>
      <c r="O2081" s="1" t="s">
        <v>258</v>
      </c>
    </row>
    <row r="2082" spans="1:15" hidden="1" x14ac:dyDescent="0.3">
      <c r="A2082" s="20" t="s">
        <v>33</v>
      </c>
      <c r="J2082" s="9">
        <v>8.14</v>
      </c>
      <c r="O2082" s="1" t="s">
        <v>280</v>
      </c>
    </row>
    <row r="2083" spans="1:15" hidden="1" x14ac:dyDescent="0.3">
      <c r="A2083" s="12" t="s">
        <v>178</v>
      </c>
      <c r="H2083" s="13">
        <v>0.86960999999999999</v>
      </c>
      <c r="O2083" s="10" t="s">
        <v>251</v>
      </c>
    </row>
    <row r="2084" spans="1:15" hidden="1" x14ac:dyDescent="0.3">
      <c r="A2084" s="11" t="s">
        <v>5</v>
      </c>
      <c r="H2084" s="32"/>
      <c r="I2084" s="77">
        <v>0.5</v>
      </c>
      <c r="O2084" s="1" t="s">
        <v>236</v>
      </c>
    </row>
    <row r="2085" spans="1:15" hidden="1" x14ac:dyDescent="0.3">
      <c r="A2085" s="52" t="s">
        <v>5</v>
      </c>
      <c r="I2085" s="85">
        <v>1</v>
      </c>
      <c r="O2085" s="1" t="s">
        <v>260</v>
      </c>
    </row>
    <row r="2086" spans="1:15" hidden="1" x14ac:dyDescent="0.3">
      <c r="A2086" s="4" t="s">
        <v>179</v>
      </c>
      <c r="O2086" s="1" t="s">
        <v>284</v>
      </c>
    </row>
    <row r="2087" spans="1:15" hidden="1" x14ac:dyDescent="0.3">
      <c r="A2087" s="12" t="s">
        <v>179</v>
      </c>
      <c r="H2087" s="13">
        <v>0.678569333</v>
      </c>
      <c r="O2087" s="10" t="s">
        <v>251</v>
      </c>
    </row>
    <row r="2088" spans="1:15" hidden="1" x14ac:dyDescent="0.3">
      <c r="A2088" s="12" t="s">
        <v>179</v>
      </c>
      <c r="H2088" s="13">
        <v>0.71893499999999999</v>
      </c>
      <c r="O2088" s="10" t="s">
        <v>251</v>
      </c>
    </row>
    <row r="2089" spans="1:15" hidden="1" x14ac:dyDescent="0.3">
      <c r="A2089" s="20" t="s">
        <v>179</v>
      </c>
      <c r="J2089" s="9">
        <v>16.977599999999999</v>
      </c>
      <c r="O2089" s="1" t="s">
        <v>258</v>
      </c>
    </row>
    <row r="2090" spans="1:15" hidden="1" x14ac:dyDescent="0.3">
      <c r="A2090" s="4" t="s">
        <v>180</v>
      </c>
      <c r="O2090" s="1" t="s">
        <v>284</v>
      </c>
    </row>
    <row r="2091" spans="1:15" hidden="1" x14ac:dyDescent="0.3">
      <c r="A2091" s="56" t="s">
        <v>180</v>
      </c>
      <c r="H2091" s="32"/>
      <c r="I2091" s="77">
        <v>25</v>
      </c>
      <c r="O2091" s="1" t="s">
        <v>233</v>
      </c>
    </row>
    <row r="2092" spans="1:15" hidden="1" x14ac:dyDescent="0.3">
      <c r="A2092" s="12" t="s">
        <v>180</v>
      </c>
      <c r="H2092" s="13">
        <v>0.59917833300000001</v>
      </c>
      <c r="O2092" s="10" t="s">
        <v>251</v>
      </c>
    </row>
    <row r="2093" spans="1:15" hidden="1" x14ac:dyDescent="0.3">
      <c r="A2093" s="12" t="s">
        <v>180</v>
      </c>
      <c r="H2093" s="13">
        <v>0.66296999999999995</v>
      </c>
      <c r="O2093" s="10" t="s">
        <v>251</v>
      </c>
    </row>
    <row r="2094" spans="1:15" hidden="1" x14ac:dyDescent="0.3">
      <c r="A2094" s="12" t="s">
        <v>180</v>
      </c>
      <c r="H2094" s="13">
        <v>0.66296999999999995</v>
      </c>
      <c r="O2094" s="10" t="s">
        <v>251</v>
      </c>
    </row>
    <row r="2095" spans="1:15" hidden="1" x14ac:dyDescent="0.3">
      <c r="A2095" s="20" t="s">
        <v>180</v>
      </c>
      <c r="J2095" s="9">
        <v>3.7976000000000001</v>
      </c>
      <c r="O2095" s="1" t="s">
        <v>258</v>
      </c>
    </row>
    <row r="2096" spans="1:15" hidden="1" x14ac:dyDescent="0.3">
      <c r="A2096" s="4" t="s">
        <v>181</v>
      </c>
      <c r="O2096" s="1" t="s">
        <v>284</v>
      </c>
    </row>
    <row r="2097" spans="1:16" hidden="1" x14ac:dyDescent="0.3">
      <c r="A2097" s="20" t="s">
        <v>181</v>
      </c>
      <c r="J2097" s="9">
        <v>5.8831600000000002</v>
      </c>
      <c r="O2097" s="1" t="s">
        <v>258</v>
      </c>
    </row>
    <row r="2098" spans="1:16" hidden="1" x14ac:dyDescent="0.3">
      <c r="A2098" s="20" t="s">
        <v>181</v>
      </c>
      <c r="J2098" s="9">
        <v>2.4700000000000002</v>
      </c>
      <c r="O2098" s="1" t="s">
        <v>280</v>
      </c>
    </row>
    <row r="2099" spans="1:16" hidden="1" x14ac:dyDescent="0.3">
      <c r="A2099" s="4" t="s">
        <v>182</v>
      </c>
      <c r="O2099" s="1" t="s">
        <v>284</v>
      </c>
    </row>
    <row r="2100" spans="1:16" hidden="1" x14ac:dyDescent="0.3">
      <c r="A2100" s="12" t="s">
        <v>182</v>
      </c>
      <c r="H2100" s="13">
        <v>0.59409000000000001</v>
      </c>
      <c r="O2100" s="10" t="s">
        <v>251</v>
      </c>
    </row>
    <row r="2101" spans="1:16" hidden="1" x14ac:dyDescent="0.3">
      <c r="A2101" s="12" t="s">
        <v>182</v>
      </c>
      <c r="H2101" s="13">
        <v>0.58484766700000002</v>
      </c>
      <c r="O2101" s="10" t="s">
        <v>251</v>
      </c>
    </row>
    <row r="2102" spans="1:16" hidden="1" x14ac:dyDescent="0.3">
      <c r="A2102" s="12" t="s">
        <v>182</v>
      </c>
      <c r="H2102" s="13">
        <v>0.59409000000000001</v>
      </c>
      <c r="O2102" s="10" t="s">
        <v>251</v>
      </c>
    </row>
    <row r="2103" spans="1:16" hidden="1" x14ac:dyDescent="0.3">
      <c r="A2103" s="20" t="s">
        <v>182</v>
      </c>
      <c r="J2103" s="9">
        <v>448.87079999999997</v>
      </c>
      <c r="O2103" s="1" t="s">
        <v>258</v>
      </c>
    </row>
    <row r="2104" spans="1:16" hidden="1" x14ac:dyDescent="0.3">
      <c r="A2104" s="20" t="s">
        <v>183</v>
      </c>
      <c r="J2104" s="9">
        <v>295.60000000000002</v>
      </c>
      <c r="O2104" s="1" t="s">
        <v>258</v>
      </c>
    </row>
    <row r="2105" spans="1:16" hidden="1" x14ac:dyDescent="0.3">
      <c r="A2105" s="20" t="s">
        <v>184</v>
      </c>
      <c r="J2105" s="9">
        <v>0.85</v>
      </c>
      <c r="O2105" s="1" t="s">
        <v>258</v>
      </c>
    </row>
    <row r="2106" spans="1:16" hidden="1" x14ac:dyDescent="0.3">
      <c r="A2106" s="6" t="s">
        <v>184</v>
      </c>
      <c r="H2106" s="32"/>
      <c r="J2106" s="17">
        <v>0.85</v>
      </c>
      <c r="O2106" s="1" t="s">
        <v>212</v>
      </c>
      <c r="P2106" s="6" t="s">
        <v>209</v>
      </c>
    </row>
    <row r="2107" spans="1:16" hidden="1" x14ac:dyDescent="0.3">
      <c r="A2107" s="20" t="s">
        <v>184</v>
      </c>
      <c r="J2107" s="9">
        <v>0.85</v>
      </c>
      <c r="O2107" s="1" t="s">
        <v>280</v>
      </c>
    </row>
    <row r="2108" spans="1:16" hidden="1" x14ac:dyDescent="0.3">
      <c r="A2108" s="56" t="s">
        <v>34</v>
      </c>
      <c r="H2108" s="32"/>
      <c r="I2108" s="77">
        <v>1</v>
      </c>
      <c r="O2108" s="1" t="s">
        <v>233</v>
      </c>
    </row>
    <row r="2109" spans="1:16" hidden="1" x14ac:dyDescent="0.3">
      <c r="A2109" s="4" t="s">
        <v>34</v>
      </c>
      <c r="O2109" s="1" t="s">
        <v>284</v>
      </c>
    </row>
    <row r="2110" spans="1:16" hidden="1" x14ac:dyDescent="0.3">
      <c r="A2110" s="11" t="s">
        <v>34</v>
      </c>
      <c r="H2110" s="32"/>
      <c r="K2110" s="9">
        <v>0.5736</v>
      </c>
      <c r="O2110" s="1" t="s">
        <v>228</v>
      </c>
    </row>
    <row r="2111" spans="1:16" hidden="1" x14ac:dyDescent="0.3">
      <c r="A2111" s="11" t="s">
        <v>34</v>
      </c>
      <c r="H2111" s="32"/>
      <c r="K2111" s="9">
        <v>0.5736</v>
      </c>
      <c r="O2111" s="1" t="s">
        <v>9</v>
      </c>
    </row>
    <row r="2112" spans="1:16" hidden="1" x14ac:dyDescent="0.3">
      <c r="A2112" s="20" t="s">
        <v>34</v>
      </c>
      <c r="J2112" s="9">
        <v>0.4</v>
      </c>
      <c r="O2112" s="1" t="s">
        <v>258</v>
      </c>
    </row>
    <row r="2113" spans="1:16" hidden="1" x14ac:dyDescent="0.3">
      <c r="A2113" s="6" t="s">
        <v>34</v>
      </c>
      <c r="H2113" s="32"/>
      <c r="J2113" s="17">
        <v>0.6</v>
      </c>
      <c r="O2113" s="1" t="s">
        <v>212</v>
      </c>
      <c r="P2113" s="6" t="s">
        <v>209</v>
      </c>
    </row>
    <row r="2114" spans="1:16" hidden="1" x14ac:dyDescent="0.3">
      <c r="A2114" s="20" t="s">
        <v>34</v>
      </c>
      <c r="J2114" s="9">
        <v>0.6</v>
      </c>
      <c r="O2114" s="1" t="s">
        <v>280</v>
      </c>
    </row>
    <row r="2115" spans="1:16" hidden="1" x14ac:dyDescent="0.3">
      <c r="A2115" s="6" t="s">
        <v>270</v>
      </c>
      <c r="J2115" s="9">
        <v>37.19</v>
      </c>
      <c r="O2115" s="1" t="s">
        <v>280</v>
      </c>
    </row>
    <row r="2116" spans="1:16" hidden="1" x14ac:dyDescent="0.3">
      <c r="A2116" s="6" t="s">
        <v>270</v>
      </c>
      <c r="H2116" s="13">
        <v>0.83947499999999997</v>
      </c>
      <c r="O2116" s="10" t="s">
        <v>251</v>
      </c>
    </row>
    <row r="2117" spans="1:16" hidden="1" x14ac:dyDescent="0.3">
      <c r="A2117" s="4" t="s">
        <v>185</v>
      </c>
      <c r="O2117" s="1" t="s">
        <v>284</v>
      </c>
    </row>
    <row r="2118" spans="1:16" hidden="1" x14ac:dyDescent="0.3">
      <c r="A2118" s="68" t="s">
        <v>185</v>
      </c>
      <c r="H2118" s="13">
        <v>0.41327999999999998</v>
      </c>
      <c r="O2118" s="10" t="s">
        <v>251</v>
      </c>
    </row>
    <row r="2119" spans="1:16" hidden="1" x14ac:dyDescent="0.3">
      <c r="A2119" s="68" t="s">
        <v>185</v>
      </c>
      <c r="H2119" s="13">
        <v>0.41327999999999998</v>
      </c>
      <c r="O2119" s="10" t="s">
        <v>251</v>
      </c>
    </row>
    <row r="2120" spans="1:16" hidden="1" x14ac:dyDescent="0.3">
      <c r="A2120" s="68" t="s">
        <v>185</v>
      </c>
      <c r="J2120" s="9">
        <v>7.4</v>
      </c>
      <c r="O2120" s="1" t="s">
        <v>258</v>
      </c>
    </row>
    <row r="2121" spans="1:16" hidden="1" x14ac:dyDescent="0.3">
      <c r="A2121" s="68" t="s">
        <v>185</v>
      </c>
      <c r="H2121" s="32"/>
      <c r="K2121" s="9">
        <v>11.726100000000001</v>
      </c>
      <c r="O2121" s="1" t="s">
        <v>228</v>
      </c>
    </row>
    <row r="2122" spans="1:16" hidden="1" x14ac:dyDescent="0.3">
      <c r="A2122" s="20" t="s">
        <v>186</v>
      </c>
      <c r="J2122" s="9">
        <v>20.604099999999999</v>
      </c>
      <c r="O2122" s="1" t="s">
        <v>258</v>
      </c>
    </row>
    <row r="2123" spans="1:16" hidden="1" x14ac:dyDescent="0.3">
      <c r="A2123" s="20" t="s">
        <v>187</v>
      </c>
      <c r="J2123" s="9">
        <v>28.81</v>
      </c>
      <c r="O2123" s="1" t="s">
        <v>258</v>
      </c>
    </row>
    <row r="2124" spans="1:16" hidden="1" x14ac:dyDescent="0.3">
      <c r="A2124" s="4" t="s">
        <v>188</v>
      </c>
      <c r="O2124" s="1" t="s">
        <v>284</v>
      </c>
    </row>
    <row r="2125" spans="1:16" hidden="1" x14ac:dyDescent="0.3">
      <c r="A2125" s="12" t="s">
        <v>188</v>
      </c>
      <c r="H2125" s="13">
        <v>0.472819667</v>
      </c>
      <c r="O2125" s="10" t="s">
        <v>251</v>
      </c>
    </row>
    <row r="2126" spans="1:16" hidden="1" x14ac:dyDescent="0.3">
      <c r="A2126" s="12" t="s">
        <v>188</v>
      </c>
      <c r="H2126" s="13">
        <v>0.53812499999999996</v>
      </c>
      <c r="O2126" s="10" t="s">
        <v>251</v>
      </c>
    </row>
    <row r="2127" spans="1:16" hidden="1" x14ac:dyDescent="0.3">
      <c r="A2127" s="12" t="s">
        <v>188</v>
      </c>
      <c r="H2127" s="13">
        <v>0.53812499999999996</v>
      </c>
      <c r="O2127" s="10" t="s">
        <v>251</v>
      </c>
    </row>
    <row r="2128" spans="1:16" hidden="1" x14ac:dyDescent="0.3">
      <c r="A2128" s="4" t="s">
        <v>262</v>
      </c>
      <c r="O2128" s="1" t="s">
        <v>284</v>
      </c>
    </row>
    <row r="2129" spans="1:16" hidden="1" x14ac:dyDescent="0.3">
      <c r="A2129" s="12" t="s">
        <v>262</v>
      </c>
      <c r="H2129" s="13">
        <v>0.51269600000000004</v>
      </c>
      <c r="O2129" s="10" t="s">
        <v>251</v>
      </c>
    </row>
    <row r="2130" spans="1:16" hidden="1" x14ac:dyDescent="0.3">
      <c r="A2130" s="12" t="s">
        <v>262</v>
      </c>
      <c r="H2130" s="13">
        <v>0.52520999999999995</v>
      </c>
      <c r="O2130" s="10" t="s">
        <v>251</v>
      </c>
    </row>
    <row r="2131" spans="1:16" hidden="1" x14ac:dyDescent="0.3">
      <c r="A2131" s="56" t="s">
        <v>189</v>
      </c>
      <c r="H2131" s="32"/>
      <c r="O2131" s="1" t="s">
        <v>233</v>
      </c>
    </row>
    <row r="2132" spans="1:16" hidden="1" x14ac:dyDescent="0.3">
      <c r="A2132" s="6" t="s">
        <v>189</v>
      </c>
      <c r="H2132" s="32"/>
      <c r="J2132" s="17">
        <v>40.76</v>
      </c>
      <c r="O2132" s="1" t="s">
        <v>212</v>
      </c>
      <c r="P2132" s="6" t="s">
        <v>209</v>
      </c>
    </row>
    <row r="2133" spans="1:16" hidden="1" x14ac:dyDescent="0.3">
      <c r="A2133" s="20" t="s">
        <v>189</v>
      </c>
      <c r="J2133" s="9">
        <v>40.76</v>
      </c>
      <c r="O2133" s="1" t="s">
        <v>280</v>
      </c>
    </row>
    <row r="2134" spans="1:16" hidden="1" x14ac:dyDescent="0.3">
      <c r="A2134" s="20" t="s">
        <v>190</v>
      </c>
      <c r="J2134" s="9">
        <v>1.3875999999999999</v>
      </c>
      <c r="O2134" s="1" t="s">
        <v>258</v>
      </c>
    </row>
    <row r="2135" spans="1:16" hidden="1" x14ac:dyDescent="0.3">
      <c r="A2135" s="4" t="s">
        <v>191</v>
      </c>
      <c r="O2135" s="1" t="s">
        <v>284</v>
      </c>
    </row>
    <row r="2136" spans="1:16" hidden="1" x14ac:dyDescent="0.3">
      <c r="A2136" s="20" t="s">
        <v>191</v>
      </c>
      <c r="J2136" s="9">
        <v>1.1100000000000001</v>
      </c>
      <c r="O2136" s="1" t="s">
        <v>258</v>
      </c>
    </row>
    <row r="2137" spans="1:16" hidden="1" x14ac:dyDescent="0.3">
      <c r="A2137" s="4" t="s">
        <v>192</v>
      </c>
      <c r="O2137" s="1" t="s">
        <v>284</v>
      </c>
    </row>
    <row r="2138" spans="1:16" hidden="1" x14ac:dyDescent="0.3">
      <c r="A2138" s="20" t="s">
        <v>192</v>
      </c>
      <c r="J2138" s="9">
        <v>1.91</v>
      </c>
      <c r="O2138" s="1" t="s">
        <v>258</v>
      </c>
    </row>
    <row r="2139" spans="1:16" hidden="1" x14ac:dyDescent="0.3">
      <c r="A2139" s="20" t="s">
        <v>193</v>
      </c>
      <c r="J2139" s="9">
        <v>1</v>
      </c>
      <c r="O2139" s="1" t="s">
        <v>258</v>
      </c>
    </row>
    <row r="2140" spans="1:16" hidden="1" x14ac:dyDescent="0.3">
      <c r="A2140" s="56" t="s">
        <v>35</v>
      </c>
      <c r="H2140" s="32"/>
      <c r="O2140" s="1" t="s">
        <v>233</v>
      </c>
    </row>
    <row r="2141" spans="1:16" hidden="1" x14ac:dyDescent="0.3">
      <c r="A2141" s="4" t="s">
        <v>35</v>
      </c>
      <c r="O2141" s="1" t="s">
        <v>284</v>
      </c>
    </row>
    <row r="2142" spans="1:16" hidden="1" x14ac:dyDescent="0.3">
      <c r="A2142" s="11" t="s">
        <v>35</v>
      </c>
      <c r="H2142" s="32"/>
      <c r="K2142" s="9">
        <v>26.409600000000001</v>
      </c>
      <c r="O2142" s="1" t="s">
        <v>228</v>
      </c>
    </row>
    <row r="2143" spans="1:16" hidden="1" x14ac:dyDescent="0.3">
      <c r="A2143" s="11" t="s">
        <v>35</v>
      </c>
      <c r="H2143" s="32"/>
      <c r="K2143" s="9">
        <v>26.409600000000001</v>
      </c>
      <c r="O2143" s="1" t="s">
        <v>9</v>
      </c>
    </row>
    <row r="2144" spans="1:16" hidden="1" x14ac:dyDescent="0.3">
      <c r="A2144" s="20" t="s">
        <v>35</v>
      </c>
      <c r="J2144" s="9">
        <v>17.52</v>
      </c>
      <c r="O2144" s="1" t="s">
        <v>258</v>
      </c>
    </row>
    <row r="2145" spans="1:16" hidden="1" x14ac:dyDescent="0.3">
      <c r="A2145" s="6" t="s">
        <v>35</v>
      </c>
      <c r="H2145" s="32"/>
      <c r="J2145" s="17">
        <v>19.72</v>
      </c>
      <c r="O2145" s="1" t="s">
        <v>212</v>
      </c>
      <c r="P2145" s="6" t="s">
        <v>209</v>
      </c>
    </row>
    <row r="2146" spans="1:16" hidden="1" x14ac:dyDescent="0.3">
      <c r="A2146" s="20" t="s">
        <v>35</v>
      </c>
      <c r="J2146" s="9">
        <v>19.72</v>
      </c>
      <c r="O2146" s="1" t="s">
        <v>280</v>
      </c>
    </row>
    <row r="2147" spans="1:16" hidden="1" x14ac:dyDescent="0.3">
      <c r="A2147" s="4" t="s">
        <v>194</v>
      </c>
      <c r="O2147" s="1" t="s">
        <v>284</v>
      </c>
    </row>
    <row r="2148" spans="1:16" hidden="1" x14ac:dyDescent="0.3">
      <c r="A2148" s="12" t="s">
        <v>194</v>
      </c>
      <c r="H2148" s="13">
        <v>0.30880000000000002</v>
      </c>
      <c r="O2148" s="10" t="s">
        <v>251</v>
      </c>
    </row>
    <row r="2149" spans="1:16" hidden="1" x14ac:dyDescent="0.3">
      <c r="A2149" s="12" t="s">
        <v>194</v>
      </c>
      <c r="H2149" s="13">
        <v>0.30301066700000001</v>
      </c>
      <c r="O2149" s="10" t="s">
        <v>251</v>
      </c>
    </row>
    <row r="2150" spans="1:16" hidden="1" x14ac:dyDescent="0.3">
      <c r="A2150" s="12" t="s">
        <v>194</v>
      </c>
      <c r="H2150" s="13">
        <v>0.40036500000000003</v>
      </c>
      <c r="O2150" s="10" t="s">
        <v>251</v>
      </c>
    </row>
    <row r="2151" spans="1:16" hidden="1" x14ac:dyDescent="0.3">
      <c r="A2151" s="12" t="s">
        <v>194</v>
      </c>
      <c r="H2151" s="13">
        <v>0.27551999999999999</v>
      </c>
      <c r="O2151" s="10" t="s">
        <v>251</v>
      </c>
    </row>
    <row r="2152" spans="1:16" hidden="1" x14ac:dyDescent="0.3">
      <c r="A2152" s="68" t="s">
        <v>195</v>
      </c>
      <c r="J2152" s="9">
        <v>12</v>
      </c>
      <c r="O2152" s="1" t="s">
        <v>258</v>
      </c>
    </row>
    <row r="2153" spans="1:16" hidden="1" x14ac:dyDescent="0.3">
      <c r="A2153" s="12" t="s">
        <v>195</v>
      </c>
      <c r="H2153" s="13">
        <v>0.68020899999999995</v>
      </c>
      <c r="O2153" s="10" t="s">
        <v>251</v>
      </c>
    </row>
    <row r="2154" spans="1:16" hidden="1" x14ac:dyDescent="0.3">
      <c r="A2154" s="12" t="s">
        <v>195</v>
      </c>
      <c r="H2154" s="13">
        <v>0.69310499999999997</v>
      </c>
      <c r="O2154" s="10" t="s">
        <v>251</v>
      </c>
    </row>
    <row r="2155" spans="1:16" hidden="1" x14ac:dyDescent="0.3">
      <c r="A2155" s="12" t="s">
        <v>195</v>
      </c>
      <c r="H2155" s="13">
        <v>0.70171499999999998</v>
      </c>
      <c r="O2155" s="10" t="s">
        <v>251</v>
      </c>
    </row>
    <row r="2156" spans="1:16" hidden="1" x14ac:dyDescent="0.3">
      <c r="A2156" s="68" t="s">
        <v>6</v>
      </c>
      <c r="H2156" s="32"/>
      <c r="I2156" s="77">
        <v>3</v>
      </c>
      <c r="O2156" s="1" t="s">
        <v>233</v>
      </c>
    </row>
    <row r="2157" spans="1:16" hidden="1" x14ac:dyDescent="0.3">
      <c r="A2157" s="68" t="s">
        <v>6</v>
      </c>
      <c r="H2157" s="32"/>
      <c r="J2157" s="48">
        <v>142.822</v>
      </c>
      <c r="O2157" s="1" t="s">
        <v>222</v>
      </c>
    </row>
    <row r="2158" spans="1:16" hidden="1" x14ac:dyDescent="0.3">
      <c r="A2158" s="68" t="s">
        <v>6</v>
      </c>
      <c r="H2158" s="32"/>
      <c r="K2158" s="9">
        <v>381.5</v>
      </c>
      <c r="O2158" s="1" t="s">
        <v>228</v>
      </c>
    </row>
    <row r="2159" spans="1:16" hidden="1" x14ac:dyDescent="0.3">
      <c r="A2159" s="68" t="s">
        <v>6</v>
      </c>
      <c r="H2159" s="32"/>
      <c r="I2159" s="77">
        <v>4</v>
      </c>
      <c r="O2159" s="1" t="s">
        <v>236</v>
      </c>
    </row>
    <row r="2160" spans="1:16" hidden="1" x14ac:dyDescent="0.3">
      <c r="A2160" s="68" t="s">
        <v>6</v>
      </c>
      <c r="H2160" s="13">
        <v>0.53147200000000006</v>
      </c>
      <c r="O2160" s="10" t="s">
        <v>251</v>
      </c>
    </row>
    <row r="2161" spans="1:15" hidden="1" x14ac:dyDescent="0.3">
      <c r="A2161" s="68" t="s">
        <v>6</v>
      </c>
      <c r="H2161" s="13">
        <v>0.581175</v>
      </c>
      <c r="O2161" s="10" t="s">
        <v>251</v>
      </c>
    </row>
    <row r="2162" spans="1:15" hidden="1" x14ac:dyDescent="0.3">
      <c r="A2162" s="68" t="s">
        <v>6</v>
      </c>
      <c r="H2162" s="32"/>
      <c r="K2162" s="9">
        <v>381.5</v>
      </c>
      <c r="O2162" s="1" t="s">
        <v>9</v>
      </c>
    </row>
    <row r="2163" spans="1:15" hidden="1" x14ac:dyDescent="0.3">
      <c r="A2163" s="68" t="s">
        <v>6</v>
      </c>
      <c r="J2163" s="9">
        <v>189.67</v>
      </c>
      <c r="O2163" s="1" t="s">
        <v>258</v>
      </c>
    </row>
    <row r="2164" spans="1:15" hidden="1" x14ac:dyDescent="0.3">
      <c r="A2164" s="20" t="s">
        <v>6</v>
      </c>
      <c r="J2164" s="9">
        <v>189.67</v>
      </c>
      <c r="O2164" s="1" t="s">
        <v>280</v>
      </c>
    </row>
    <row r="2165" spans="1:15" hidden="1" x14ac:dyDescent="0.3">
      <c r="A2165" s="4" t="s">
        <v>36</v>
      </c>
      <c r="O2165" s="1" t="s">
        <v>284</v>
      </c>
    </row>
    <row r="2166" spans="1:15" hidden="1" x14ac:dyDescent="0.3">
      <c r="A2166" s="11" t="s">
        <v>36</v>
      </c>
      <c r="H2166" s="32"/>
      <c r="K2166" s="9">
        <v>318.34809999999999</v>
      </c>
      <c r="O2166" s="1" t="s">
        <v>228</v>
      </c>
    </row>
    <row r="2167" spans="1:15" hidden="1" x14ac:dyDescent="0.3">
      <c r="A2167" s="12" t="s">
        <v>36</v>
      </c>
      <c r="H2167" s="13">
        <v>0.63283500000000004</v>
      </c>
      <c r="O2167" s="10" t="s">
        <v>251</v>
      </c>
    </row>
    <row r="2168" spans="1:15" hidden="1" x14ac:dyDescent="0.3">
      <c r="A2168" s="11" t="s">
        <v>36</v>
      </c>
      <c r="H2168" s="32"/>
      <c r="K2168" s="9">
        <v>318.34809999999999</v>
      </c>
      <c r="O2168" s="1" t="s">
        <v>9</v>
      </c>
    </row>
    <row r="2169" spans="1:15" hidden="1" x14ac:dyDescent="0.3">
      <c r="A2169" s="20" t="s">
        <v>36</v>
      </c>
      <c r="J2169" s="9">
        <v>259.33499999999998</v>
      </c>
      <c r="O2169" s="1" t="s">
        <v>258</v>
      </c>
    </row>
    <row r="2170" spans="1:15" hidden="1" x14ac:dyDescent="0.3">
      <c r="A2170" s="20" t="s">
        <v>36</v>
      </c>
      <c r="J2170" s="9">
        <v>259.33999999999997</v>
      </c>
      <c r="O2170" s="1" t="s">
        <v>280</v>
      </c>
    </row>
    <row r="2171" spans="1:15" hidden="1" x14ac:dyDescent="0.3">
      <c r="A2171" s="4" t="s">
        <v>37</v>
      </c>
      <c r="O2171" s="1" t="s">
        <v>284</v>
      </c>
    </row>
    <row r="2172" spans="1:15" hidden="1" x14ac:dyDescent="0.3">
      <c r="A2172" s="11" t="s">
        <v>37</v>
      </c>
      <c r="H2172" s="32"/>
      <c r="K2172" s="9">
        <v>24.449300000000001</v>
      </c>
      <c r="O2172" s="1" t="s">
        <v>228</v>
      </c>
    </row>
    <row r="2173" spans="1:15" hidden="1" x14ac:dyDescent="0.3">
      <c r="A2173" s="12" t="s">
        <v>37</v>
      </c>
      <c r="H2173" s="13">
        <v>0.75768000000000002</v>
      </c>
      <c r="O2173" s="10" t="s">
        <v>251</v>
      </c>
    </row>
    <row r="2174" spans="1:15" hidden="1" x14ac:dyDescent="0.3">
      <c r="A2174" s="12" t="s">
        <v>37</v>
      </c>
      <c r="H2174" s="13">
        <v>0.60700500000000002</v>
      </c>
      <c r="O2174" s="10" t="s">
        <v>251</v>
      </c>
    </row>
    <row r="2175" spans="1:15" hidden="1" x14ac:dyDescent="0.3">
      <c r="A2175" s="12" t="s">
        <v>37</v>
      </c>
      <c r="H2175" s="13">
        <v>0.60700500000000002</v>
      </c>
      <c r="O2175" s="10" t="s">
        <v>251</v>
      </c>
    </row>
    <row r="2176" spans="1:15" hidden="1" x14ac:dyDescent="0.3">
      <c r="A2176" s="12" t="s">
        <v>37</v>
      </c>
      <c r="H2176" s="13">
        <v>0.60700500000000002</v>
      </c>
      <c r="O2176" s="10" t="s">
        <v>251</v>
      </c>
    </row>
    <row r="2177" spans="1:15" hidden="1" x14ac:dyDescent="0.3">
      <c r="A2177" s="12" t="s">
        <v>37</v>
      </c>
      <c r="H2177" s="13">
        <v>0.60700500000000002</v>
      </c>
      <c r="O2177" s="10" t="s">
        <v>251</v>
      </c>
    </row>
    <row r="2178" spans="1:15" hidden="1" x14ac:dyDescent="0.3">
      <c r="A2178" s="11" t="s">
        <v>37</v>
      </c>
      <c r="H2178" s="32"/>
      <c r="K2178" s="9">
        <v>24.449300000000001</v>
      </c>
      <c r="O2178" s="1" t="s">
        <v>9</v>
      </c>
    </row>
    <row r="2179" spans="1:15" hidden="1" x14ac:dyDescent="0.3">
      <c r="A2179" s="20" t="s">
        <v>37</v>
      </c>
      <c r="J2179" s="9">
        <v>20.2</v>
      </c>
      <c r="O2179" s="1" t="s">
        <v>258</v>
      </c>
    </row>
    <row r="2180" spans="1:15" hidden="1" x14ac:dyDescent="0.3">
      <c r="A2180" s="20" t="s">
        <v>37</v>
      </c>
      <c r="J2180" s="9">
        <v>20.2</v>
      </c>
      <c r="O2180" s="1" t="s">
        <v>280</v>
      </c>
    </row>
    <row r="2181" spans="1:15" hidden="1" x14ac:dyDescent="0.3">
      <c r="A2181" s="11" t="s">
        <v>38</v>
      </c>
      <c r="H2181" s="32"/>
      <c r="K2181" s="9">
        <v>263.8938</v>
      </c>
      <c r="O2181" s="1" t="s">
        <v>228</v>
      </c>
    </row>
    <row r="2182" spans="1:15" hidden="1" x14ac:dyDescent="0.3">
      <c r="A2182" s="12" t="s">
        <v>38</v>
      </c>
      <c r="H2182" s="13">
        <v>0.882525</v>
      </c>
      <c r="O2182" s="10" t="s">
        <v>251</v>
      </c>
    </row>
    <row r="2183" spans="1:15" hidden="1" x14ac:dyDescent="0.3">
      <c r="A2183" s="11" t="s">
        <v>38</v>
      </c>
      <c r="H2183" s="32"/>
      <c r="K2183" s="9">
        <v>263.8938</v>
      </c>
      <c r="O2183" s="1" t="s">
        <v>9</v>
      </c>
    </row>
    <row r="2184" spans="1:15" hidden="1" x14ac:dyDescent="0.3">
      <c r="A2184" s="20" t="s">
        <v>38</v>
      </c>
      <c r="J2184" s="9">
        <v>216.49</v>
      </c>
      <c r="O2184" s="1" t="s">
        <v>258</v>
      </c>
    </row>
    <row r="2185" spans="1:15" hidden="1" x14ac:dyDescent="0.3">
      <c r="A2185" s="20" t="s">
        <v>38</v>
      </c>
      <c r="J2185" s="9">
        <v>216.49</v>
      </c>
      <c r="O2185" s="1" t="s">
        <v>280</v>
      </c>
    </row>
    <row r="2186" spans="1:15" hidden="1" x14ac:dyDescent="0.3">
      <c r="A2186" s="4" t="s">
        <v>197</v>
      </c>
      <c r="O2186" s="1" t="s">
        <v>284</v>
      </c>
    </row>
    <row r="2187" spans="1:15" hidden="1" x14ac:dyDescent="0.3">
      <c r="A2187" s="20" t="s">
        <v>197</v>
      </c>
      <c r="J2187" s="9">
        <v>23.596800000000002</v>
      </c>
      <c r="O2187" s="1" t="s">
        <v>258</v>
      </c>
    </row>
    <row r="2188" spans="1:15" hidden="1" x14ac:dyDescent="0.3">
      <c r="A2188" s="4" t="s">
        <v>198</v>
      </c>
      <c r="O2188" s="1" t="s">
        <v>284</v>
      </c>
    </row>
    <row r="2189" spans="1:15" hidden="1" x14ac:dyDescent="0.3">
      <c r="A2189" s="20" t="s">
        <v>198</v>
      </c>
      <c r="J2189" s="9">
        <v>2.1476000000000002</v>
      </c>
      <c r="O2189" s="1" t="s">
        <v>258</v>
      </c>
    </row>
    <row r="2190" spans="1:15" hidden="1" x14ac:dyDescent="0.3">
      <c r="A2190" s="4" t="s">
        <v>199</v>
      </c>
      <c r="O2190" s="1" t="s">
        <v>284</v>
      </c>
    </row>
    <row r="2191" spans="1:15" hidden="1" x14ac:dyDescent="0.3">
      <c r="A2191" s="20" t="s">
        <v>199</v>
      </c>
      <c r="J2191" s="9">
        <v>9</v>
      </c>
      <c r="O2191" s="1" t="s">
        <v>258</v>
      </c>
    </row>
    <row r="2192" spans="1:15" hidden="1" x14ac:dyDescent="0.3">
      <c r="A2192" s="12" t="s">
        <v>201</v>
      </c>
      <c r="H2192" s="13">
        <v>0.38308766700000002</v>
      </c>
      <c r="O2192" s="10" t="s">
        <v>251</v>
      </c>
    </row>
    <row r="2193" spans="1:15" hidden="1" x14ac:dyDescent="0.3">
      <c r="A2193" s="12" t="s">
        <v>201</v>
      </c>
      <c r="H2193" s="13">
        <v>0.33825766699999998</v>
      </c>
      <c r="O2193" s="10" t="s">
        <v>251</v>
      </c>
    </row>
    <row r="2194" spans="1:15" hidden="1" x14ac:dyDescent="0.3">
      <c r="A2194" s="12" t="s">
        <v>201</v>
      </c>
      <c r="H2194" s="13">
        <v>0.33</v>
      </c>
      <c r="O2194" s="10" t="s">
        <v>251</v>
      </c>
    </row>
    <row r="2195" spans="1:15" hidden="1" x14ac:dyDescent="0.3">
      <c r="A2195" s="12" t="s">
        <v>201</v>
      </c>
      <c r="H2195" s="13">
        <v>0.38745000000000002</v>
      </c>
      <c r="O2195" s="10" t="s">
        <v>251</v>
      </c>
    </row>
    <row r="2196" spans="1:15" hidden="1" x14ac:dyDescent="0.3">
      <c r="A2196" s="12" t="s">
        <v>201</v>
      </c>
      <c r="H2196" s="13">
        <v>0.43</v>
      </c>
      <c r="O2196" s="10" t="s">
        <v>251</v>
      </c>
    </row>
    <row r="2197" spans="1:15" hidden="1" x14ac:dyDescent="0.3">
      <c r="A2197" s="12" t="s">
        <v>201</v>
      </c>
      <c r="H2197" s="13">
        <v>0.39</v>
      </c>
      <c r="O2197" s="10" t="s">
        <v>251</v>
      </c>
    </row>
    <row r="2198" spans="1:15" hidden="1" x14ac:dyDescent="0.3">
      <c r="A2198" s="12" t="s">
        <v>202</v>
      </c>
      <c r="H2198" s="13">
        <v>0.32552799999999998</v>
      </c>
      <c r="O2198" s="10" t="s">
        <v>251</v>
      </c>
    </row>
    <row r="2199" spans="1:15" hidden="1" x14ac:dyDescent="0.3">
      <c r="A2199" s="12" t="s">
        <v>202</v>
      </c>
      <c r="H2199" s="13">
        <v>0.34439999999999998</v>
      </c>
      <c r="O2199" s="10" t="s">
        <v>251</v>
      </c>
    </row>
    <row r="2200" spans="1:15" hidden="1" x14ac:dyDescent="0.3">
      <c r="A2200" s="12" t="s">
        <v>202</v>
      </c>
      <c r="H2200" s="13">
        <v>0.32235839999999999</v>
      </c>
      <c r="O2200" s="10" t="s">
        <v>251</v>
      </c>
    </row>
    <row r="2201" spans="1:15" hidden="1" x14ac:dyDescent="0.3">
      <c r="A2201" s="20" t="s">
        <v>202</v>
      </c>
      <c r="J2201" s="9">
        <v>2.2000000000000002</v>
      </c>
      <c r="O2201" s="1" t="s">
        <v>258</v>
      </c>
    </row>
    <row r="2202" spans="1:15" hidden="1" x14ac:dyDescent="0.3">
      <c r="A2202" s="20" t="s">
        <v>202</v>
      </c>
      <c r="J2202" s="9">
        <v>4.8600000000000003</v>
      </c>
      <c r="O2202" s="1" t="s">
        <v>280</v>
      </c>
    </row>
    <row r="2203" spans="1:15" hidden="1" x14ac:dyDescent="0.3">
      <c r="A2203" s="57" t="s">
        <v>203</v>
      </c>
      <c r="I2203" s="77">
        <v>15</v>
      </c>
      <c r="O2203" s="1" t="s">
        <v>233</v>
      </c>
    </row>
    <row r="2204" spans="1:15" hidden="1" x14ac:dyDescent="0.3">
      <c r="A2204" s="4" t="s">
        <v>203</v>
      </c>
      <c r="O2204" s="1" t="s">
        <v>284</v>
      </c>
    </row>
    <row r="2205" spans="1:15" hidden="1" x14ac:dyDescent="0.3">
      <c r="A2205" s="12" t="s">
        <v>203</v>
      </c>
      <c r="H2205" s="13">
        <v>0.69723333300000001</v>
      </c>
      <c r="O2205" s="10" t="s">
        <v>251</v>
      </c>
    </row>
    <row r="2206" spans="1:15" hidden="1" x14ac:dyDescent="0.3">
      <c r="A2206" s="12" t="s">
        <v>203</v>
      </c>
      <c r="H2206" s="13">
        <v>0.86960999999999999</v>
      </c>
      <c r="O2206" s="10" t="s">
        <v>251</v>
      </c>
    </row>
    <row r="2207" spans="1:15" hidden="1" x14ac:dyDescent="0.3">
      <c r="A2207" s="12" t="s">
        <v>203</v>
      </c>
      <c r="H2207" s="13">
        <v>0.86960999999999999</v>
      </c>
      <c r="O2207" s="10" t="s">
        <v>251</v>
      </c>
    </row>
    <row r="2208" spans="1:15" hidden="1" x14ac:dyDescent="0.3">
      <c r="A2208" s="4" t="s">
        <v>204</v>
      </c>
      <c r="O2208" s="1" t="s">
        <v>284</v>
      </c>
    </row>
    <row r="2209" spans="1:15" hidden="1" x14ac:dyDescent="0.3">
      <c r="A2209" s="12" t="s">
        <v>204</v>
      </c>
      <c r="H2209" s="13">
        <v>0.65887833299999998</v>
      </c>
      <c r="O2209" s="10" t="s">
        <v>251</v>
      </c>
    </row>
    <row r="2210" spans="1:15" hidden="1" x14ac:dyDescent="0.3">
      <c r="A2210" s="20" t="s">
        <v>204</v>
      </c>
      <c r="J2210" s="9">
        <v>80.55</v>
      </c>
      <c r="O2210" s="1" t="s">
        <v>280</v>
      </c>
    </row>
    <row r="2211" spans="1:15" hidden="1" x14ac:dyDescent="0.3">
      <c r="A2211" s="4" t="s">
        <v>205</v>
      </c>
      <c r="O2211" s="1" t="s">
        <v>284</v>
      </c>
    </row>
    <row r="2212" spans="1:15" hidden="1" x14ac:dyDescent="0.3">
      <c r="A2212" s="57" t="s">
        <v>207</v>
      </c>
      <c r="I2212" s="77">
        <v>1.5</v>
      </c>
      <c r="O2212" s="1" t="s">
        <v>233</v>
      </c>
    </row>
    <row r="2213" spans="1:15" hidden="1" x14ac:dyDescent="0.3">
      <c r="A2213" s="20" t="s">
        <v>207</v>
      </c>
      <c r="J2213" s="9">
        <v>17</v>
      </c>
      <c r="O2213" s="1" t="s">
        <v>258</v>
      </c>
    </row>
    <row r="2214" spans="1:15" x14ac:dyDescent="0.3">
      <c r="A2214" s="20" t="s">
        <v>7</v>
      </c>
      <c r="I2214" s="77">
        <v>4</v>
      </c>
      <c r="O2214" s="1" t="s">
        <v>233</v>
      </c>
    </row>
    <row r="2215" spans="1:15" x14ac:dyDescent="0.3">
      <c r="A2215" s="4" t="s">
        <v>7</v>
      </c>
      <c r="O2215" s="1" t="s">
        <v>284</v>
      </c>
    </row>
    <row r="2216" spans="1:15" x14ac:dyDescent="0.3">
      <c r="A2216" s="20" t="s">
        <v>7</v>
      </c>
      <c r="C2216" s="9"/>
      <c r="D2216" s="9"/>
      <c r="I2216" s="77">
        <v>1</v>
      </c>
      <c r="O2216" s="1" t="s">
        <v>257</v>
      </c>
    </row>
    <row r="2217" spans="1:15" x14ac:dyDescent="0.3">
      <c r="A2217" s="20" t="s">
        <v>7</v>
      </c>
      <c r="C2217" s="9"/>
      <c r="D2217" s="9"/>
      <c r="I2217" s="77">
        <v>0.75</v>
      </c>
      <c r="O2217" s="1" t="s">
        <v>257</v>
      </c>
    </row>
    <row r="2218" spans="1:15" x14ac:dyDescent="0.3">
      <c r="A2218" s="20" t="s">
        <v>7</v>
      </c>
      <c r="C2218" s="9"/>
      <c r="D2218" s="9"/>
      <c r="I2218" s="77">
        <v>4</v>
      </c>
      <c r="O2218" s="1" t="s">
        <v>257</v>
      </c>
    </row>
    <row r="2219" spans="1:15" x14ac:dyDescent="0.3">
      <c r="A2219" s="20" t="s">
        <v>7</v>
      </c>
      <c r="C2219" s="9"/>
      <c r="D2219" s="9"/>
      <c r="I2219" s="77">
        <v>2</v>
      </c>
      <c r="O2219" s="1" t="s">
        <v>257</v>
      </c>
    </row>
    <row r="2220" spans="1:15" x14ac:dyDescent="0.3">
      <c r="A2220" s="20" t="s">
        <v>7</v>
      </c>
      <c r="C2220" s="9"/>
      <c r="D2220" s="9"/>
      <c r="I2220" s="77">
        <v>1.6</v>
      </c>
      <c r="O2220" s="1" t="s">
        <v>257</v>
      </c>
    </row>
    <row r="2221" spans="1:15" x14ac:dyDescent="0.3">
      <c r="A2221" s="20" t="s">
        <v>7</v>
      </c>
      <c r="C2221" s="9"/>
      <c r="D2221" s="9"/>
      <c r="I2221" s="77">
        <v>5.4</v>
      </c>
      <c r="O2221" s="1" t="s">
        <v>257</v>
      </c>
    </row>
    <row r="2222" spans="1:15" x14ac:dyDescent="0.3">
      <c r="A2222" s="20" t="s">
        <v>7</v>
      </c>
      <c r="I2222" s="77">
        <v>4</v>
      </c>
      <c r="O2222" s="1" t="s">
        <v>236</v>
      </c>
    </row>
    <row r="2223" spans="1:15" x14ac:dyDescent="0.3">
      <c r="A2223" s="20" t="s">
        <v>7</v>
      </c>
      <c r="J2223" s="9">
        <v>92.84</v>
      </c>
      <c r="O2223" s="1" t="s">
        <v>280</v>
      </c>
    </row>
    <row r="2224" spans="1:15" x14ac:dyDescent="0.3">
      <c r="A2224" s="4" t="s">
        <v>235</v>
      </c>
      <c r="O2224" s="1" t="s">
        <v>284</v>
      </c>
    </row>
    <row r="2225" spans="1:15" hidden="1" x14ac:dyDescent="0.3">
      <c r="A2225" t="s">
        <v>66</v>
      </c>
      <c r="B2225">
        <v>1.409440227703985</v>
      </c>
      <c r="H2225"/>
      <c r="O2225" t="s">
        <v>290</v>
      </c>
    </row>
    <row r="2226" spans="1:15" hidden="1" x14ac:dyDescent="0.3">
      <c r="A2226" t="s">
        <v>22</v>
      </c>
      <c r="B2226">
        <v>5.0199999999999996</v>
      </c>
      <c r="H2226"/>
      <c r="O2226" t="s">
        <v>713</v>
      </c>
    </row>
    <row r="2227" spans="1:15" hidden="1" x14ac:dyDescent="0.3">
      <c r="A2227" t="s">
        <v>142</v>
      </c>
      <c r="B2227">
        <v>7.2992700729927007</v>
      </c>
      <c r="H2227"/>
      <c r="O2227" t="s">
        <v>717</v>
      </c>
    </row>
    <row r="2228" spans="1:15" hidden="1" x14ac:dyDescent="0.3">
      <c r="A2228" t="s">
        <v>203</v>
      </c>
      <c r="B2228">
        <v>7.4802756554146708</v>
      </c>
      <c r="H2228"/>
      <c r="O2228" t="s">
        <v>692</v>
      </c>
    </row>
    <row r="2229" spans="1:15" hidden="1" x14ac:dyDescent="0.3">
      <c r="A2229" t="s">
        <v>29</v>
      </c>
      <c r="B2229">
        <v>7.9623219716188771</v>
      </c>
      <c r="H2229"/>
      <c r="O2229" t="s">
        <v>692</v>
      </c>
    </row>
    <row r="2230" spans="1:15" hidden="1" x14ac:dyDescent="0.3">
      <c r="A2230" t="s">
        <v>157</v>
      </c>
      <c r="B2230">
        <v>8.4967762787376309</v>
      </c>
      <c r="H2230"/>
      <c r="O2230" t="s">
        <v>692</v>
      </c>
    </row>
    <row r="2231" spans="1:15" hidden="1" x14ac:dyDescent="0.3">
      <c r="A2231" t="s">
        <v>5</v>
      </c>
      <c r="B2231">
        <v>9.636298998651295</v>
      </c>
      <c r="H2231"/>
      <c r="O2231" t="s">
        <v>692</v>
      </c>
    </row>
    <row r="2232" spans="1:15" x14ac:dyDescent="0.3">
      <c r="A2232" t="s">
        <v>7</v>
      </c>
      <c r="B2232">
        <v>9.85</v>
      </c>
      <c r="H2232"/>
      <c r="O2232" t="s">
        <v>622</v>
      </c>
    </row>
    <row r="2233" spans="1:15" hidden="1" x14ac:dyDescent="0.3">
      <c r="A2233" t="s">
        <v>73</v>
      </c>
      <c r="B2233">
        <v>9.91</v>
      </c>
      <c r="H2233"/>
      <c r="O2233" t="s">
        <v>705</v>
      </c>
    </row>
    <row r="2234" spans="1:15" hidden="1" x14ac:dyDescent="0.3">
      <c r="A2234" t="s">
        <v>155</v>
      </c>
      <c r="B2234">
        <v>10.009801103869012</v>
      </c>
      <c r="H2234"/>
      <c r="O2234" t="s">
        <v>692</v>
      </c>
    </row>
    <row r="2235" spans="1:15" hidden="1" x14ac:dyDescent="0.3">
      <c r="A2235" t="s">
        <v>38</v>
      </c>
      <c r="B2235">
        <v>10.066923449868074</v>
      </c>
      <c r="H2235"/>
      <c r="O2235" t="s">
        <v>692</v>
      </c>
    </row>
    <row r="2236" spans="1:15" hidden="1" x14ac:dyDescent="0.3">
      <c r="A2236" t="s">
        <v>137</v>
      </c>
      <c r="B2236">
        <v>10.464794771135967</v>
      </c>
      <c r="H2236"/>
      <c r="O2236" t="s">
        <v>692</v>
      </c>
    </row>
    <row r="2237" spans="1:15" hidden="1" x14ac:dyDescent="0.3">
      <c r="A2237" t="s">
        <v>189</v>
      </c>
      <c r="B2237">
        <v>11.300890521029469</v>
      </c>
      <c r="H2237"/>
      <c r="O2237" t="s">
        <v>692</v>
      </c>
    </row>
    <row r="2238" spans="1:15" hidden="1" x14ac:dyDescent="0.3">
      <c r="A2238" t="s">
        <v>55</v>
      </c>
      <c r="B2238">
        <v>11.972729953282229</v>
      </c>
      <c r="H2238"/>
      <c r="O2238" t="s">
        <v>692</v>
      </c>
    </row>
    <row r="2239" spans="1:15" hidden="1" x14ac:dyDescent="0.3">
      <c r="A2239" t="s">
        <v>204</v>
      </c>
      <c r="B2239">
        <v>12.137683382615554</v>
      </c>
      <c r="H2239"/>
      <c r="O2239" t="s">
        <v>692</v>
      </c>
    </row>
    <row r="2240" spans="1:15" hidden="1" x14ac:dyDescent="0.3">
      <c r="A2240" t="s">
        <v>123</v>
      </c>
      <c r="B2240">
        <v>12.842752123705049</v>
      </c>
      <c r="H2240"/>
      <c r="O2240" t="s">
        <v>692</v>
      </c>
    </row>
    <row r="2241" spans="1:15" hidden="1" x14ac:dyDescent="0.3">
      <c r="A2241" t="s">
        <v>141</v>
      </c>
      <c r="B2241">
        <v>12.893373613193404</v>
      </c>
      <c r="H2241"/>
      <c r="O2241" t="s">
        <v>692</v>
      </c>
    </row>
    <row r="2242" spans="1:15" hidden="1" x14ac:dyDescent="0.3">
      <c r="A2242" t="s">
        <v>124</v>
      </c>
      <c r="B2242">
        <v>13.213385307486288</v>
      </c>
      <c r="H2242"/>
      <c r="O2242" t="s">
        <v>692</v>
      </c>
    </row>
    <row r="2243" spans="1:15" hidden="1" x14ac:dyDescent="0.3">
      <c r="A2243" t="s">
        <v>41</v>
      </c>
      <c r="B2243">
        <v>13.477304128751463</v>
      </c>
      <c r="H2243"/>
      <c r="O2243" t="s">
        <v>696</v>
      </c>
    </row>
    <row r="2244" spans="1:15" hidden="1" x14ac:dyDescent="0.3">
      <c r="A2244" t="s">
        <v>136</v>
      </c>
      <c r="B2244">
        <v>13.678672288431803</v>
      </c>
      <c r="H2244"/>
      <c r="O2244" t="s">
        <v>716</v>
      </c>
    </row>
    <row r="2245" spans="1:15" hidden="1" x14ac:dyDescent="0.3">
      <c r="A2245" t="s">
        <v>156</v>
      </c>
      <c r="B2245">
        <v>13.704214096834637</v>
      </c>
      <c r="H2245"/>
      <c r="O2245" t="s">
        <v>622</v>
      </c>
    </row>
    <row r="2246" spans="1:15" hidden="1" x14ac:dyDescent="0.3">
      <c r="A2246" t="s">
        <v>184</v>
      </c>
      <c r="B2246">
        <v>13.843310233851621</v>
      </c>
      <c r="H2246"/>
      <c r="O2246" t="s">
        <v>622</v>
      </c>
    </row>
    <row r="2247" spans="1:15" hidden="1" x14ac:dyDescent="0.3">
      <c r="A2247" t="s">
        <v>1</v>
      </c>
      <c r="B2247">
        <v>15.76</v>
      </c>
      <c r="H2247"/>
      <c r="O2247" t="s">
        <v>622</v>
      </c>
    </row>
    <row r="2248" spans="1:15" hidden="1" x14ac:dyDescent="0.3">
      <c r="A2248" t="s">
        <v>122</v>
      </c>
      <c r="B2248">
        <v>15.97826442600746</v>
      </c>
      <c r="H2248"/>
      <c r="O2248" t="s">
        <v>692</v>
      </c>
    </row>
    <row r="2249" spans="1:15" hidden="1" x14ac:dyDescent="0.3">
      <c r="A2249" t="s">
        <v>114</v>
      </c>
      <c r="B2249">
        <v>18.352580430264126</v>
      </c>
      <c r="H2249"/>
      <c r="O2249" t="s">
        <v>290</v>
      </c>
    </row>
    <row r="2250" spans="1:15" hidden="1" x14ac:dyDescent="0.3">
      <c r="A2250" t="s">
        <v>191</v>
      </c>
      <c r="B2250">
        <v>20.126996866764767</v>
      </c>
      <c r="H2250"/>
      <c r="O2250" t="s">
        <v>692</v>
      </c>
    </row>
    <row r="2251" spans="1:15" hidden="1" x14ac:dyDescent="0.3">
      <c r="A2251" t="s">
        <v>164</v>
      </c>
      <c r="B2251">
        <v>21.6</v>
      </c>
      <c r="H2251"/>
      <c r="O2251" t="s">
        <v>622</v>
      </c>
    </row>
    <row r="2252" spans="1:15" hidden="1" x14ac:dyDescent="0.3">
      <c r="A2252" t="s">
        <v>35</v>
      </c>
      <c r="B2252">
        <v>26.1</v>
      </c>
      <c r="H2252"/>
      <c r="O2252" t="s">
        <v>622</v>
      </c>
    </row>
    <row r="2253" spans="1:15" hidden="1" x14ac:dyDescent="0.3">
      <c r="A2253" t="s">
        <v>163</v>
      </c>
      <c r="B2253">
        <v>26.87</v>
      </c>
      <c r="H2253"/>
      <c r="O2253" t="s">
        <v>622</v>
      </c>
    </row>
    <row r="2254" spans="1:15" hidden="1" x14ac:dyDescent="0.3">
      <c r="A2254" t="s">
        <v>77</v>
      </c>
      <c r="B2254">
        <v>30.88</v>
      </c>
      <c r="H2254"/>
      <c r="O2254" t="s">
        <v>622</v>
      </c>
    </row>
    <row r="2255" spans="1:15" hidden="1" x14ac:dyDescent="0.3">
      <c r="A2255" t="s">
        <v>154</v>
      </c>
      <c r="B2255">
        <v>34.475399294061084</v>
      </c>
      <c r="H2255"/>
      <c r="O2255" t="s">
        <v>692</v>
      </c>
    </row>
    <row r="2256" spans="1:15" hidden="1" x14ac:dyDescent="0.3">
      <c r="A2256" t="s">
        <v>161</v>
      </c>
      <c r="B2256">
        <v>34.629229971692716</v>
      </c>
      <c r="H2256"/>
      <c r="O2256" t="s">
        <v>692</v>
      </c>
    </row>
    <row r="2257" spans="1:16" hidden="1" x14ac:dyDescent="0.3">
      <c r="A2257" t="s">
        <v>68</v>
      </c>
      <c r="B2257">
        <v>40.738030000000002</v>
      </c>
      <c r="H2257"/>
      <c r="O2257" t="s">
        <v>703</v>
      </c>
    </row>
    <row r="2258" spans="1:16" hidden="1" x14ac:dyDescent="0.3">
      <c r="A2258" t="s">
        <v>202</v>
      </c>
      <c r="B2258">
        <v>47.89616722350118</v>
      </c>
      <c r="H2258"/>
      <c r="O2258" t="s">
        <v>692</v>
      </c>
    </row>
    <row r="2259" spans="1:16" hidden="1" x14ac:dyDescent="0.3">
      <c r="A2259" t="s">
        <v>77</v>
      </c>
      <c r="J2259">
        <v>0.28999999999999998</v>
      </c>
      <c r="O2259" t="s">
        <v>288</v>
      </c>
      <c r="P2259" s="2"/>
    </row>
    <row r="2260" spans="1:16" hidden="1" x14ac:dyDescent="0.3">
      <c r="A2260" t="s">
        <v>29</v>
      </c>
      <c r="J2260">
        <v>0.313</v>
      </c>
      <c r="O2260" t="s">
        <v>287</v>
      </c>
    </row>
    <row r="2261" spans="1:16" hidden="1" x14ac:dyDescent="0.3">
      <c r="A2261" t="s">
        <v>114</v>
      </c>
      <c r="J2261">
        <v>0.32</v>
      </c>
      <c r="O2261" t="s">
        <v>290</v>
      </c>
    </row>
    <row r="2262" spans="1:16" hidden="1" x14ac:dyDescent="0.3">
      <c r="A2262" t="s">
        <v>66</v>
      </c>
      <c r="J2262">
        <v>0.63100000000000001</v>
      </c>
      <c r="O2262" t="s">
        <v>287</v>
      </c>
    </row>
    <row r="2263" spans="1:16" hidden="1" x14ac:dyDescent="0.3">
      <c r="A2263" t="s">
        <v>142</v>
      </c>
      <c r="J2263">
        <v>0.67</v>
      </c>
      <c r="K2263" s="1"/>
      <c r="L2263" s="1"/>
      <c r="M2263" s="1"/>
      <c r="N2263" s="1"/>
      <c r="O2263" t="s">
        <v>288</v>
      </c>
    </row>
    <row r="2264" spans="1:16" hidden="1" x14ac:dyDescent="0.3">
      <c r="A2264" t="s">
        <v>184</v>
      </c>
      <c r="J2264">
        <v>0.85</v>
      </c>
      <c r="K2264" s="1"/>
      <c r="L2264" s="1"/>
      <c r="M2264" s="1"/>
      <c r="N2264" s="1"/>
      <c r="O2264" t="s">
        <v>291</v>
      </c>
    </row>
    <row r="2265" spans="1:16" hidden="1" x14ac:dyDescent="0.3">
      <c r="A2265" t="s">
        <v>191</v>
      </c>
      <c r="J2265">
        <v>1.03</v>
      </c>
      <c r="K2265" s="1"/>
      <c r="L2265" s="1"/>
      <c r="M2265" s="1"/>
      <c r="N2265" s="1"/>
      <c r="O2265" t="s">
        <v>287</v>
      </c>
    </row>
    <row r="2266" spans="1:16" hidden="1" x14ac:dyDescent="0.3">
      <c r="A2266" t="s">
        <v>204</v>
      </c>
      <c r="J2266"/>
      <c r="K2266" s="1"/>
      <c r="L2266" s="1"/>
      <c r="M2266" s="1"/>
      <c r="N2266" s="1"/>
      <c r="O2266" t="s">
        <v>294</v>
      </c>
    </row>
    <row r="2267" spans="1:16" hidden="1" x14ac:dyDescent="0.3">
      <c r="A2267" t="s">
        <v>202</v>
      </c>
      <c r="J2267">
        <v>4.8600000000000003</v>
      </c>
      <c r="K2267" s="1"/>
      <c r="L2267" s="1"/>
      <c r="M2267" s="1"/>
      <c r="N2267" s="1"/>
      <c r="O2267" t="s">
        <v>295</v>
      </c>
    </row>
    <row r="2268" spans="1:16" hidden="1" x14ac:dyDescent="0.3">
      <c r="A2268" t="s">
        <v>41</v>
      </c>
      <c r="J2268">
        <v>5.882352941176471</v>
      </c>
      <c r="K2268" s="1"/>
      <c r="L2268" s="1"/>
      <c r="M2268" s="1"/>
      <c r="N2268" s="1"/>
      <c r="O2268" t="s">
        <v>289</v>
      </c>
    </row>
    <row r="2269" spans="1:16" hidden="1" x14ac:dyDescent="0.3">
      <c r="A2269" t="s">
        <v>1</v>
      </c>
      <c r="J2269">
        <v>7.8280000000000003</v>
      </c>
      <c r="K2269" s="1"/>
      <c r="L2269" s="1"/>
      <c r="M2269" s="1"/>
      <c r="N2269" s="1"/>
      <c r="O2269" t="s">
        <v>287</v>
      </c>
    </row>
    <row r="2270" spans="1:16" hidden="1" x14ac:dyDescent="0.3">
      <c r="A2270" t="s">
        <v>154</v>
      </c>
      <c r="J2270">
        <v>7.9</v>
      </c>
      <c r="K2270" s="1"/>
      <c r="L2270" s="1"/>
      <c r="M2270" s="1"/>
      <c r="N2270" s="1"/>
      <c r="O2270" t="s">
        <v>288</v>
      </c>
    </row>
    <row r="2271" spans="1:16" hidden="1" x14ac:dyDescent="0.3">
      <c r="A2271" t="s">
        <v>163</v>
      </c>
      <c r="J2271">
        <v>8.4</v>
      </c>
      <c r="K2271" s="1"/>
      <c r="L2271" s="1"/>
      <c r="M2271" s="1"/>
      <c r="N2271" s="1"/>
      <c r="O2271" t="s">
        <v>288</v>
      </c>
    </row>
    <row r="2272" spans="1:16" hidden="1" x14ac:dyDescent="0.3">
      <c r="A2272" t="s">
        <v>203</v>
      </c>
      <c r="J2272">
        <v>10.256410256410257</v>
      </c>
      <c r="K2272" s="1"/>
      <c r="L2272" s="1"/>
      <c r="M2272" s="1"/>
      <c r="N2272" s="1"/>
      <c r="O2272" t="s">
        <v>289</v>
      </c>
    </row>
    <row r="2273" spans="1:15" hidden="1" x14ac:dyDescent="0.3">
      <c r="A2273" t="s">
        <v>141</v>
      </c>
      <c r="J2273">
        <v>11.33</v>
      </c>
      <c r="K2273" s="1"/>
      <c r="L2273" s="1"/>
      <c r="M2273" s="1"/>
      <c r="N2273" s="1"/>
      <c r="O2273" t="s">
        <v>287</v>
      </c>
    </row>
    <row r="2274" spans="1:15" hidden="1" x14ac:dyDescent="0.3">
      <c r="A2274" t="s">
        <v>55</v>
      </c>
      <c r="J2274">
        <v>13.006</v>
      </c>
      <c r="K2274" s="1"/>
      <c r="L2274" s="1"/>
      <c r="M2274" s="1"/>
      <c r="N2274" s="1"/>
      <c r="O2274" t="s">
        <v>287</v>
      </c>
    </row>
    <row r="2275" spans="1:15" hidden="1" x14ac:dyDescent="0.3">
      <c r="A2275" t="s">
        <v>122</v>
      </c>
      <c r="J2275">
        <v>15.32</v>
      </c>
      <c r="K2275" s="1"/>
      <c r="L2275" s="1"/>
      <c r="M2275" s="1"/>
      <c r="N2275" s="1"/>
      <c r="O2275" t="s">
        <v>288</v>
      </c>
    </row>
    <row r="2276" spans="1:15" hidden="1" x14ac:dyDescent="0.3">
      <c r="A2276" t="s">
        <v>164</v>
      </c>
      <c r="J2276">
        <v>15.46</v>
      </c>
      <c r="K2276" s="1"/>
      <c r="L2276" s="1"/>
      <c r="M2276" s="1"/>
      <c r="N2276" s="1"/>
      <c r="O2276" t="s">
        <v>288</v>
      </c>
    </row>
    <row r="2277" spans="1:15" hidden="1" x14ac:dyDescent="0.3">
      <c r="A2277" t="s">
        <v>123</v>
      </c>
      <c r="J2277"/>
      <c r="K2277" s="1"/>
      <c r="L2277" s="1"/>
      <c r="M2277" s="1"/>
      <c r="N2277" s="1"/>
      <c r="O2277" t="s">
        <v>287</v>
      </c>
    </row>
    <row r="2278" spans="1:15" hidden="1" x14ac:dyDescent="0.3">
      <c r="A2278" t="s">
        <v>137</v>
      </c>
      <c r="J2278">
        <v>17</v>
      </c>
      <c r="K2278" s="1"/>
      <c r="L2278" s="1"/>
      <c r="M2278" s="1"/>
      <c r="N2278" s="1"/>
      <c r="O2278" t="s">
        <v>288</v>
      </c>
    </row>
    <row r="2279" spans="1:15" hidden="1" x14ac:dyDescent="0.3">
      <c r="A2279" t="s">
        <v>161</v>
      </c>
      <c r="J2279">
        <v>1.89575</v>
      </c>
      <c r="K2279" s="1"/>
      <c r="L2279" s="1"/>
      <c r="M2279" s="1"/>
      <c r="N2279" s="1"/>
      <c r="O2279" t="s">
        <v>287</v>
      </c>
    </row>
    <row r="2280" spans="1:15" hidden="1" x14ac:dyDescent="0.3">
      <c r="A2280" t="s">
        <v>35</v>
      </c>
      <c r="J2280">
        <v>19.72</v>
      </c>
      <c r="K2280" s="1"/>
      <c r="L2280" s="1"/>
      <c r="M2280" s="1"/>
      <c r="N2280" s="1"/>
      <c r="O2280" t="s">
        <v>288</v>
      </c>
    </row>
    <row r="2281" spans="1:15" hidden="1" x14ac:dyDescent="0.3">
      <c r="A2281" t="s">
        <v>22</v>
      </c>
      <c r="J2281">
        <v>20</v>
      </c>
      <c r="K2281" s="1"/>
      <c r="L2281" s="1"/>
      <c r="M2281" s="1"/>
      <c r="N2281" s="1"/>
      <c r="O2281" t="s">
        <v>288</v>
      </c>
    </row>
    <row r="2282" spans="1:15" hidden="1" x14ac:dyDescent="0.3">
      <c r="A2282" t="s">
        <v>155</v>
      </c>
      <c r="J2282">
        <v>27.207999999999998</v>
      </c>
      <c r="K2282" s="1"/>
      <c r="L2282" s="1"/>
      <c r="M2282" s="1"/>
      <c r="N2282" s="1"/>
      <c r="O2282" t="s">
        <v>292</v>
      </c>
    </row>
    <row r="2283" spans="1:15" hidden="1" x14ac:dyDescent="0.3">
      <c r="A2283" t="s">
        <v>136</v>
      </c>
      <c r="J2283">
        <v>31</v>
      </c>
      <c r="K2283" s="1"/>
      <c r="L2283" s="1"/>
      <c r="M2283" s="1"/>
      <c r="N2283" s="1"/>
      <c r="O2283" t="s">
        <v>288</v>
      </c>
    </row>
    <row r="2284" spans="1:15" hidden="1" x14ac:dyDescent="0.3">
      <c r="A2284" t="s">
        <v>189</v>
      </c>
      <c r="J2284">
        <v>40.76</v>
      </c>
      <c r="K2284" s="1"/>
      <c r="L2284" s="1"/>
      <c r="M2284" s="1"/>
      <c r="N2284" s="1"/>
      <c r="O2284" t="s">
        <v>288</v>
      </c>
    </row>
    <row r="2285" spans="1:15" hidden="1" x14ac:dyDescent="0.3">
      <c r="A2285" t="s">
        <v>124</v>
      </c>
      <c r="J2285">
        <v>41</v>
      </c>
      <c r="K2285" s="1"/>
      <c r="L2285" s="1"/>
      <c r="M2285" s="1"/>
      <c r="N2285" s="1"/>
      <c r="O2285" t="s">
        <v>291</v>
      </c>
    </row>
    <row r="2286" spans="1:15" hidden="1" x14ac:dyDescent="0.3">
      <c r="A2286" t="s">
        <v>158</v>
      </c>
      <c r="J2286">
        <v>43.52</v>
      </c>
      <c r="K2286" s="1"/>
      <c r="L2286" s="1"/>
      <c r="M2286" s="1"/>
      <c r="N2286" s="1"/>
      <c r="O2286" t="s">
        <v>293</v>
      </c>
    </row>
    <row r="2287" spans="1:15" hidden="1" x14ac:dyDescent="0.3">
      <c r="A2287" t="s">
        <v>157</v>
      </c>
      <c r="J2287">
        <v>44.195</v>
      </c>
      <c r="K2287" s="1"/>
      <c r="L2287" s="1"/>
      <c r="M2287" s="1"/>
      <c r="N2287" s="1"/>
      <c r="O2287" t="s">
        <v>291</v>
      </c>
    </row>
    <row r="2288" spans="1:15" hidden="1" x14ac:dyDescent="0.3">
      <c r="A2288" t="s">
        <v>73</v>
      </c>
      <c r="J2288">
        <v>65.400000000000006</v>
      </c>
      <c r="K2288" s="1"/>
      <c r="L2288" s="1"/>
      <c r="M2288" s="1"/>
      <c r="N2288" s="1"/>
      <c r="O2288" t="s">
        <v>288</v>
      </c>
    </row>
    <row r="2289" spans="1:15" hidden="1" x14ac:dyDescent="0.3">
      <c r="A2289" t="s">
        <v>156</v>
      </c>
      <c r="J2289">
        <v>146.01499999999999</v>
      </c>
      <c r="K2289" s="1"/>
      <c r="L2289" s="1"/>
      <c r="M2289" s="1"/>
      <c r="N2289" s="1"/>
      <c r="O2289" t="s">
        <v>287</v>
      </c>
    </row>
    <row r="2290" spans="1:15" x14ac:dyDescent="0.3">
      <c r="A2290" t="s">
        <v>7</v>
      </c>
      <c r="J2290">
        <v>169.46</v>
      </c>
      <c r="K2290" s="1"/>
      <c r="L2290" s="1"/>
      <c r="M2290" s="1"/>
      <c r="N2290" s="1"/>
      <c r="O2290" t="s">
        <v>287</v>
      </c>
    </row>
    <row r="2291" spans="1:15" hidden="1" x14ac:dyDescent="0.3">
      <c r="A2291" t="s">
        <v>38</v>
      </c>
      <c r="J2291">
        <v>216.49</v>
      </c>
      <c r="K2291" s="1"/>
      <c r="L2291" s="1"/>
      <c r="M2291" s="1"/>
      <c r="N2291" s="1"/>
      <c r="O2291" t="s">
        <v>288</v>
      </c>
    </row>
    <row r="2292" spans="1:15" hidden="1" x14ac:dyDescent="0.3">
      <c r="A2292" t="s">
        <v>77</v>
      </c>
      <c r="H2292">
        <v>0.29809999999999998</v>
      </c>
      <c r="J2292" s="90"/>
      <c r="K2292" s="1"/>
      <c r="L2292" s="1"/>
      <c r="M2292" s="1"/>
      <c r="N2292" s="1"/>
      <c r="O2292" t="s">
        <v>747</v>
      </c>
    </row>
    <row r="2293" spans="1:15" hidden="1" x14ac:dyDescent="0.3">
      <c r="A2293" t="s">
        <v>202</v>
      </c>
      <c r="H2293">
        <v>0.33076213333333332</v>
      </c>
      <c r="J2293"/>
      <c r="K2293" s="1"/>
      <c r="L2293" s="1"/>
      <c r="M2293" s="1"/>
      <c r="N2293" s="1"/>
      <c r="O2293" t="s">
        <v>749</v>
      </c>
    </row>
    <row r="2294" spans="1:15" hidden="1" x14ac:dyDescent="0.3">
      <c r="A2294" t="s">
        <v>114</v>
      </c>
      <c r="H2294">
        <v>0.40036500000000003</v>
      </c>
      <c r="J2294"/>
      <c r="K2294" s="1"/>
      <c r="L2294" s="1"/>
      <c r="M2294" s="1"/>
      <c r="N2294" s="1"/>
      <c r="O2294" t="s">
        <v>740</v>
      </c>
    </row>
    <row r="2295" spans="1:15" hidden="1" x14ac:dyDescent="0.3">
      <c r="A2295" t="s">
        <v>161</v>
      </c>
      <c r="H2295">
        <v>0.44769999999999999</v>
      </c>
      <c r="J2295"/>
      <c r="K2295" s="1"/>
      <c r="L2295" s="1"/>
      <c r="M2295" s="1"/>
      <c r="N2295" s="1"/>
      <c r="O2295" t="s">
        <v>754</v>
      </c>
    </row>
    <row r="2296" spans="1:15" hidden="1" x14ac:dyDescent="0.3">
      <c r="A2296" t="s">
        <v>191</v>
      </c>
      <c r="H2296">
        <v>0.44909162931099567</v>
      </c>
      <c r="J2296"/>
      <c r="K2296" s="1"/>
      <c r="L2296" s="1"/>
      <c r="M2296" s="1"/>
      <c r="N2296" s="1"/>
      <c r="O2296" t="s">
        <v>746</v>
      </c>
    </row>
    <row r="2297" spans="1:15" hidden="1" x14ac:dyDescent="0.3">
      <c r="A2297" t="s">
        <v>156</v>
      </c>
      <c r="H2297">
        <v>0.49830000000000002</v>
      </c>
      <c r="J2297"/>
      <c r="K2297" s="1"/>
      <c r="L2297" s="1"/>
      <c r="M2297" s="1"/>
      <c r="N2297" s="1"/>
      <c r="O2297" t="s">
        <v>740</v>
      </c>
    </row>
    <row r="2298" spans="1:15" hidden="1" x14ac:dyDescent="0.3">
      <c r="A2298" t="s">
        <v>22</v>
      </c>
      <c r="H2298">
        <v>0.5206872294117646</v>
      </c>
      <c r="J2298"/>
      <c r="K2298" s="1"/>
      <c r="L2298" s="1"/>
      <c r="M2298" s="1"/>
      <c r="N2298" s="1"/>
      <c r="O2298" t="s">
        <v>749</v>
      </c>
    </row>
    <row r="2299" spans="1:15" hidden="1" x14ac:dyDescent="0.3">
      <c r="A2299" t="s">
        <v>73</v>
      </c>
      <c r="H2299">
        <v>0.54510789574167717</v>
      </c>
      <c r="J2299"/>
      <c r="K2299" s="1"/>
      <c r="L2299" s="1"/>
      <c r="M2299" s="1"/>
      <c r="N2299" s="1"/>
      <c r="O2299" t="s">
        <v>746</v>
      </c>
    </row>
    <row r="2300" spans="1:15" hidden="1" x14ac:dyDescent="0.3">
      <c r="A2300" t="s">
        <v>142</v>
      </c>
      <c r="H2300">
        <v>0.57702505179050156</v>
      </c>
      <c r="J2300"/>
      <c r="K2300" s="1"/>
      <c r="L2300" s="1"/>
      <c r="M2300" s="1"/>
      <c r="N2300" s="1"/>
      <c r="O2300" t="s">
        <v>692</v>
      </c>
    </row>
    <row r="2301" spans="1:15" hidden="1" x14ac:dyDescent="0.3">
      <c r="A2301" t="s">
        <v>136</v>
      </c>
      <c r="H2301">
        <v>0.57942000000000005</v>
      </c>
      <c r="O2301" t="s">
        <v>749</v>
      </c>
    </row>
    <row r="2302" spans="1:15" hidden="1" x14ac:dyDescent="0.3">
      <c r="A2302" t="s">
        <v>38</v>
      </c>
      <c r="H2302">
        <v>0.58133194992637427</v>
      </c>
      <c r="O2302" t="s">
        <v>692</v>
      </c>
    </row>
    <row r="2303" spans="1:15" hidden="1" x14ac:dyDescent="0.3">
      <c r="A2303" t="s">
        <v>137</v>
      </c>
      <c r="H2303">
        <v>0.61199999999999999</v>
      </c>
      <c r="O2303" t="s">
        <v>752</v>
      </c>
    </row>
    <row r="2304" spans="1:15" hidden="1" x14ac:dyDescent="0.3">
      <c r="A2304" t="s">
        <v>66</v>
      </c>
      <c r="H2304">
        <v>0.61220059270588822</v>
      </c>
      <c r="O2304" t="s">
        <v>692</v>
      </c>
    </row>
    <row r="2305" spans="1:15" hidden="1" x14ac:dyDescent="0.3">
      <c r="A2305" t="s">
        <v>158</v>
      </c>
      <c r="H2305">
        <v>0.63871927697163833</v>
      </c>
      <c r="O2305" t="s">
        <v>753</v>
      </c>
    </row>
    <row r="2306" spans="1:15" hidden="1" x14ac:dyDescent="0.3">
      <c r="A2306" t="s">
        <v>203</v>
      </c>
      <c r="H2306">
        <v>0.65356145131786458</v>
      </c>
      <c r="O2306" t="s">
        <v>692</v>
      </c>
    </row>
    <row r="2307" spans="1:15" hidden="1" x14ac:dyDescent="0.3">
      <c r="A2307" t="s">
        <v>204</v>
      </c>
      <c r="H2307">
        <v>0.65887833299999998</v>
      </c>
      <c r="O2307" t="s">
        <v>749</v>
      </c>
    </row>
    <row r="2308" spans="1:15" hidden="1" x14ac:dyDescent="0.3">
      <c r="A2308" t="s">
        <v>123</v>
      </c>
      <c r="H2308">
        <v>0.6652656265576774</v>
      </c>
      <c r="O2308" t="s">
        <v>692</v>
      </c>
    </row>
    <row r="2309" spans="1:15" x14ac:dyDescent="0.3">
      <c r="A2309" t="s">
        <v>7</v>
      </c>
      <c r="H2309">
        <v>0.67</v>
      </c>
      <c r="O2309" t="s">
        <v>742</v>
      </c>
    </row>
    <row r="2310" spans="1:15" hidden="1" x14ac:dyDescent="0.3">
      <c r="A2310" t="s">
        <v>29</v>
      </c>
      <c r="H2310">
        <v>0.75137510773299965</v>
      </c>
      <c r="O2310" t="s">
        <v>692</v>
      </c>
    </row>
    <row r="2311" spans="1:15" hidden="1" x14ac:dyDescent="0.3">
      <c r="A2311" t="s">
        <v>124</v>
      </c>
      <c r="H2311">
        <v>0.77</v>
      </c>
      <c r="O2311" t="s">
        <v>742</v>
      </c>
    </row>
    <row r="2312" spans="1:15" hidden="1" x14ac:dyDescent="0.3">
      <c r="A2312" t="s">
        <v>155</v>
      </c>
      <c r="H2312">
        <v>0.78351000000000004</v>
      </c>
      <c r="O2312" t="s">
        <v>740</v>
      </c>
    </row>
    <row r="2313" spans="1:15" hidden="1" x14ac:dyDescent="0.3">
      <c r="A2313" t="s">
        <v>41</v>
      </c>
      <c r="H2313">
        <v>0.81</v>
      </c>
      <c r="O2313" t="s">
        <v>741</v>
      </c>
    </row>
    <row r="2314" spans="1:15" hidden="1" x14ac:dyDescent="0.3">
      <c r="A2314" t="s">
        <v>55</v>
      </c>
      <c r="H2314">
        <v>0.82005973377155583</v>
      </c>
      <c r="O2314" t="s">
        <v>692</v>
      </c>
    </row>
    <row r="2315" spans="1:15" hidden="1" x14ac:dyDescent="0.3">
      <c r="A2315" t="s">
        <v>157</v>
      </c>
      <c r="H2315">
        <v>0.86960999999999999</v>
      </c>
      <c r="O2315" t="s">
        <v>740</v>
      </c>
    </row>
    <row r="2316" spans="1:15" hidden="1" x14ac:dyDescent="0.3">
      <c r="A2316" t="s">
        <v>40</v>
      </c>
      <c r="B2316" s="1"/>
      <c r="E2316" s="1"/>
      <c r="H2316"/>
      <c r="I2316" s="1"/>
      <c r="L2316">
        <v>9</v>
      </c>
      <c r="M2316">
        <v>11</v>
      </c>
      <c r="N2316">
        <v>3</v>
      </c>
      <c r="O2316" t="s">
        <v>284</v>
      </c>
    </row>
    <row r="2317" spans="1:15" hidden="1" x14ac:dyDescent="0.3">
      <c r="A2317" t="s">
        <v>8</v>
      </c>
      <c r="B2317" s="1"/>
      <c r="E2317" s="1"/>
      <c r="H2317"/>
      <c r="I2317" s="1"/>
      <c r="L2317">
        <v>7</v>
      </c>
      <c r="M2317">
        <v>11</v>
      </c>
      <c r="N2317">
        <v>5</v>
      </c>
      <c r="O2317" t="s">
        <v>284</v>
      </c>
    </row>
    <row r="2318" spans="1:15" hidden="1" x14ac:dyDescent="0.3">
      <c r="A2318" t="s">
        <v>25</v>
      </c>
      <c r="B2318" s="1"/>
      <c r="E2318" s="1"/>
      <c r="H2318"/>
      <c r="I2318" s="1"/>
      <c r="L2318">
        <v>11</v>
      </c>
      <c r="M2318">
        <v>2</v>
      </c>
      <c r="N2318">
        <v>4</v>
      </c>
      <c r="O2318" t="s">
        <v>284</v>
      </c>
    </row>
    <row r="2319" spans="1:15" hidden="1" x14ac:dyDescent="0.3">
      <c r="A2319" t="s">
        <v>41</v>
      </c>
      <c r="B2319" s="1"/>
      <c r="E2319" s="1"/>
      <c r="H2319"/>
      <c r="I2319" s="1"/>
      <c r="L2319">
        <v>3</v>
      </c>
      <c r="M2319">
        <v>4</v>
      </c>
      <c r="N2319">
        <v>2</v>
      </c>
      <c r="O2319" t="s">
        <v>284</v>
      </c>
    </row>
    <row r="2320" spans="1:15" hidden="1" x14ac:dyDescent="0.3">
      <c r="A2320" t="s">
        <v>43</v>
      </c>
      <c r="B2320" s="1"/>
      <c r="E2320" s="1"/>
      <c r="H2320"/>
      <c r="I2320" s="1"/>
      <c r="L2320">
        <v>10</v>
      </c>
      <c r="M2320">
        <v>4</v>
      </c>
      <c r="N2320">
        <v>6</v>
      </c>
      <c r="O2320" t="s">
        <v>284</v>
      </c>
    </row>
    <row r="2321" spans="1:15" hidden="1" x14ac:dyDescent="0.3">
      <c r="A2321" t="s">
        <v>12</v>
      </c>
      <c r="B2321" s="1"/>
      <c r="E2321" s="1"/>
      <c r="H2321"/>
      <c r="I2321" s="1"/>
      <c r="L2321">
        <v>12</v>
      </c>
      <c r="M2321">
        <v>4</v>
      </c>
      <c r="N2321"/>
      <c r="O2321" t="s">
        <v>761</v>
      </c>
    </row>
    <row r="2322" spans="1:15" hidden="1" x14ac:dyDescent="0.3">
      <c r="A2322" t="s">
        <v>13</v>
      </c>
      <c r="B2322" s="1"/>
      <c r="E2322" s="1"/>
      <c r="H2322"/>
      <c r="I2322" s="1"/>
      <c r="L2322">
        <v>9</v>
      </c>
      <c r="M2322">
        <v>5</v>
      </c>
      <c r="N2322">
        <v>9</v>
      </c>
      <c r="O2322" t="s">
        <v>284</v>
      </c>
    </row>
    <row r="2323" spans="1:15" hidden="1" x14ac:dyDescent="0.3">
      <c r="A2323" t="s">
        <v>267</v>
      </c>
      <c r="B2323" s="1"/>
      <c r="E2323" s="1"/>
      <c r="H2323"/>
      <c r="I2323" s="1"/>
      <c r="L2323">
        <v>11</v>
      </c>
      <c r="M2323">
        <v>12</v>
      </c>
      <c r="N2323">
        <v>2</v>
      </c>
      <c r="O2323" t="s">
        <v>284</v>
      </c>
    </row>
    <row r="2324" spans="1:15" hidden="1" x14ac:dyDescent="0.3">
      <c r="A2324" t="s">
        <v>46</v>
      </c>
      <c r="B2324" s="1"/>
      <c r="E2324" s="1"/>
      <c r="H2324"/>
      <c r="I2324" s="1"/>
      <c r="L2324">
        <v>9</v>
      </c>
      <c r="M2324">
        <v>11</v>
      </c>
      <c r="N2324">
        <v>3</v>
      </c>
      <c r="O2324" t="s">
        <v>284</v>
      </c>
    </row>
    <row r="2325" spans="1:15" hidden="1" x14ac:dyDescent="0.3">
      <c r="A2325" t="s">
        <v>263</v>
      </c>
      <c r="B2325" s="1"/>
      <c r="E2325" s="1"/>
      <c r="L2325">
        <v>12</v>
      </c>
      <c r="M2325">
        <v>1</v>
      </c>
      <c r="N2325">
        <v>1</v>
      </c>
      <c r="O2325" t="s">
        <v>284</v>
      </c>
    </row>
    <row r="2326" spans="1:15" hidden="1" x14ac:dyDescent="0.3">
      <c r="A2326" t="s">
        <v>53</v>
      </c>
      <c r="B2326" s="1"/>
      <c r="E2326" s="1"/>
      <c r="L2326">
        <v>8</v>
      </c>
      <c r="M2326">
        <v>11</v>
      </c>
      <c r="N2326">
        <v>4</v>
      </c>
      <c r="O2326" t="s">
        <v>284</v>
      </c>
    </row>
    <row r="2327" spans="1:15" hidden="1" x14ac:dyDescent="0.3">
      <c r="A2327" t="s">
        <v>54</v>
      </c>
      <c r="B2327" s="1"/>
      <c r="E2327" s="1"/>
      <c r="L2327">
        <v>9</v>
      </c>
      <c r="M2327">
        <v>2</v>
      </c>
      <c r="N2327">
        <v>6</v>
      </c>
      <c r="O2327" t="s">
        <v>284</v>
      </c>
    </row>
    <row r="2328" spans="1:15" hidden="1" x14ac:dyDescent="0.3">
      <c r="A2328" t="s">
        <v>55</v>
      </c>
      <c r="B2328" s="1"/>
      <c r="E2328" s="1"/>
      <c r="L2328">
        <v>11</v>
      </c>
      <c r="M2328">
        <v>1</v>
      </c>
      <c r="N2328">
        <v>3</v>
      </c>
      <c r="O2328" t="s">
        <v>758</v>
      </c>
    </row>
    <row r="2329" spans="1:15" hidden="1" x14ac:dyDescent="0.3">
      <c r="A2329" t="s">
        <v>1</v>
      </c>
      <c r="B2329" s="1"/>
      <c r="E2329" s="1"/>
      <c r="L2329">
        <v>10</v>
      </c>
      <c r="M2329">
        <v>12</v>
      </c>
      <c r="N2329">
        <v>3</v>
      </c>
      <c r="O2329" t="s">
        <v>233</v>
      </c>
    </row>
    <row r="2330" spans="1:15" hidden="1" x14ac:dyDescent="0.3">
      <c r="A2330" t="s">
        <v>58</v>
      </c>
      <c r="B2330" s="1"/>
      <c r="E2330" s="1"/>
      <c r="L2330">
        <v>2</v>
      </c>
      <c r="M2330">
        <v>4</v>
      </c>
      <c r="N2330">
        <v>3</v>
      </c>
      <c r="O2330" t="s">
        <v>243</v>
      </c>
    </row>
    <row r="2331" spans="1:15" hidden="1" x14ac:dyDescent="0.3">
      <c r="A2331" t="s">
        <v>59</v>
      </c>
      <c r="B2331" s="1"/>
      <c r="E2331" s="1"/>
      <c r="L2331">
        <v>12</v>
      </c>
      <c r="M2331">
        <v>2</v>
      </c>
      <c r="N2331">
        <v>3</v>
      </c>
      <c r="O2331" t="s">
        <v>284</v>
      </c>
    </row>
    <row r="2332" spans="1:15" hidden="1" x14ac:dyDescent="0.3">
      <c r="A2332" t="s">
        <v>273</v>
      </c>
      <c r="B2332" s="1"/>
      <c r="E2332" s="1"/>
      <c r="L2332">
        <v>9</v>
      </c>
      <c r="M2332">
        <v>11</v>
      </c>
      <c r="N2332">
        <v>3</v>
      </c>
      <c r="O2332" t="s">
        <v>284</v>
      </c>
    </row>
    <row r="2333" spans="1:15" hidden="1" x14ac:dyDescent="0.3">
      <c r="A2333" t="s">
        <v>14</v>
      </c>
      <c r="B2333" s="1"/>
      <c r="E2333" s="1"/>
      <c r="L2333">
        <v>9</v>
      </c>
      <c r="M2333">
        <v>11</v>
      </c>
      <c r="N2333">
        <v>3</v>
      </c>
      <c r="O2333" t="s">
        <v>284</v>
      </c>
    </row>
    <row r="2334" spans="1:15" hidden="1" x14ac:dyDescent="0.3">
      <c r="A2334" t="s">
        <v>15</v>
      </c>
      <c r="B2334" s="1"/>
      <c r="E2334" s="1"/>
      <c r="L2334">
        <v>9</v>
      </c>
      <c r="M2334">
        <v>3</v>
      </c>
      <c r="N2334">
        <v>7</v>
      </c>
      <c r="O2334" t="s">
        <v>284</v>
      </c>
    </row>
    <row r="2335" spans="1:15" hidden="1" x14ac:dyDescent="0.3">
      <c r="A2335" t="s">
        <v>61</v>
      </c>
      <c r="B2335" s="1"/>
      <c r="E2335" s="1"/>
      <c r="L2335">
        <v>12</v>
      </c>
      <c r="M2335">
        <v>2</v>
      </c>
      <c r="N2335">
        <v>3</v>
      </c>
      <c r="O2335" t="s">
        <v>284</v>
      </c>
    </row>
    <row r="2336" spans="1:15" hidden="1" x14ac:dyDescent="0.3">
      <c r="A2336" t="s">
        <v>64</v>
      </c>
      <c r="B2336" s="1"/>
      <c r="E2336" s="1"/>
      <c r="L2336">
        <v>9</v>
      </c>
      <c r="M2336">
        <v>12</v>
      </c>
      <c r="N2336">
        <v>4</v>
      </c>
      <c r="O2336" t="s">
        <v>284</v>
      </c>
    </row>
    <row r="2337" spans="1:15" hidden="1" x14ac:dyDescent="0.3">
      <c r="A2337" t="s">
        <v>65</v>
      </c>
      <c r="B2337" s="1"/>
      <c r="E2337" s="1"/>
      <c r="L2337">
        <v>12</v>
      </c>
      <c r="M2337">
        <v>2</v>
      </c>
      <c r="N2337">
        <v>3</v>
      </c>
      <c r="O2337" t="s">
        <v>284</v>
      </c>
    </row>
    <row r="2338" spans="1:15" hidden="1" x14ac:dyDescent="0.3">
      <c r="A2338" t="s">
        <v>16</v>
      </c>
      <c r="B2338" s="1"/>
      <c r="E2338" s="1"/>
      <c r="L2338">
        <v>9</v>
      </c>
      <c r="M2338">
        <v>11</v>
      </c>
      <c r="N2338">
        <v>3</v>
      </c>
      <c r="O2338" t="s">
        <v>284</v>
      </c>
    </row>
    <row r="2339" spans="1:15" hidden="1" x14ac:dyDescent="0.3">
      <c r="A2339" t="s">
        <v>66</v>
      </c>
      <c r="B2339" s="1"/>
      <c r="E2339" s="1"/>
      <c r="L2339">
        <v>1</v>
      </c>
      <c r="M2339">
        <v>12</v>
      </c>
      <c r="N2339">
        <v>12</v>
      </c>
      <c r="O2339" t="s">
        <v>233</v>
      </c>
    </row>
    <row r="2340" spans="1:15" hidden="1" x14ac:dyDescent="0.3">
      <c r="A2340" t="s">
        <v>68</v>
      </c>
      <c r="B2340" s="1"/>
      <c r="E2340" s="1"/>
      <c r="L2340">
        <v>12</v>
      </c>
      <c r="M2340">
        <v>2</v>
      </c>
      <c r="N2340">
        <v>3</v>
      </c>
      <c r="O2340" t="s">
        <v>284</v>
      </c>
    </row>
    <row r="2341" spans="1:15" hidden="1" x14ac:dyDescent="0.3">
      <c r="A2341" t="s">
        <v>70</v>
      </c>
      <c r="B2341" s="1"/>
      <c r="E2341" s="1"/>
      <c r="L2341">
        <v>9</v>
      </c>
      <c r="M2341">
        <v>2</v>
      </c>
      <c r="N2341">
        <v>6</v>
      </c>
      <c r="O2341" t="s">
        <v>284</v>
      </c>
    </row>
    <row r="2342" spans="1:15" hidden="1" x14ac:dyDescent="0.3">
      <c r="A2342" t="s">
        <v>73</v>
      </c>
      <c r="B2342" s="1"/>
      <c r="E2342" s="1"/>
      <c r="L2342">
        <v>9</v>
      </c>
      <c r="M2342">
        <v>5</v>
      </c>
      <c r="N2342">
        <v>9</v>
      </c>
      <c r="O2342" t="s">
        <v>284</v>
      </c>
    </row>
    <row r="2343" spans="1:15" hidden="1" x14ac:dyDescent="0.3">
      <c r="A2343" t="s">
        <v>3</v>
      </c>
      <c r="B2343" s="1"/>
      <c r="E2343" s="1"/>
      <c r="L2343">
        <v>9</v>
      </c>
      <c r="M2343">
        <v>2</v>
      </c>
      <c r="N2343">
        <v>6</v>
      </c>
      <c r="O2343" t="s">
        <v>284</v>
      </c>
    </row>
    <row r="2344" spans="1:15" hidden="1" x14ac:dyDescent="0.3">
      <c r="A2344" t="s">
        <v>74</v>
      </c>
      <c r="B2344" s="1"/>
      <c r="E2344" s="1"/>
      <c r="L2344">
        <v>5</v>
      </c>
      <c r="M2344">
        <v>9</v>
      </c>
      <c r="N2344">
        <v>5</v>
      </c>
      <c r="O2344" t="s">
        <v>284</v>
      </c>
    </row>
    <row r="2345" spans="1:15" hidden="1" x14ac:dyDescent="0.3">
      <c r="A2345" t="s">
        <v>77</v>
      </c>
      <c r="B2345" s="1"/>
      <c r="E2345" s="1"/>
      <c r="L2345">
        <v>9</v>
      </c>
      <c r="M2345">
        <v>12</v>
      </c>
      <c r="N2345">
        <v>4</v>
      </c>
      <c r="O2345" t="s">
        <v>284</v>
      </c>
    </row>
    <row r="2346" spans="1:15" hidden="1" x14ac:dyDescent="0.3">
      <c r="A2346" t="s">
        <v>78</v>
      </c>
      <c r="B2346" s="1"/>
      <c r="E2346" s="1"/>
      <c r="L2346">
        <v>8</v>
      </c>
      <c r="M2346">
        <v>12</v>
      </c>
      <c r="N2346">
        <v>5</v>
      </c>
      <c r="O2346" t="s">
        <v>284</v>
      </c>
    </row>
    <row r="2347" spans="1:15" hidden="1" x14ac:dyDescent="0.3">
      <c r="A2347" t="s">
        <v>82</v>
      </c>
      <c r="B2347" s="1"/>
      <c r="E2347" s="1"/>
      <c r="L2347">
        <v>10</v>
      </c>
      <c r="M2347">
        <v>11</v>
      </c>
      <c r="N2347">
        <v>2</v>
      </c>
      <c r="O2347" t="s">
        <v>233</v>
      </c>
    </row>
    <row r="2348" spans="1:15" hidden="1" x14ac:dyDescent="0.3">
      <c r="A2348" s="139" t="s">
        <v>87</v>
      </c>
      <c r="B2348" s="1"/>
      <c r="E2348" s="1"/>
      <c r="L2348" s="139">
        <v>6</v>
      </c>
      <c r="M2348" s="139">
        <v>9</v>
      </c>
      <c r="N2348" s="139">
        <v>4</v>
      </c>
      <c r="O2348" s="139" t="s">
        <v>760</v>
      </c>
    </row>
    <row r="2349" spans="1:15" hidden="1" x14ac:dyDescent="0.3">
      <c r="A2349" t="s">
        <v>92</v>
      </c>
      <c r="B2349" s="1"/>
      <c r="E2349" s="1"/>
      <c r="L2349">
        <v>9</v>
      </c>
      <c r="M2349">
        <v>2</v>
      </c>
      <c r="N2349">
        <v>6</v>
      </c>
      <c r="O2349" t="s">
        <v>284</v>
      </c>
    </row>
    <row r="2350" spans="1:15" hidden="1" x14ac:dyDescent="0.3">
      <c r="A2350" t="s">
        <v>93</v>
      </c>
      <c r="B2350" s="1"/>
      <c r="E2350" s="1"/>
      <c r="L2350">
        <v>9</v>
      </c>
      <c r="M2350">
        <v>11</v>
      </c>
      <c r="N2350">
        <v>3</v>
      </c>
      <c r="O2350" t="s">
        <v>284</v>
      </c>
    </row>
    <row r="2351" spans="1:15" hidden="1" x14ac:dyDescent="0.3">
      <c r="A2351" t="s">
        <v>98</v>
      </c>
      <c r="B2351" s="1"/>
      <c r="E2351" s="1"/>
      <c r="L2351">
        <v>10</v>
      </c>
      <c r="M2351">
        <v>12</v>
      </c>
      <c r="N2351">
        <v>3</v>
      </c>
      <c r="O2351" t="s">
        <v>284</v>
      </c>
    </row>
    <row r="2352" spans="1:15" hidden="1" x14ac:dyDescent="0.3">
      <c r="A2352" t="s">
        <v>100</v>
      </c>
      <c r="B2352" s="1"/>
      <c r="E2352" s="1"/>
      <c r="L2352">
        <v>9</v>
      </c>
      <c r="M2352">
        <v>11</v>
      </c>
      <c r="N2352">
        <v>3</v>
      </c>
      <c r="O2352" t="s">
        <v>243</v>
      </c>
    </row>
    <row r="2353" spans="1:15" hidden="1" x14ac:dyDescent="0.3">
      <c r="A2353" t="s">
        <v>18</v>
      </c>
      <c r="B2353" s="1"/>
      <c r="E2353" s="1"/>
      <c r="L2353">
        <v>3</v>
      </c>
      <c r="M2353">
        <v>5</v>
      </c>
      <c r="N2353">
        <v>3</v>
      </c>
      <c r="O2353" t="s">
        <v>284</v>
      </c>
    </row>
    <row r="2354" spans="1:15" hidden="1" x14ac:dyDescent="0.3">
      <c r="A2354" t="s">
        <v>103</v>
      </c>
      <c r="B2354" s="1"/>
      <c r="E2354" s="1"/>
      <c r="L2354">
        <v>9</v>
      </c>
      <c r="M2354">
        <v>11</v>
      </c>
      <c r="N2354">
        <v>3</v>
      </c>
      <c r="O2354" t="s">
        <v>284</v>
      </c>
    </row>
    <row r="2355" spans="1:15" hidden="1" x14ac:dyDescent="0.3">
      <c r="A2355" t="s">
        <v>275</v>
      </c>
      <c r="B2355" s="1"/>
      <c r="E2355" s="1"/>
      <c r="L2355">
        <v>11</v>
      </c>
      <c r="M2355">
        <v>11</v>
      </c>
      <c r="N2355">
        <v>1</v>
      </c>
      <c r="O2355" t="s">
        <v>284</v>
      </c>
    </row>
    <row r="2356" spans="1:15" hidden="1" x14ac:dyDescent="0.3">
      <c r="A2356" t="s">
        <v>108</v>
      </c>
      <c r="B2356" s="1"/>
      <c r="E2356" s="1"/>
      <c r="L2356">
        <v>6</v>
      </c>
      <c r="M2356">
        <v>10</v>
      </c>
      <c r="N2356">
        <v>5</v>
      </c>
      <c r="O2356" t="s">
        <v>233</v>
      </c>
    </row>
    <row r="2357" spans="1:15" hidden="1" x14ac:dyDescent="0.3">
      <c r="A2357" t="s">
        <v>112</v>
      </c>
      <c r="B2357" s="1"/>
      <c r="E2357" s="1"/>
      <c r="L2357">
        <v>9</v>
      </c>
      <c r="M2357">
        <v>11</v>
      </c>
      <c r="N2357">
        <v>3</v>
      </c>
      <c r="O2357" t="s">
        <v>284</v>
      </c>
    </row>
    <row r="2358" spans="1:15" hidden="1" x14ac:dyDescent="0.3">
      <c r="A2358" t="s">
        <v>20</v>
      </c>
      <c r="B2358" s="1"/>
      <c r="E2358" s="1"/>
      <c r="L2358">
        <v>12</v>
      </c>
      <c r="M2358">
        <v>2</v>
      </c>
      <c r="N2358">
        <v>3</v>
      </c>
      <c r="O2358" t="s">
        <v>284</v>
      </c>
    </row>
    <row r="2359" spans="1:15" hidden="1" x14ac:dyDescent="0.3">
      <c r="A2359" s="137" t="s">
        <v>114</v>
      </c>
      <c r="B2359" s="1"/>
      <c r="E2359" s="1"/>
      <c r="L2359" s="138">
        <v>1</v>
      </c>
      <c r="M2359" s="138">
        <v>12</v>
      </c>
      <c r="N2359" s="138">
        <v>12</v>
      </c>
      <c r="O2359" s="138" t="s">
        <v>678</v>
      </c>
    </row>
    <row r="2360" spans="1:15" hidden="1" x14ac:dyDescent="0.3">
      <c r="A2360" t="s">
        <v>21</v>
      </c>
      <c r="B2360" s="1"/>
      <c r="E2360" s="1"/>
      <c r="L2360">
        <v>1</v>
      </c>
      <c r="M2360">
        <v>12</v>
      </c>
      <c r="N2360">
        <v>12</v>
      </c>
      <c r="O2360" t="s">
        <v>259</v>
      </c>
    </row>
    <row r="2361" spans="1:15" hidden="1" x14ac:dyDescent="0.3">
      <c r="A2361" t="s">
        <v>121</v>
      </c>
      <c r="B2361" s="1"/>
      <c r="E2361" s="1"/>
      <c r="L2361">
        <v>11</v>
      </c>
      <c r="M2361">
        <v>12</v>
      </c>
      <c r="N2361">
        <v>2</v>
      </c>
      <c r="O2361" t="s">
        <v>284</v>
      </c>
    </row>
    <row r="2362" spans="1:15" hidden="1" x14ac:dyDescent="0.3">
      <c r="A2362" t="s">
        <v>122</v>
      </c>
      <c r="B2362" s="1"/>
      <c r="E2362" s="1"/>
      <c r="L2362">
        <v>9</v>
      </c>
      <c r="M2362">
        <v>2</v>
      </c>
      <c r="N2362">
        <v>6</v>
      </c>
      <c r="O2362" t="s">
        <v>284</v>
      </c>
    </row>
    <row r="2363" spans="1:15" hidden="1" x14ac:dyDescent="0.3">
      <c r="A2363" s="137" t="s">
        <v>123</v>
      </c>
      <c r="B2363" s="1"/>
      <c r="E2363" s="1"/>
      <c r="L2363" s="138">
        <v>1</v>
      </c>
      <c r="M2363" s="138">
        <v>12</v>
      </c>
      <c r="N2363" s="138">
        <v>12</v>
      </c>
      <c r="O2363" s="138" t="s">
        <v>673</v>
      </c>
    </row>
    <row r="2364" spans="1:15" hidden="1" x14ac:dyDescent="0.3">
      <c r="A2364" t="s">
        <v>22</v>
      </c>
      <c r="B2364" s="1"/>
      <c r="E2364" s="1"/>
      <c r="L2364">
        <v>9</v>
      </c>
      <c r="M2364">
        <v>11</v>
      </c>
      <c r="N2364">
        <v>3</v>
      </c>
      <c r="O2364" t="s">
        <v>284</v>
      </c>
    </row>
    <row r="2365" spans="1:15" hidden="1" x14ac:dyDescent="0.3">
      <c r="A2365" t="s">
        <v>124</v>
      </c>
      <c r="B2365" s="1"/>
      <c r="E2365" s="1"/>
      <c r="L2365">
        <v>9</v>
      </c>
      <c r="M2365">
        <v>11</v>
      </c>
      <c r="N2365">
        <v>3</v>
      </c>
      <c r="O2365" t="s">
        <v>284</v>
      </c>
    </row>
    <row r="2366" spans="1:15" hidden="1" x14ac:dyDescent="0.3">
      <c r="A2366" t="s">
        <v>272</v>
      </c>
      <c r="B2366" s="1"/>
      <c r="E2366" s="1"/>
      <c r="L2366">
        <v>6</v>
      </c>
      <c r="M2366">
        <v>8</v>
      </c>
      <c r="N2366">
        <v>3</v>
      </c>
      <c r="O2366" t="s">
        <v>284</v>
      </c>
    </row>
    <row r="2367" spans="1:15" hidden="1" x14ac:dyDescent="0.3">
      <c r="A2367" t="s">
        <v>128</v>
      </c>
      <c r="B2367" s="1"/>
      <c r="E2367" s="1"/>
      <c r="L2367">
        <v>12</v>
      </c>
      <c r="M2367">
        <v>1</v>
      </c>
      <c r="N2367">
        <v>2</v>
      </c>
      <c r="O2367" t="s">
        <v>284</v>
      </c>
    </row>
    <row r="2368" spans="1:15" hidden="1" x14ac:dyDescent="0.3">
      <c r="A2368" t="s">
        <v>266</v>
      </c>
      <c r="B2368" s="1"/>
      <c r="E2368" s="1"/>
      <c r="L2368">
        <v>11</v>
      </c>
      <c r="M2368">
        <v>1</v>
      </c>
      <c r="N2368">
        <v>3</v>
      </c>
      <c r="O2368" t="s">
        <v>284</v>
      </c>
    </row>
    <row r="2369" spans="1:15" hidden="1" x14ac:dyDescent="0.3">
      <c r="A2369" t="s">
        <v>23</v>
      </c>
      <c r="B2369" s="1"/>
      <c r="E2369" s="1"/>
      <c r="L2369">
        <v>9</v>
      </c>
      <c r="M2369">
        <v>11</v>
      </c>
      <c r="N2369">
        <v>3</v>
      </c>
      <c r="O2369" t="s">
        <v>284</v>
      </c>
    </row>
    <row r="2370" spans="1:15" hidden="1" x14ac:dyDescent="0.3">
      <c r="A2370" t="s">
        <v>129</v>
      </c>
      <c r="B2370" s="1"/>
      <c r="E2370" s="1"/>
      <c r="L2370">
        <v>1</v>
      </c>
      <c r="M2370">
        <v>3</v>
      </c>
      <c r="N2370">
        <v>3</v>
      </c>
      <c r="O2370" t="s">
        <v>284</v>
      </c>
    </row>
    <row r="2371" spans="1:15" hidden="1" x14ac:dyDescent="0.3">
      <c r="A2371" t="s">
        <v>130</v>
      </c>
      <c r="B2371" s="1"/>
      <c r="E2371" s="1"/>
      <c r="L2371">
        <v>11</v>
      </c>
      <c r="M2371">
        <v>2</v>
      </c>
      <c r="N2371">
        <v>4</v>
      </c>
      <c r="O2371" t="s">
        <v>284</v>
      </c>
    </row>
    <row r="2372" spans="1:15" hidden="1" x14ac:dyDescent="0.3">
      <c r="A2372" t="s">
        <v>132</v>
      </c>
      <c r="B2372" s="1"/>
      <c r="E2372" s="1"/>
      <c r="L2372">
        <v>1</v>
      </c>
      <c r="M2372">
        <v>2</v>
      </c>
      <c r="N2372">
        <v>2</v>
      </c>
      <c r="O2372" t="s">
        <v>284</v>
      </c>
    </row>
    <row r="2373" spans="1:15" hidden="1" x14ac:dyDescent="0.3">
      <c r="A2373" t="s">
        <v>133</v>
      </c>
      <c r="B2373" s="1"/>
      <c r="E2373" s="1"/>
      <c r="L2373">
        <v>12</v>
      </c>
      <c r="M2373">
        <v>2</v>
      </c>
      <c r="N2373">
        <v>3</v>
      </c>
      <c r="O2373" t="s">
        <v>284</v>
      </c>
    </row>
    <row r="2374" spans="1:15" hidden="1" x14ac:dyDescent="0.3">
      <c r="A2374" t="s">
        <v>135</v>
      </c>
      <c r="B2374" s="1"/>
      <c r="E2374" s="1"/>
      <c r="L2374">
        <v>12</v>
      </c>
      <c r="M2374">
        <v>2</v>
      </c>
      <c r="N2374">
        <v>3</v>
      </c>
      <c r="O2374" t="s">
        <v>284</v>
      </c>
    </row>
    <row r="2375" spans="1:15" hidden="1" x14ac:dyDescent="0.3">
      <c r="A2375" t="s">
        <v>136</v>
      </c>
      <c r="B2375" s="1"/>
      <c r="E2375" s="1"/>
      <c r="L2375">
        <v>9</v>
      </c>
      <c r="M2375">
        <v>2</v>
      </c>
      <c r="N2375">
        <v>6</v>
      </c>
      <c r="O2375" t="s">
        <v>284</v>
      </c>
    </row>
    <row r="2376" spans="1:15" hidden="1" x14ac:dyDescent="0.3">
      <c r="A2376" t="s">
        <v>137</v>
      </c>
      <c r="B2376" s="1"/>
      <c r="E2376" s="1"/>
      <c r="L2376">
        <v>7</v>
      </c>
      <c r="M2376">
        <v>11</v>
      </c>
      <c r="N2376">
        <v>5</v>
      </c>
      <c r="O2376" t="s">
        <v>284</v>
      </c>
    </row>
    <row r="2377" spans="1:15" hidden="1" x14ac:dyDescent="0.3">
      <c r="A2377" t="s">
        <v>141</v>
      </c>
      <c r="B2377" s="1"/>
      <c r="E2377" s="1"/>
      <c r="L2377">
        <v>8</v>
      </c>
      <c r="M2377">
        <v>12</v>
      </c>
      <c r="N2377">
        <v>5</v>
      </c>
      <c r="O2377" t="s">
        <v>233</v>
      </c>
    </row>
    <row r="2378" spans="1:15" hidden="1" x14ac:dyDescent="0.3">
      <c r="A2378" t="s">
        <v>26</v>
      </c>
      <c r="B2378" s="1"/>
      <c r="E2378" s="1"/>
      <c r="L2378">
        <v>10</v>
      </c>
      <c r="M2378">
        <v>12</v>
      </c>
      <c r="N2378">
        <v>3</v>
      </c>
      <c r="O2378" t="s">
        <v>284</v>
      </c>
    </row>
    <row r="2379" spans="1:15" hidden="1" x14ac:dyDescent="0.3">
      <c r="A2379" t="s">
        <v>142</v>
      </c>
      <c r="B2379" s="1"/>
      <c r="E2379" s="1"/>
      <c r="L2379">
        <v>10</v>
      </c>
      <c r="M2379">
        <v>12</v>
      </c>
      <c r="N2379">
        <v>3</v>
      </c>
      <c r="O2379" t="s">
        <v>284</v>
      </c>
    </row>
    <row r="2380" spans="1:15" hidden="1" x14ac:dyDescent="0.3">
      <c r="A2380" t="s">
        <v>143</v>
      </c>
      <c r="B2380" s="1"/>
      <c r="E2380" s="1"/>
      <c r="L2380">
        <v>8</v>
      </c>
      <c r="M2380">
        <v>10</v>
      </c>
      <c r="N2380">
        <v>3</v>
      </c>
      <c r="O2380" t="s">
        <v>284</v>
      </c>
    </row>
    <row r="2381" spans="1:15" hidden="1" x14ac:dyDescent="0.3">
      <c r="A2381" t="s">
        <v>27</v>
      </c>
      <c r="B2381" s="1"/>
      <c r="E2381" s="1"/>
      <c r="L2381">
        <v>1</v>
      </c>
      <c r="M2381">
        <v>11</v>
      </c>
      <c r="N2381">
        <v>11</v>
      </c>
      <c r="O2381" t="s">
        <v>243</v>
      </c>
    </row>
    <row r="2382" spans="1:15" hidden="1" x14ac:dyDescent="0.3">
      <c r="A2382" t="s">
        <v>148</v>
      </c>
      <c r="B2382" s="1"/>
      <c r="E2382" s="1"/>
      <c r="L2382">
        <v>9</v>
      </c>
      <c r="M2382">
        <v>2</v>
      </c>
      <c r="N2382">
        <v>6</v>
      </c>
      <c r="O2382" t="s">
        <v>284</v>
      </c>
    </row>
    <row r="2383" spans="1:15" hidden="1" x14ac:dyDescent="0.3">
      <c r="A2383" t="s">
        <v>271</v>
      </c>
      <c r="B2383" s="1"/>
      <c r="E2383" s="1"/>
      <c r="L2383">
        <v>1</v>
      </c>
      <c r="M2383">
        <v>12</v>
      </c>
      <c r="N2383">
        <v>12</v>
      </c>
      <c r="O2383" t="s">
        <v>284</v>
      </c>
    </row>
    <row r="2384" spans="1:15" hidden="1" x14ac:dyDescent="0.3">
      <c r="A2384" t="s">
        <v>28</v>
      </c>
      <c r="B2384" s="1"/>
      <c r="E2384" s="1"/>
      <c r="L2384">
        <v>9</v>
      </c>
      <c r="M2384">
        <v>11</v>
      </c>
      <c r="N2384">
        <v>3</v>
      </c>
      <c r="O2384" t="s">
        <v>284</v>
      </c>
    </row>
    <row r="2385" spans="1:15" hidden="1" x14ac:dyDescent="0.3">
      <c r="A2385" t="s">
        <v>29</v>
      </c>
      <c r="B2385" s="1"/>
      <c r="E2385" s="1"/>
      <c r="L2385">
        <v>2</v>
      </c>
      <c r="M2385">
        <v>8</v>
      </c>
      <c r="N2385">
        <v>7</v>
      </c>
      <c r="O2385" t="s">
        <v>759</v>
      </c>
    </row>
    <row r="2386" spans="1:15" hidden="1" x14ac:dyDescent="0.3">
      <c r="A2386" t="s">
        <v>30</v>
      </c>
      <c r="B2386" s="1"/>
      <c r="E2386" s="1"/>
      <c r="L2386">
        <v>9</v>
      </c>
      <c r="M2386">
        <v>12</v>
      </c>
      <c r="N2386">
        <v>4</v>
      </c>
      <c r="O2386" t="s">
        <v>759</v>
      </c>
    </row>
    <row r="2387" spans="1:15" hidden="1" x14ac:dyDescent="0.3">
      <c r="A2387" t="s">
        <v>149</v>
      </c>
      <c r="B2387" s="1"/>
      <c r="E2387" s="1"/>
      <c r="L2387">
        <v>12</v>
      </c>
      <c r="M2387">
        <v>5</v>
      </c>
      <c r="N2387">
        <v>6</v>
      </c>
      <c r="O2387" t="s">
        <v>284</v>
      </c>
    </row>
    <row r="2388" spans="1:15" hidden="1" x14ac:dyDescent="0.3">
      <c r="A2388" t="s">
        <v>268</v>
      </c>
      <c r="B2388" s="1"/>
      <c r="E2388" s="1"/>
      <c r="L2388">
        <v>1</v>
      </c>
      <c r="M2388">
        <v>12</v>
      </c>
      <c r="N2388">
        <v>12</v>
      </c>
      <c r="O2388" t="s">
        <v>259</v>
      </c>
    </row>
    <row r="2389" spans="1:15" hidden="1" x14ac:dyDescent="0.3">
      <c r="A2389" t="s">
        <v>154</v>
      </c>
      <c r="B2389" s="1"/>
      <c r="E2389" s="1"/>
      <c r="L2389">
        <v>9</v>
      </c>
      <c r="M2389">
        <v>2</v>
      </c>
      <c r="N2389">
        <v>7</v>
      </c>
      <c r="O2389" t="s">
        <v>284</v>
      </c>
    </row>
    <row r="2390" spans="1:15" hidden="1" x14ac:dyDescent="0.3">
      <c r="A2390" s="137" t="s">
        <v>155</v>
      </c>
      <c r="B2390" s="1"/>
      <c r="E2390" s="1"/>
      <c r="L2390" s="138">
        <v>5</v>
      </c>
      <c r="M2390" s="138">
        <v>9</v>
      </c>
      <c r="N2390" s="138">
        <v>5</v>
      </c>
      <c r="O2390" s="138" t="s">
        <v>669</v>
      </c>
    </row>
    <row r="2391" spans="1:15" hidden="1" x14ac:dyDescent="0.3">
      <c r="A2391" s="137" t="s">
        <v>156</v>
      </c>
      <c r="B2391" s="1"/>
      <c r="E2391" s="1"/>
      <c r="L2391" s="138">
        <v>3</v>
      </c>
      <c r="M2391" s="138">
        <v>5</v>
      </c>
      <c r="N2391" s="138">
        <v>3</v>
      </c>
      <c r="O2391" s="138" t="s">
        <v>678</v>
      </c>
    </row>
    <row r="2392" spans="1:15" hidden="1" x14ac:dyDescent="0.3">
      <c r="A2392" t="s">
        <v>157</v>
      </c>
      <c r="B2392" s="1"/>
      <c r="E2392" s="1"/>
      <c r="L2392">
        <v>4</v>
      </c>
      <c r="M2392">
        <v>10</v>
      </c>
      <c r="N2392">
        <v>7</v>
      </c>
      <c r="O2392" t="s">
        <v>284</v>
      </c>
    </row>
    <row r="2393" spans="1:15" hidden="1" x14ac:dyDescent="0.3">
      <c r="A2393" t="s">
        <v>158</v>
      </c>
      <c r="B2393" s="1"/>
      <c r="E2393" s="1"/>
      <c r="L2393">
        <v>6</v>
      </c>
      <c r="M2393">
        <v>12</v>
      </c>
      <c r="N2393">
        <v>7</v>
      </c>
      <c r="O2393" t="s">
        <v>284</v>
      </c>
    </row>
    <row r="2394" spans="1:15" hidden="1" x14ac:dyDescent="0.3">
      <c r="A2394" t="s">
        <v>160</v>
      </c>
      <c r="B2394" s="1"/>
      <c r="E2394" s="1"/>
      <c r="L2394">
        <v>10</v>
      </c>
      <c r="M2394">
        <v>12</v>
      </c>
      <c r="N2394">
        <v>3</v>
      </c>
      <c r="O2394" t="s">
        <v>284</v>
      </c>
    </row>
    <row r="2395" spans="1:15" hidden="1" x14ac:dyDescent="0.3">
      <c r="A2395" t="s">
        <v>161</v>
      </c>
      <c r="B2395" s="1"/>
      <c r="E2395" s="1"/>
      <c r="L2395">
        <v>6</v>
      </c>
      <c r="M2395">
        <v>12</v>
      </c>
      <c r="N2395">
        <v>7</v>
      </c>
      <c r="O2395" t="s">
        <v>284</v>
      </c>
    </row>
    <row r="2396" spans="1:15" hidden="1" x14ac:dyDescent="0.3">
      <c r="A2396" t="s">
        <v>162</v>
      </c>
      <c r="B2396" s="1"/>
      <c r="E2396" s="1"/>
      <c r="L2396">
        <v>10</v>
      </c>
      <c r="M2396">
        <v>1</v>
      </c>
      <c r="N2396">
        <v>4</v>
      </c>
      <c r="O2396" t="s">
        <v>284</v>
      </c>
    </row>
    <row r="2397" spans="1:15" hidden="1" x14ac:dyDescent="0.3">
      <c r="A2397" t="s">
        <v>163</v>
      </c>
      <c r="B2397" s="1"/>
      <c r="E2397" s="1"/>
      <c r="L2397">
        <v>11</v>
      </c>
      <c r="M2397">
        <v>3</v>
      </c>
      <c r="N2397">
        <v>5</v>
      </c>
      <c r="O2397" t="s">
        <v>759</v>
      </c>
    </row>
    <row r="2398" spans="1:15" hidden="1" x14ac:dyDescent="0.3">
      <c r="A2398" s="137" t="s">
        <v>164</v>
      </c>
      <c r="B2398" s="1"/>
      <c r="E2398" s="1"/>
      <c r="L2398" s="138">
        <v>7</v>
      </c>
      <c r="M2398" s="138">
        <v>11</v>
      </c>
      <c r="N2398" s="138">
        <v>5</v>
      </c>
      <c r="O2398" s="138" t="s">
        <v>681</v>
      </c>
    </row>
    <row r="2399" spans="1:15" hidden="1" x14ac:dyDescent="0.3">
      <c r="A2399" t="s">
        <v>167</v>
      </c>
      <c r="B2399" s="1"/>
      <c r="E2399" s="1"/>
      <c r="L2399">
        <v>9</v>
      </c>
      <c r="M2399">
        <v>11</v>
      </c>
      <c r="N2399">
        <v>3</v>
      </c>
      <c r="O2399" t="s">
        <v>284</v>
      </c>
    </row>
    <row r="2400" spans="1:15" hidden="1" x14ac:dyDescent="0.3">
      <c r="A2400" t="s">
        <v>168</v>
      </c>
      <c r="B2400" s="1"/>
      <c r="E2400" s="1"/>
      <c r="L2400">
        <v>12</v>
      </c>
      <c r="M2400">
        <v>2</v>
      </c>
      <c r="N2400">
        <v>3</v>
      </c>
      <c r="O2400" t="s">
        <v>284</v>
      </c>
    </row>
    <row r="2401" spans="1:15" hidden="1" x14ac:dyDescent="0.3">
      <c r="A2401" t="s">
        <v>170</v>
      </c>
      <c r="B2401" s="1"/>
      <c r="E2401" s="1"/>
      <c r="L2401">
        <v>9</v>
      </c>
      <c r="M2401">
        <v>2</v>
      </c>
      <c r="N2401">
        <v>6</v>
      </c>
      <c r="O2401" t="s">
        <v>284</v>
      </c>
    </row>
    <row r="2402" spans="1:15" hidden="1" x14ac:dyDescent="0.3">
      <c r="A2402" t="s">
        <v>31</v>
      </c>
      <c r="B2402" s="1"/>
      <c r="E2402" s="1"/>
      <c r="L2402">
        <v>8</v>
      </c>
      <c r="M2402">
        <v>11</v>
      </c>
      <c r="N2402">
        <v>4</v>
      </c>
      <c r="O2402" t="s">
        <v>759</v>
      </c>
    </row>
    <row r="2403" spans="1:15" hidden="1" x14ac:dyDescent="0.3">
      <c r="A2403" t="s">
        <v>32</v>
      </c>
      <c r="B2403" s="1"/>
      <c r="E2403" s="1"/>
      <c r="L2403">
        <v>4</v>
      </c>
      <c r="M2403">
        <v>8</v>
      </c>
      <c r="N2403">
        <v>5</v>
      </c>
      <c r="O2403" t="s">
        <v>284</v>
      </c>
    </row>
    <row r="2404" spans="1:15" hidden="1" x14ac:dyDescent="0.3">
      <c r="A2404" t="s">
        <v>173</v>
      </c>
      <c r="B2404" s="1"/>
      <c r="E2404" s="1"/>
      <c r="L2404">
        <v>11</v>
      </c>
      <c r="M2404">
        <v>12</v>
      </c>
      <c r="N2404">
        <v>2</v>
      </c>
      <c r="O2404" t="s">
        <v>284</v>
      </c>
    </row>
    <row r="2405" spans="1:15" hidden="1" x14ac:dyDescent="0.3">
      <c r="A2405" t="s">
        <v>175</v>
      </c>
      <c r="B2405" s="1"/>
      <c r="E2405" s="1"/>
      <c r="L2405">
        <v>9</v>
      </c>
      <c r="M2405">
        <v>11</v>
      </c>
      <c r="N2405">
        <v>3</v>
      </c>
      <c r="O2405" t="s">
        <v>284</v>
      </c>
    </row>
    <row r="2406" spans="1:15" hidden="1" x14ac:dyDescent="0.3">
      <c r="A2406" t="s">
        <v>176</v>
      </c>
      <c r="B2406" s="1"/>
      <c r="E2406" s="1"/>
      <c r="L2406">
        <v>12</v>
      </c>
      <c r="M2406">
        <v>2</v>
      </c>
      <c r="N2406">
        <v>3</v>
      </c>
      <c r="O2406" t="s">
        <v>284</v>
      </c>
    </row>
    <row r="2407" spans="1:15" hidden="1" x14ac:dyDescent="0.3">
      <c r="A2407" t="s">
        <v>33</v>
      </c>
      <c r="B2407" s="1"/>
      <c r="E2407" s="1"/>
      <c r="L2407">
        <v>12</v>
      </c>
      <c r="M2407">
        <v>2</v>
      </c>
      <c r="N2407">
        <v>3</v>
      </c>
      <c r="O2407" t="s">
        <v>284</v>
      </c>
    </row>
    <row r="2408" spans="1:15" hidden="1" x14ac:dyDescent="0.3">
      <c r="A2408" t="s">
        <v>179</v>
      </c>
      <c r="B2408" s="1"/>
      <c r="E2408" s="1"/>
      <c r="L2408">
        <v>11</v>
      </c>
      <c r="M2408">
        <v>2</v>
      </c>
      <c r="N2408">
        <v>4</v>
      </c>
      <c r="O2408" t="s">
        <v>284</v>
      </c>
    </row>
    <row r="2409" spans="1:15" hidden="1" x14ac:dyDescent="0.3">
      <c r="A2409" t="s">
        <v>180</v>
      </c>
      <c r="B2409" s="1"/>
      <c r="E2409" s="1"/>
      <c r="L2409">
        <v>8</v>
      </c>
      <c r="M2409">
        <v>11</v>
      </c>
      <c r="N2409">
        <v>4</v>
      </c>
      <c r="O2409" t="s">
        <v>284</v>
      </c>
    </row>
    <row r="2410" spans="1:15" hidden="1" x14ac:dyDescent="0.3">
      <c r="A2410" t="s">
        <v>181</v>
      </c>
      <c r="B2410" s="1"/>
      <c r="E2410" s="1"/>
      <c r="L2410">
        <v>11</v>
      </c>
      <c r="M2410">
        <v>12</v>
      </c>
      <c r="N2410">
        <v>2</v>
      </c>
      <c r="O2410" t="s">
        <v>284</v>
      </c>
    </row>
    <row r="2411" spans="1:15" hidden="1" x14ac:dyDescent="0.3">
      <c r="A2411" t="s">
        <v>182</v>
      </c>
      <c r="B2411" s="1"/>
      <c r="E2411" s="1"/>
      <c r="L2411">
        <v>9</v>
      </c>
      <c r="M2411">
        <v>11</v>
      </c>
      <c r="N2411">
        <v>3</v>
      </c>
      <c r="O2411" t="s">
        <v>284</v>
      </c>
    </row>
    <row r="2412" spans="1:15" hidden="1" x14ac:dyDescent="0.3">
      <c r="A2412" s="137" t="s">
        <v>184</v>
      </c>
      <c r="B2412" s="1"/>
      <c r="E2412" s="1"/>
      <c r="L2412" s="138">
        <v>9</v>
      </c>
      <c r="M2412" s="138">
        <v>2</v>
      </c>
      <c r="N2412" s="138">
        <v>6</v>
      </c>
      <c r="O2412" s="138" t="s">
        <v>678</v>
      </c>
    </row>
    <row r="2413" spans="1:15" hidden="1" x14ac:dyDescent="0.3">
      <c r="A2413" t="s">
        <v>34</v>
      </c>
      <c r="B2413" s="1"/>
      <c r="E2413" s="1"/>
      <c r="L2413">
        <v>1</v>
      </c>
      <c r="M2413">
        <v>12</v>
      </c>
      <c r="N2413">
        <v>12</v>
      </c>
      <c r="O2413" t="s">
        <v>233</v>
      </c>
    </row>
    <row r="2414" spans="1:15" hidden="1" x14ac:dyDescent="0.3">
      <c r="A2414" t="s">
        <v>185</v>
      </c>
      <c r="B2414" s="1"/>
      <c r="E2414" s="1"/>
      <c r="L2414"/>
      <c r="M2414"/>
      <c r="N2414"/>
      <c r="O2414"/>
    </row>
    <row r="2415" spans="1:15" s="142" customFormat="1" hidden="1" x14ac:dyDescent="0.3">
      <c r="A2415" s="141" t="s">
        <v>185</v>
      </c>
      <c r="G2415" s="143"/>
      <c r="H2415" s="143"/>
      <c r="I2415" s="144"/>
      <c r="J2415" s="143"/>
      <c r="K2415" s="143"/>
      <c r="L2415" s="141">
        <v>8</v>
      </c>
      <c r="M2415" s="141">
        <v>12</v>
      </c>
      <c r="N2415" s="141">
        <v>5</v>
      </c>
      <c r="O2415" s="141" t="s">
        <v>259</v>
      </c>
    </row>
    <row r="2416" spans="1:15" hidden="1" x14ac:dyDescent="0.3">
      <c r="A2416" t="s">
        <v>188</v>
      </c>
      <c r="B2416" s="1"/>
      <c r="E2416" s="1"/>
      <c r="L2416">
        <v>9</v>
      </c>
      <c r="M2416">
        <v>2</v>
      </c>
      <c r="N2416">
        <v>6</v>
      </c>
      <c r="O2416" t="s">
        <v>284</v>
      </c>
    </row>
    <row r="2417" spans="1:15" hidden="1" x14ac:dyDescent="0.3">
      <c r="A2417" t="s">
        <v>262</v>
      </c>
      <c r="B2417" s="1"/>
      <c r="E2417" s="1"/>
      <c r="L2417">
        <v>9</v>
      </c>
      <c r="M2417">
        <v>11</v>
      </c>
      <c r="N2417">
        <v>3</v>
      </c>
      <c r="O2417" t="s">
        <v>284</v>
      </c>
    </row>
    <row r="2418" spans="1:15" hidden="1" x14ac:dyDescent="0.3">
      <c r="A2418" s="137" t="s">
        <v>189</v>
      </c>
      <c r="B2418" s="1"/>
      <c r="E2418" s="1"/>
      <c r="L2418" s="138">
        <v>9</v>
      </c>
      <c r="M2418" s="138">
        <v>2</v>
      </c>
      <c r="N2418" s="138">
        <v>6</v>
      </c>
      <c r="O2418" s="138" t="s">
        <v>669</v>
      </c>
    </row>
    <row r="2419" spans="1:15" hidden="1" x14ac:dyDescent="0.3">
      <c r="A2419" t="s">
        <v>191</v>
      </c>
      <c r="B2419" s="1"/>
      <c r="E2419" s="1"/>
      <c r="L2419">
        <v>3</v>
      </c>
      <c r="M2419">
        <v>11</v>
      </c>
      <c r="N2419">
        <v>9</v>
      </c>
      <c r="O2419" t="s">
        <v>284</v>
      </c>
    </row>
    <row r="2420" spans="1:15" hidden="1" x14ac:dyDescent="0.3">
      <c r="A2420" t="s">
        <v>192</v>
      </c>
      <c r="B2420" s="1"/>
      <c r="E2420" s="1"/>
      <c r="L2420">
        <v>9</v>
      </c>
      <c r="M2420">
        <v>5</v>
      </c>
      <c r="N2420">
        <v>9</v>
      </c>
      <c r="O2420" t="s">
        <v>284</v>
      </c>
    </row>
    <row r="2421" spans="1:15" hidden="1" x14ac:dyDescent="0.3">
      <c r="A2421" s="137" t="s">
        <v>35</v>
      </c>
      <c r="B2421" s="1"/>
      <c r="E2421" s="1"/>
      <c r="L2421" s="138">
        <v>9</v>
      </c>
      <c r="M2421" s="138">
        <v>2</v>
      </c>
      <c r="N2421" s="138">
        <v>6</v>
      </c>
      <c r="O2421" s="138" t="s">
        <v>669</v>
      </c>
    </row>
    <row r="2422" spans="1:15" hidden="1" x14ac:dyDescent="0.3">
      <c r="A2422" t="s">
        <v>194</v>
      </c>
      <c r="B2422" s="1"/>
      <c r="E2422" s="1"/>
      <c r="L2422">
        <v>12</v>
      </c>
      <c r="M2422">
        <v>2</v>
      </c>
      <c r="N2422">
        <v>3</v>
      </c>
      <c r="O2422" t="s">
        <v>284</v>
      </c>
    </row>
    <row r="2423" spans="1:15" hidden="1" x14ac:dyDescent="0.3">
      <c r="A2423" t="s">
        <v>6</v>
      </c>
      <c r="B2423" s="1"/>
      <c r="E2423" s="1"/>
      <c r="L2423">
        <v>5</v>
      </c>
      <c r="M2423">
        <v>7</v>
      </c>
      <c r="N2423">
        <v>3</v>
      </c>
      <c r="O2423" t="s">
        <v>233</v>
      </c>
    </row>
    <row r="2424" spans="1:15" hidden="1" x14ac:dyDescent="0.3">
      <c r="A2424" t="s">
        <v>36</v>
      </c>
      <c r="B2424" s="1"/>
      <c r="E2424" s="1"/>
      <c r="L2424">
        <v>9</v>
      </c>
      <c r="M2424">
        <v>11</v>
      </c>
      <c r="N2424">
        <v>3</v>
      </c>
      <c r="O2424" t="s">
        <v>284</v>
      </c>
    </row>
    <row r="2425" spans="1:15" hidden="1" x14ac:dyDescent="0.3">
      <c r="A2425" t="s">
        <v>37</v>
      </c>
      <c r="B2425" s="1"/>
      <c r="E2425" s="1"/>
      <c r="L2425">
        <v>10</v>
      </c>
      <c r="M2425">
        <v>12</v>
      </c>
      <c r="N2425">
        <v>3</v>
      </c>
      <c r="O2425" t="s">
        <v>284</v>
      </c>
    </row>
    <row r="2426" spans="1:15" hidden="1" x14ac:dyDescent="0.3">
      <c r="A2426" s="137" t="s">
        <v>38</v>
      </c>
      <c r="B2426" s="1"/>
      <c r="E2426" s="1"/>
      <c r="L2426" s="138">
        <v>11</v>
      </c>
      <c r="M2426" s="138">
        <v>8</v>
      </c>
      <c r="N2426" s="138">
        <v>10</v>
      </c>
      <c r="O2426" s="138" t="s">
        <v>669</v>
      </c>
    </row>
    <row r="2427" spans="1:15" hidden="1" x14ac:dyDescent="0.3">
      <c r="A2427" t="s">
        <v>197</v>
      </c>
      <c r="B2427" s="1"/>
      <c r="E2427" s="1"/>
      <c r="L2427">
        <v>9</v>
      </c>
      <c r="M2427">
        <v>2</v>
      </c>
      <c r="N2427">
        <v>6</v>
      </c>
      <c r="O2427" t="s">
        <v>284</v>
      </c>
    </row>
    <row r="2428" spans="1:15" hidden="1" x14ac:dyDescent="0.3">
      <c r="A2428" t="s">
        <v>198</v>
      </c>
      <c r="B2428" s="1"/>
      <c r="E2428" s="1"/>
      <c r="L2428">
        <v>9</v>
      </c>
      <c r="M2428">
        <v>2</v>
      </c>
      <c r="N2428">
        <v>6</v>
      </c>
      <c r="O2428" t="s">
        <v>284</v>
      </c>
    </row>
    <row r="2429" spans="1:15" hidden="1" x14ac:dyDescent="0.3">
      <c r="A2429" t="s">
        <v>199</v>
      </c>
      <c r="B2429" s="1"/>
      <c r="E2429" s="1"/>
      <c r="L2429">
        <v>9</v>
      </c>
      <c r="M2429">
        <v>2</v>
      </c>
      <c r="N2429">
        <v>6</v>
      </c>
      <c r="O2429" t="s">
        <v>284</v>
      </c>
    </row>
    <row r="2430" spans="1:15" hidden="1" x14ac:dyDescent="0.3">
      <c r="A2430" s="137" t="s">
        <v>202</v>
      </c>
      <c r="B2430" s="1"/>
      <c r="E2430" s="1"/>
      <c r="L2430" s="138">
        <v>11</v>
      </c>
      <c r="M2430" s="138">
        <v>2</v>
      </c>
      <c r="N2430" s="138">
        <v>4</v>
      </c>
      <c r="O2430" s="138" t="s">
        <v>670</v>
      </c>
    </row>
    <row r="2431" spans="1:15" hidden="1" x14ac:dyDescent="0.3">
      <c r="A2431" t="s">
        <v>203</v>
      </c>
      <c r="B2431" s="1"/>
      <c r="E2431" s="1"/>
      <c r="L2431">
        <v>12</v>
      </c>
      <c r="M2431">
        <v>1</v>
      </c>
      <c r="N2431">
        <v>2</v>
      </c>
      <c r="O2431" t="s">
        <v>233</v>
      </c>
    </row>
    <row r="2432" spans="1:15" hidden="1" x14ac:dyDescent="0.3">
      <c r="A2432" t="s">
        <v>204</v>
      </c>
      <c r="B2432" s="1"/>
      <c r="E2432" s="1"/>
      <c r="L2432">
        <v>1</v>
      </c>
      <c r="M2432">
        <v>12</v>
      </c>
      <c r="N2432">
        <v>12</v>
      </c>
      <c r="O2432" t="s">
        <v>284</v>
      </c>
    </row>
    <row r="2433" spans="1:16" hidden="1" x14ac:dyDescent="0.3">
      <c r="A2433" t="s">
        <v>205</v>
      </c>
      <c r="B2433" s="1"/>
      <c r="E2433" s="1"/>
      <c r="L2433">
        <v>9</v>
      </c>
      <c r="M2433">
        <v>11</v>
      </c>
      <c r="N2433">
        <v>3</v>
      </c>
      <c r="O2433" t="s">
        <v>284</v>
      </c>
    </row>
    <row r="2434" spans="1:16" hidden="1" x14ac:dyDescent="0.3">
      <c r="A2434" t="s">
        <v>207</v>
      </c>
      <c r="B2434" s="1"/>
      <c r="E2434" s="1"/>
      <c r="L2434">
        <v>11</v>
      </c>
      <c r="M2434">
        <v>12</v>
      </c>
      <c r="N2434">
        <v>2</v>
      </c>
      <c r="O2434" t="s">
        <v>233</v>
      </c>
    </row>
    <row r="2435" spans="1:16" x14ac:dyDescent="0.3">
      <c r="A2435" t="s">
        <v>7</v>
      </c>
      <c r="B2435" s="1"/>
      <c r="E2435" s="1"/>
      <c r="L2435">
        <v>12</v>
      </c>
      <c r="M2435">
        <v>2</v>
      </c>
      <c r="N2435">
        <v>3</v>
      </c>
      <c r="O2435" t="s">
        <v>233</v>
      </c>
    </row>
    <row r="2436" spans="1:16" x14ac:dyDescent="0.3">
      <c r="A2436" t="s">
        <v>235</v>
      </c>
      <c r="B2436" s="1"/>
      <c r="E2436" s="1"/>
      <c r="L2436">
        <v>12</v>
      </c>
      <c r="M2436">
        <v>2</v>
      </c>
      <c r="N2436">
        <v>3</v>
      </c>
      <c r="O2436" t="s">
        <v>284</v>
      </c>
    </row>
    <row r="2437" spans="1:16" hidden="1" x14ac:dyDescent="0.3">
      <c r="A2437" t="s">
        <v>94</v>
      </c>
      <c r="B2437"/>
      <c r="C2437"/>
      <c r="D2437"/>
      <c r="E2437"/>
      <c r="F2437"/>
      <c r="G2437">
        <v>72.45</v>
      </c>
      <c r="H2437"/>
      <c r="I2437">
        <v>6</v>
      </c>
      <c r="J2437"/>
      <c r="K2437">
        <v>45.996000000000002</v>
      </c>
      <c r="N2437"/>
      <c r="O2437" t="s">
        <v>256</v>
      </c>
      <c r="P2437"/>
    </row>
    <row r="2438" spans="1:16" hidden="1" x14ac:dyDescent="0.3">
      <c r="A2438" t="s">
        <v>94</v>
      </c>
      <c r="L2438" s="9">
        <v>11</v>
      </c>
      <c r="M2438" s="9">
        <v>2</v>
      </c>
      <c r="N2438" s="9">
        <v>4</v>
      </c>
      <c r="O2438" t="s">
        <v>284</v>
      </c>
    </row>
    <row r="2439" spans="1:16" hidden="1" x14ac:dyDescent="0.3">
      <c r="A2439" s="20" t="s">
        <v>69</v>
      </c>
      <c r="E2439" s="9">
        <v>50.86</v>
      </c>
      <c r="F2439" s="1" t="s">
        <v>248</v>
      </c>
      <c r="G2439" s="9">
        <v>93.2</v>
      </c>
      <c r="N2439" s="1"/>
      <c r="O2439" s="1" t="s">
        <v>762</v>
      </c>
    </row>
    <row r="2440" spans="1:16" hidden="1" x14ac:dyDescent="0.3">
      <c r="A2440" s="20" t="s">
        <v>69</v>
      </c>
      <c r="I2440" s="77">
        <v>15</v>
      </c>
      <c r="L2440" s="9">
        <v>1</v>
      </c>
      <c r="M2440" s="9">
        <v>12</v>
      </c>
      <c r="N2440" s="9">
        <v>12</v>
      </c>
      <c r="O2440" s="1" t="s">
        <v>763</v>
      </c>
    </row>
    <row r="2441" spans="1:16" hidden="1" x14ac:dyDescent="0.3">
      <c r="A2441" s="20" t="s">
        <v>69</v>
      </c>
      <c r="J2441" s="9">
        <v>47.44</v>
      </c>
      <c r="O2441" s="140" t="s">
        <v>764</v>
      </c>
    </row>
    <row r="2442" spans="1:16" hidden="1" x14ac:dyDescent="0.3">
      <c r="A2442" s="20" t="s">
        <v>69</v>
      </c>
      <c r="H2442" s="9">
        <v>0.59</v>
      </c>
      <c r="O2442" s="1" t="s">
        <v>765</v>
      </c>
    </row>
  </sheetData>
  <autoFilter ref="A1:P2442">
    <filterColumn colId="0">
      <filters>
        <filter val="Pilidiostigma rhytispermum"/>
        <filter val="Wilkiea huegeliana"/>
        <filter val="Wilkiea macrophylla"/>
      </filters>
    </filterColumn>
  </autoFilter>
  <sortState ref="A2:N2357">
    <sortCondition ref="G1"/>
  </sortState>
  <hyperlinks>
    <hyperlink ref="O2441"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0"/>
  <sheetViews>
    <sheetView workbookViewId="0">
      <selection activeCell="A4" sqref="A4"/>
    </sheetView>
  </sheetViews>
  <sheetFormatPr defaultRowHeight="15" x14ac:dyDescent="0.25"/>
  <cols>
    <col min="1" max="1" width="25.140625" bestFit="1" customWidth="1"/>
  </cols>
  <sheetData>
    <row r="1" spans="1:2" x14ac:dyDescent="0.25">
      <c r="A1" s="54" t="s">
        <v>282</v>
      </c>
    </row>
    <row r="2" spans="1:2" x14ac:dyDescent="0.25">
      <c r="A2" s="21" t="s">
        <v>278</v>
      </c>
      <c r="B2" s="21"/>
    </row>
    <row r="3" spans="1:2" x14ac:dyDescent="0.25">
      <c r="A3" s="21" t="s">
        <v>51</v>
      </c>
      <c r="B3" s="21"/>
    </row>
    <row r="4" spans="1:2" x14ac:dyDescent="0.25">
      <c r="A4" s="21" t="s">
        <v>63</v>
      </c>
      <c r="B4" s="21"/>
    </row>
    <row r="5" spans="1:2" x14ac:dyDescent="0.25">
      <c r="A5" s="21" t="s">
        <v>69</v>
      </c>
      <c r="B5" s="21"/>
    </row>
    <row r="6" spans="1:2" x14ac:dyDescent="0.25">
      <c r="A6" s="21" t="s">
        <v>75</v>
      </c>
      <c r="B6" s="21"/>
    </row>
    <row r="7" spans="1:2" x14ac:dyDescent="0.25">
      <c r="A7" s="21" t="s">
        <v>94</v>
      </c>
      <c r="B7" s="21"/>
    </row>
    <row r="8" spans="1:2" x14ac:dyDescent="0.25">
      <c r="A8" s="21" t="s">
        <v>138</v>
      </c>
      <c r="B8" s="21"/>
    </row>
    <row r="9" spans="1:2" x14ac:dyDescent="0.25">
      <c r="A9" s="88" t="s">
        <v>139</v>
      </c>
      <c r="B9" s="21"/>
    </row>
    <row r="10" spans="1:2" x14ac:dyDescent="0.25">
      <c r="A10" s="21" t="s">
        <v>140</v>
      </c>
      <c r="B10" s="21"/>
    </row>
    <row r="11" spans="1:2" x14ac:dyDescent="0.25">
      <c r="A11" s="21" t="s">
        <v>144</v>
      </c>
      <c r="B11" s="21"/>
    </row>
    <row r="12" spans="1:2" x14ac:dyDescent="0.25">
      <c r="A12" s="87" t="s">
        <v>285</v>
      </c>
      <c r="B12" s="21"/>
    </row>
    <row r="13" spans="1:2" x14ac:dyDescent="0.25">
      <c r="A13" s="21"/>
      <c r="B13" s="21"/>
    </row>
    <row r="14" spans="1:2" x14ac:dyDescent="0.25">
      <c r="A14" s="21"/>
      <c r="B14" s="21"/>
    </row>
    <row r="15" spans="1:2" x14ac:dyDescent="0.25">
      <c r="A15" s="21"/>
      <c r="B15" s="21"/>
    </row>
    <row r="16" spans="1:2" x14ac:dyDescent="0.25">
      <c r="A16" s="21"/>
      <c r="B16" s="21"/>
    </row>
    <row r="17" spans="1:2" x14ac:dyDescent="0.25">
      <c r="A17" s="21"/>
      <c r="B17" s="21"/>
    </row>
    <row r="18" spans="1:2" x14ac:dyDescent="0.25">
      <c r="B18" s="21"/>
    </row>
    <row r="19" spans="1:2" x14ac:dyDescent="0.25">
      <c r="B19" s="21"/>
    </row>
    <row r="20" spans="1:2" x14ac:dyDescent="0.25">
      <c r="B20" s="21"/>
    </row>
    <row r="21" spans="1:2" x14ac:dyDescent="0.25">
      <c r="B21" s="21"/>
    </row>
    <row r="22" spans="1:2" x14ac:dyDescent="0.25">
      <c r="B22" s="21"/>
    </row>
    <row r="23" spans="1:2" x14ac:dyDescent="0.25">
      <c r="B23" s="21"/>
    </row>
    <row r="24" spans="1:2" x14ac:dyDescent="0.25">
      <c r="B24" s="21"/>
    </row>
    <row r="25" spans="1:2" x14ac:dyDescent="0.25">
      <c r="B25" s="21"/>
    </row>
    <row r="26" spans="1:2" x14ac:dyDescent="0.25">
      <c r="B26" s="21"/>
    </row>
    <row r="27" spans="1:2" x14ac:dyDescent="0.25">
      <c r="B27" s="21"/>
    </row>
    <row r="28" spans="1:2" x14ac:dyDescent="0.25">
      <c r="B28" s="21"/>
    </row>
    <row r="29" spans="1:2" x14ac:dyDescent="0.25">
      <c r="B29" s="21"/>
    </row>
    <row r="30" spans="1:2" x14ac:dyDescent="0.25">
      <c r="B30" s="21"/>
    </row>
    <row r="31" spans="1:2" x14ac:dyDescent="0.25">
      <c r="B31" s="21"/>
    </row>
    <row r="32" spans="1:2" x14ac:dyDescent="0.25">
      <c r="B32" s="21"/>
    </row>
    <row r="33" spans="2:2" x14ac:dyDescent="0.25">
      <c r="B33" s="21"/>
    </row>
    <row r="34" spans="2:2" x14ac:dyDescent="0.25">
      <c r="B34" s="21"/>
    </row>
    <row r="35" spans="2:2" x14ac:dyDescent="0.25">
      <c r="B35" s="21"/>
    </row>
    <row r="36" spans="2:2" x14ac:dyDescent="0.25">
      <c r="B36" s="21"/>
    </row>
    <row r="37" spans="2:2" x14ac:dyDescent="0.25">
      <c r="B37" s="21"/>
    </row>
    <row r="38" spans="2:2" x14ac:dyDescent="0.25">
      <c r="B38" s="21"/>
    </row>
    <row r="39" spans="2:2" x14ac:dyDescent="0.25">
      <c r="B39" s="21"/>
    </row>
    <row r="40" spans="2:2" x14ac:dyDescent="0.25">
      <c r="B40" s="21"/>
    </row>
    <row r="41" spans="2:2" x14ac:dyDescent="0.25">
      <c r="B41" s="21"/>
    </row>
    <row r="42" spans="2:2" x14ac:dyDescent="0.25">
      <c r="B42" s="21"/>
    </row>
    <row r="43" spans="2:2" x14ac:dyDescent="0.25">
      <c r="B43" s="21"/>
    </row>
    <row r="44" spans="2:2" x14ac:dyDescent="0.25">
      <c r="B44" s="21"/>
    </row>
    <row r="45" spans="2:2" x14ac:dyDescent="0.25">
      <c r="B45" s="21"/>
    </row>
    <row r="46" spans="2:2" x14ac:dyDescent="0.25">
      <c r="B46" s="21"/>
    </row>
    <row r="47" spans="2:2" x14ac:dyDescent="0.25">
      <c r="B47" s="21"/>
    </row>
    <row r="48" spans="2:2" x14ac:dyDescent="0.25">
      <c r="B48" s="21"/>
    </row>
    <row r="49" spans="2:2" x14ac:dyDescent="0.25">
      <c r="B49" s="21"/>
    </row>
    <row r="50" spans="2:2" x14ac:dyDescent="0.25">
      <c r="B50" s="21"/>
    </row>
    <row r="51" spans="2:2" x14ac:dyDescent="0.25">
      <c r="B51" s="21"/>
    </row>
    <row r="52" spans="2:2" x14ac:dyDescent="0.25">
      <c r="B52" s="21"/>
    </row>
    <row r="53" spans="2:2" x14ac:dyDescent="0.25">
      <c r="B53" s="21"/>
    </row>
    <row r="54" spans="2:2" x14ac:dyDescent="0.25">
      <c r="B54" s="21"/>
    </row>
    <row r="55" spans="2:2" x14ac:dyDescent="0.25">
      <c r="B55" s="21"/>
    </row>
    <row r="56" spans="2:2" x14ac:dyDescent="0.25">
      <c r="B56" s="21"/>
    </row>
    <row r="57" spans="2:2" x14ac:dyDescent="0.25">
      <c r="B57" s="21"/>
    </row>
    <row r="58" spans="2:2" x14ac:dyDescent="0.25">
      <c r="B58" s="21"/>
    </row>
    <row r="59" spans="2:2" x14ac:dyDescent="0.25">
      <c r="B59" s="21"/>
    </row>
    <row r="60" spans="2:2" x14ac:dyDescent="0.25">
      <c r="B60" s="21"/>
    </row>
    <row r="61" spans="2:2" x14ac:dyDescent="0.25">
      <c r="B61" s="21"/>
    </row>
    <row r="62" spans="2:2" x14ac:dyDescent="0.25">
      <c r="B62" s="21"/>
    </row>
    <row r="63" spans="2:2" x14ac:dyDescent="0.25">
      <c r="B63" s="21"/>
    </row>
    <row r="64" spans="2:2" x14ac:dyDescent="0.25">
      <c r="B64" s="21"/>
    </row>
    <row r="65" spans="2:2" x14ac:dyDescent="0.25">
      <c r="B65" s="21"/>
    </row>
    <row r="66" spans="2:2" x14ac:dyDescent="0.25">
      <c r="B66" s="21"/>
    </row>
    <row r="67" spans="2:2" x14ac:dyDescent="0.25">
      <c r="B67" s="21"/>
    </row>
    <row r="68" spans="2:2" x14ac:dyDescent="0.25">
      <c r="B68" s="21"/>
    </row>
    <row r="69" spans="2:2" x14ac:dyDescent="0.25">
      <c r="B69" s="21"/>
    </row>
    <row r="70" spans="2:2" x14ac:dyDescent="0.25">
      <c r="B70" s="21"/>
    </row>
    <row r="71" spans="2:2" x14ac:dyDescent="0.25">
      <c r="B71" s="21"/>
    </row>
    <row r="72" spans="2:2" x14ac:dyDescent="0.25">
      <c r="B72" s="21"/>
    </row>
    <row r="73" spans="2:2" x14ac:dyDescent="0.25">
      <c r="B73" s="21"/>
    </row>
    <row r="74" spans="2:2" x14ac:dyDescent="0.25">
      <c r="B74" s="21"/>
    </row>
    <row r="75" spans="2:2" x14ac:dyDescent="0.25">
      <c r="B75" s="21"/>
    </row>
    <row r="76" spans="2:2" x14ac:dyDescent="0.25">
      <c r="B76" s="21"/>
    </row>
    <row r="77" spans="2:2" x14ac:dyDescent="0.25">
      <c r="B77" s="21"/>
    </row>
    <row r="78" spans="2:2" x14ac:dyDescent="0.25">
      <c r="B78" s="21"/>
    </row>
    <row r="79" spans="2:2" x14ac:dyDescent="0.25">
      <c r="B79" s="21"/>
    </row>
    <row r="80" spans="2:2" x14ac:dyDescent="0.25">
      <c r="B80" s="21"/>
    </row>
    <row r="81" spans="2:2" x14ac:dyDescent="0.25">
      <c r="B81" s="21"/>
    </row>
    <row r="82" spans="2:2" x14ac:dyDescent="0.25">
      <c r="B82" s="21"/>
    </row>
    <row r="83" spans="2:2" x14ac:dyDescent="0.25">
      <c r="B83" s="21"/>
    </row>
    <row r="84" spans="2:2" x14ac:dyDescent="0.25">
      <c r="B84" s="21"/>
    </row>
    <row r="85" spans="2:2" x14ac:dyDescent="0.25">
      <c r="B85" s="21"/>
    </row>
    <row r="86" spans="2:2" x14ac:dyDescent="0.25">
      <c r="B86" s="21"/>
    </row>
    <row r="87" spans="2:2" x14ac:dyDescent="0.25">
      <c r="B87" s="21"/>
    </row>
    <row r="88" spans="2:2" x14ac:dyDescent="0.25">
      <c r="B88" s="21"/>
    </row>
    <row r="89" spans="2:2" x14ac:dyDescent="0.25">
      <c r="B89" s="21"/>
    </row>
    <row r="90" spans="2:2" x14ac:dyDescent="0.25">
      <c r="B90" s="21"/>
    </row>
    <row r="91" spans="2:2" x14ac:dyDescent="0.25">
      <c r="B91" s="21"/>
    </row>
    <row r="92" spans="2:2" x14ac:dyDescent="0.25">
      <c r="B92" s="21"/>
    </row>
    <row r="93" spans="2:2" x14ac:dyDescent="0.25">
      <c r="B93" s="21"/>
    </row>
    <row r="94" spans="2:2" x14ac:dyDescent="0.25">
      <c r="B94" s="21"/>
    </row>
    <row r="95" spans="2:2" x14ac:dyDescent="0.25">
      <c r="B95" s="21"/>
    </row>
    <row r="96" spans="2:2" x14ac:dyDescent="0.25">
      <c r="B96" s="21"/>
    </row>
    <row r="97" spans="2:2" x14ac:dyDescent="0.25">
      <c r="B97" s="21"/>
    </row>
    <row r="98" spans="2:2" x14ac:dyDescent="0.25">
      <c r="B98" s="21"/>
    </row>
    <row r="99" spans="2:2" x14ac:dyDescent="0.25">
      <c r="B99" s="21"/>
    </row>
    <row r="100" spans="2:2" x14ac:dyDescent="0.25">
      <c r="B100" s="21"/>
    </row>
    <row r="101" spans="2:2" x14ac:dyDescent="0.25">
      <c r="B101" s="21"/>
    </row>
    <row r="102" spans="2:2" x14ac:dyDescent="0.25">
      <c r="B102" s="21"/>
    </row>
    <row r="103" spans="2:2" x14ac:dyDescent="0.25">
      <c r="B103" s="21"/>
    </row>
    <row r="104" spans="2:2" x14ac:dyDescent="0.25">
      <c r="B104" s="21"/>
    </row>
    <row r="105" spans="2:2" x14ac:dyDescent="0.25">
      <c r="B105" s="21"/>
    </row>
    <row r="106" spans="2:2" x14ac:dyDescent="0.25">
      <c r="B106" s="21"/>
    </row>
    <row r="107" spans="2:2" x14ac:dyDescent="0.25">
      <c r="B107" s="21"/>
    </row>
    <row r="108" spans="2:2" x14ac:dyDescent="0.25">
      <c r="B108" s="21"/>
    </row>
    <row r="109" spans="2:2" x14ac:dyDescent="0.25">
      <c r="B109" s="21"/>
    </row>
    <row r="110" spans="2:2" x14ac:dyDescent="0.25">
      <c r="B110" s="21"/>
    </row>
    <row r="111" spans="2:2" x14ac:dyDescent="0.25">
      <c r="B111" s="21"/>
    </row>
    <row r="112" spans="2:2" x14ac:dyDescent="0.25">
      <c r="B112" s="21"/>
    </row>
    <row r="113" spans="2:2" x14ac:dyDescent="0.25">
      <c r="B113" s="21"/>
    </row>
    <row r="114" spans="2:2" x14ac:dyDescent="0.25">
      <c r="B114" s="21"/>
    </row>
    <row r="115" spans="2:2" x14ac:dyDescent="0.25">
      <c r="B115" s="21"/>
    </row>
    <row r="116" spans="2:2" x14ac:dyDescent="0.25">
      <c r="B116" s="21"/>
    </row>
    <row r="117" spans="2:2" x14ac:dyDescent="0.25">
      <c r="B117" s="21"/>
    </row>
    <row r="118" spans="2:2" x14ac:dyDescent="0.25">
      <c r="B118" s="21"/>
    </row>
    <row r="119" spans="2:2" x14ac:dyDescent="0.25">
      <c r="B119" s="21"/>
    </row>
    <row r="120" spans="2:2" x14ac:dyDescent="0.25">
      <c r="B120" s="21"/>
    </row>
    <row r="121" spans="2:2" x14ac:dyDescent="0.25">
      <c r="B121" s="21"/>
    </row>
    <row r="122" spans="2:2" x14ac:dyDescent="0.25">
      <c r="B122" s="21"/>
    </row>
    <row r="123" spans="2:2" x14ac:dyDescent="0.25">
      <c r="B123" s="21"/>
    </row>
    <row r="124" spans="2:2" x14ac:dyDescent="0.25">
      <c r="B124" s="21"/>
    </row>
    <row r="125" spans="2:2" x14ac:dyDescent="0.25">
      <c r="B125" s="21"/>
    </row>
    <row r="126" spans="2:2" x14ac:dyDescent="0.25">
      <c r="B126" s="21"/>
    </row>
    <row r="127" spans="2:2" x14ac:dyDescent="0.25">
      <c r="B127" s="21"/>
    </row>
    <row r="128" spans="2:2" x14ac:dyDescent="0.25">
      <c r="B128" s="21"/>
    </row>
    <row r="129" spans="2:2" x14ac:dyDescent="0.25">
      <c r="B129" s="21"/>
    </row>
    <row r="130" spans="2:2" x14ac:dyDescent="0.25">
      <c r="B130" s="21"/>
    </row>
    <row r="131" spans="2:2" x14ac:dyDescent="0.25">
      <c r="B131" s="21"/>
    </row>
    <row r="132" spans="2:2" x14ac:dyDescent="0.25">
      <c r="B132" s="21"/>
    </row>
    <row r="133" spans="2:2" x14ac:dyDescent="0.25">
      <c r="B133" s="21"/>
    </row>
    <row r="134" spans="2:2" x14ac:dyDescent="0.25">
      <c r="B134" s="21"/>
    </row>
    <row r="135" spans="2:2" x14ac:dyDescent="0.25">
      <c r="B135" s="21"/>
    </row>
    <row r="136" spans="2:2" x14ac:dyDescent="0.25">
      <c r="B136" s="21"/>
    </row>
    <row r="137" spans="2:2" x14ac:dyDescent="0.25">
      <c r="B137" s="21"/>
    </row>
    <row r="138" spans="2:2" x14ac:dyDescent="0.25">
      <c r="B138" s="21"/>
    </row>
    <row r="139" spans="2:2" x14ac:dyDescent="0.25">
      <c r="B139" s="21"/>
    </row>
    <row r="140" spans="2:2" x14ac:dyDescent="0.25">
      <c r="B140" s="21"/>
    </row>
    <row r="141" spans="2:2" x14ac:dyDescent="0.25">
      <c r="B141" s="21"/>
    </row>
    <row r="142" spans="2:2" x14ac:dyDescent="0.25">
      <c r="B142" s="21"/>
    </row>
    <row r="143" spans="2:2" x14ac:dyDescent="0.25">
      <c r="B143" s="21"/>
    </row>
    <row r="144" spans="2:2" x14ac:dyDescent="0.25">
      <c r="B144" s="21"/>
    </row>
    <row r="145" spans="2:2" x14ac:dyDescent="0.25">
      <c r="B145" s="21"/>
    </row>
    <row r="146" spans="2:2" x14ac:dyDescent="0.25">
      <c r="B146" s="21"/>
    </row>
    <row r="147" spans="2:2" x14ac:dyDescent="0.25">
      <c r="B147" s="21"/>
    </row>
    <row r="148" spans="2:2" x14ac:dyDescent="0.25">
      <c r="B148" s="21"/>
    </row>
    <row r="149" spans="2:2" x14ac:dyDescent="0.25">
      <c r="B149" s="21"/>
    </row>
    <row r="150" spans="2:2" x14ac:dyDescent="0.25">
      <c r="B150" s="21"/>
    </row>
    <row r="151" spans="2:2" x14ac:dyDescent="0.25">
      <c r="B151" s="21"/>
    </row>
    <row r="152" spans="2:2" x14ac:dyDescent="0.25">
      <c r="B152" s="21"/>
    </row>
    <row r="153" spans="2:2" x14ac:dyDescent="0.25">
      <c r="B153" s="21"/>
    </row>
    <row r="154" spans="2:2" x14ac:dyDescent="0.25">
      <c r="B154" s="21"/>
    </row>
    <row r="155" spans="2:2" x14ac:dyDescent="0.25">
      <c r="B155" s="21"/>
    </row>
    <row r="156" spans="2:2" x14ac:dyDescent="0.25">
      <c r="B156" s="21"/>
    </row>
    <row r="157" spans="2:2" x14ac:dyDescent="0.25">
      <c r="B157" s="21"/>
    </row>
    <row r="158" spans="2:2" x14ac:dyDescent="0.25">
      <c r="B158" s="21"/>
    </row>
    <row r="159" spans="2:2" x14ac:dyDescent="0.25">
      <c r="B159" s="21"/>
    </row>
    <row r="160" spans="2:2" x14ac:dyDescent="0.25">
      <c r="B160" s="21"/>
    </row>
    <row r="161" spans="2:2" x14ac:dyDescent="0.25">
      <c r="B161" s="21"/>
    </row>
    <row r="162" spans="2:2" x14ac:dyDescent="0.25">
      <c r="B162" s="21"/>
    </row>
    <row r="163" spans="2:2" x14ac:dyDescent="0.25">
      <c r="B163" s="21"/>
    </row>
    <row r="164" spans="2:2" x14ac:dyDescent="0.25">
      <c r="B164" s="21"/>
    </row>
    <row r="165" spans="2:2" x14ac:dyDescent="0.25">
      <c r="B165" s="21"/>
    </row>
    <row r="166" spans="2:2" x14ac:dyDescent="0.25">
      <c r="B166" s="21"/>
    </row>
    <row r="167" spans="2:2" x14ac:dyDescent="0.25">
      <c r="B167" s="21"/>
    </row>
    <row r="168" spans="2:2" x14ac:dyDescent="0.25">
      <c r="B168" s="21"/>
    </row>
    <row r="169" spans="2:2" x14ac:dyDescent="0.25">
      <c r="B169" s="21"/>
    </row>
    <row r="170" spans="2:2" x14ac:dyDescent="0.25">
      <c r="B170" s="21"/>
    </row>
    <row r="171" spans="2:2" x14ac:dyDescent="0.25">
      <c r="B171" s="21"/>
    </row>
    <row r="172" spans="2:2" x14ac:dyDescent="0.25">
      <c r="B172" s="21"/>
    </row>
    <row r="173" spans="2:2" x14ac:dyDescent="0.25">
      <c r="B173" s="21"/>
    </row>
    <row r="174" spans="2:2" x14ac:dyDescent="0.25">
      <c r="B174" s="21"/>
    </row>
    <row r="175" spans="2:2" x14ac:dyDescent="0.25">
      <c r="B175" s="21"/>
    </row>
    <row r="176" spans="2:2" x14ac:dyDescent="0.25">
      <c r="B176" s="21"/>
    </row>
    <row r="177" spans="2:2" x14ac:dyDescent="0.25">
      <c r="B177" s="21"/>
    </row>
    <row r="178" spans="2:2" x14ac:dyDescent="0.25">
      <c r="B178" s="21"/>
    </row>
    <row r="179" spans="2:2" x14ac:dyDescent="0.25">
      <c r="B179" s="21"/>
    </row>
    <row r="180" spans="2:2" x14ac:dyDescent="0.25">
      <c r="B180" s="21"/>
    </row>
    <row r="181" spans="2:2" x14ac:dyDescent="0.25">
      <c r="B181" s="21"/>
    </row>
    <row r="182" spans="2:2" x14ac:dyDescent="0.25">
      <c r="B182" s="21"/>
    </row>
    <row r="183" spans="2:2" x14ac:dyDescent="0.25">
      <c r="B183" s="21"/>
    </row>
    <row r="184" spans="2:2" x14ac:dyDescent="0.25">
      <c r="B184" s="21"/>
    </row>
    <row r="185" spans="2:2" x14ac:dyDescent="0.25">
      <c r="B185" s="21"/>
    </row>
    <row r="186" spans="2:2" x14ac:dyDescent="0.25">
      <c r="B186" s="21"/>
    </row>
    <row r="187" spans="2:2" x14ac:dyDescent="0.25">
      <c r="B187" s="21"/>
    </row>
    <row r="188" spans="2:2" x14ac:dyDescent="0.25">
      <c r="B188" s="21"/>
    </row>
    <row r="189" spans="2:2" x14ac:dyDescent="0.25">
      <c r="B189" s="21"/>
    </row>
    <row r="190" spans="2:2" x14ac:dyDescent="0.25">
      <c r="B190" s="21"/>
    </row>
    <row r="191" spans="2:2" x14ac:dyDescent="0.25">
      <c r="B191" s="21"/>
    </row>
    <row r="192" spans="2:2" x14ac:dyDescent="0.25">
      <c r="B192" s="21"/>
    </row>
    <row r="193" spans="2:2" x14ac:dyDescent="0.25">
      <c r="B193" s="21"/>
    </row>
    <row r="194" spans="2:2" x14ac:dyDescent="0.25">
      <c r="B194" s="21"/>
    </row>
    <row r="195" spans="2:2" x14ac:dyDescent="0.25">
      <c r="B195" s="21"/>
    </row>
    <row r="196" spans="2:2" x14ac:dyDescent="0.25">
      <c r="B196" s="21"/>
    </row>
    <row r="197" spans="2:2" x14ac:dyDescent="0.25">
      <c r="B197" s="21"/>
    </row>
    <row r="198" spans="2:2" x14ac:dyDescent="0.25">
      <c r="B198" s="21"/>
    </row>
    <row r="199" spans="2:2" x14ac:dyDescent="0.25">
      <c r="B199" s="21"/>
    </row>
    <row r="200" spans="2:2" x14ac:dyDescent="0.25">
      <c r="B200" s="21"/>
    </row>
    <row r="201" spans="2:2" x14ac:dyDescent="0.25">
      <c r="B201" s="21"/>
    </row>
    <row r="202" spans="2:2" x14ac:dyDescent="0.25">
      <c r="B202" s="21"/>
    </row>
    <row r="203" spans="2:2" x14ac:dyDescent="0.25">
      <c r="B203" s="21"/>
    </row>
    <row r="204" spans="2:2" x14ac:dyDescent="0.25">
      <c r="B204" s="21"/>
    </row>
    <row r="205" spans="2:2" x14ac:dyDescent="0.25">
      <c r="B205" s="21"/>
    </row>
    <row r="206" spans="2:2" x14ac:dyDescent="0.25">
      <c r="B206" s="21"/>
    </row>
    <row r="207" spans="2:2" x14ac:dyDescent="0.25">
      <c r="B207" s="21"/>
    </row>
    <row r="208" spans="2:2" x14ac:dyDescent="0.25">
      <c r="B208" s="21"/>
    </row>
    <row r="209" spans="2:2" x14ac:dyDescent="0.25">
      <c r="B209" s="21"/>
    </row>
    <row r="210" spans="2:2" x14ac:dyDescent="0.25">
      <c r="B210" s="21"/>
    </row>
    <row r="211" spans="2:2" x14ac:dyDescent="0.25">
      <c r="B211" s="21"/>
    </row>
    <row r="212" spans="2:2" x14ac:dyDescent="0.25">
      <c r="B212" s="21"/>
    </row>
    <row r="213" spans="2:2" x14ac:dyDescent="0.25">
      <c r="B213" s="21"/>
    </row>
    <row r="214" spans="2:2" x14ac:dyDescent="0.25">
      <c r="B214" s="21"/>
    </row>
    <row r="215" spans="2:2" x14ac:dyDescent="0.25">
      <c r="B215" s="21"/>
    </row>
    <row r="216" spans="2:2" x14ac:dyDescent="0.25">
      <c r="B216" s="21"/>
    </row>
    <row r="217" spans="2:2" x14ac:dyDescent="0.25">
      <c r="B217" s="21"/>
    </row>
    <row r="218" spans="2:2" x14ac:dyDescent="0.25">
      <c r="B218" s="21"/>
    </row>
    <row r="219" spans="2:2" x14ac:dyDescent="0.25">
      <c r="B219" s="21"/>
    </row>
    <row r="220" spans="2:2" x14ac:dyDescent="0.25">
      <c r="B220" s="21"/>
    </row>
    <row r="221" spans="2:2" x14ac:dyDescent="0.25">
      <c r="B221" s="21"/>
    </row>
    <row r="222" spans="2:2" x14ac:dyDescent="0.25">
      <c r="B222" s="21"/>
    </row>
    <row r="223" spans="2:2" x14ac:dyDescent="0.25">
      <c r="B223" s="21"/>
    </row>
    <row r="224" spans="2:2" x14ac:dyDescent="0.25">
      <c r="B224" s="21"/>
    </row>
    <row r="225" spans="2:2" x14ac:dyDescent="0.25">
      <c r="B225" s="21"/>
    </row>
    <row r="226" spans="2:2" x14ac:dyDescent="0.25">
      <c r="B226" s="21"/>
    </row>
    <row r="227" spans="2:2" x14ac:dyDescent="0.25">
      <c r="B227" s="21"/>
    </row>
    <row r="228" spans="2:2" x14ac:dyDescent="0.25">
      <c r="B228" s="21"/>
    </row>
    <row r="229" spans="2:2" x14ac:dyDescent="0.25">
      <c r="B229" s="21"/>
    </row>
    <row r="230" spans="2:2" x14ac:dyDescent="0.25">
      <c r="B230" s="21"/>
    </row>
  </sheetData>
  <sortState ref="A2:B230">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topLeftCell="A183" workbookViewId="0">
      <selection activeCell="F1" activeCellId="1" sqref="A1:A213 F1:G213"/>
    </sheetView>
  </sheetViews>
  <sheetFormatPr defaultRowHeight="15" x14ac:dyDescent="0.25"/>
  <cols>
    <col min="1" max="1" width="30.28515625" bestFit="1" customWidth="1"/>
    <col min="2" max="2" width="9.140625" style="92"/>
    <col min="3" max="11" width="9.140625" style="97"/>
  </cols>
  <sheetData>
    <row r="1" spans="1:11" ht="17.25" x14ac:dyDescent="0.3">
      <c r="A1" s="55" t="s">
        <v>279</v>
      </c>
      <c r="B1" s="114" t="s">
        <v>653</v>
      </c>
      <c r="C1" s="114" t="s">
        <v>665</v>
      </c>
      <c r="D1" s="114" t="s">
        <v>667</v>
      </c>
      <c r="E1" s="114" t="s">
        <v>668</v>
      </c>
      <c r="F1" s="96" t="s">
        <v>614</v>
      </c>
      <c r="G1" s="114" t="s">
        <v>618</v>
      </c>
      <c r="H1" s="89" t="s">
        <v>687</v>
      </c>
      <c r="I1" s="89" t="s">
        <v>691</v>
      </c>
      <c r="J1" s="89" t="s">
        <v>736</v>
      </c>
      <c r="K1" s="89" t="s">
        <v>738</v>
      </c>
    </row>
    <row r="2" spans="1:11" ht="17.25" x14ac:dyDescent="0.3">
      <c r="A2" s="6" t="s">
        <v>66</v>
      </c>
      <c r="B2" s="90" t="str">
        <f>VLOOKUP(A2,Sheet2!A1:K356,2,FALSE)</f>
        <v>Feb</v>
      </c>
      <c r="C2" s="97" t="str">
        <f>VLOOKUP(A2,Sheet2!A1:K356,3,FALSE)</f>
        <v>Mar</v>
      </c>
      <c r="D2" s="97">
        <f>VLOOKUP(A2,Sheet2!A1:K356,4,FALSE)</f>
        <v>2</v>
      </c>
      <c r="E2" s="97" t="str">
        <f>VLOOKUP(A2,Sheet2!A1:K356,5,FALSE)</f>
        <v>http://www.florabank.org.au/lucid/key/species%20navigator/media/html/Casuarina_glauca.htm</v>
      </c>
      <c r="F2" s="90">
        <f>VLOOKUP(A2,Sheet2!A1:K356,6,FALSE)</f>
        <v>0.63100000000000001</v>
      </c>
      <c r="G2" s="97" t="str">
        <f>VLOOKUP(A2,Sheet2!A1:K356,7,FALSE)</f>
        <v>Moles 2004 Seed database</v>
      </c>
      <c r="H2" s="90">
        <f>VLOOKUP(A2,Sheet2!A1:K356,8,FALSE)</f>
        <v>1.409440227703985</v>
      </c>
      <c r="I2" s="97" t="str">
        <f>VLOOKUP(A2,Sheet2!A1:K356,9,FALSE)</f>
        <v>Kyle_Hunter Plant Traits</v>
      </c>
      <c r="J2" s="90">
        <f>VLOOKUP(A2,Sheet2!A1:K356,10,FALSE)</f>
        <v>0.61220059270588822</v>
      </c>
      <c r="K2" s="112" t="str">
        <f>VLOOKUP(A2,Sheet2!A1:K356,11,FALSE)</f>
        <v>J. Lawson</v>
      </c>
    </row>
    <row r="3" spans="1:11" ht="17.25" x14ac:dyDescent="0.3">
      <c r="A3" s="20" t="s">
        <v>1</v>
      </c>
      <c r="B3" s="90" t="str">
        <f>VLOOKUP(A3,Sheet2!A2:K357,2,FALSE)</f>
        <v>Sep</v>
      </c>
      <c r="C3" s="97" t="str">
        <f>VLOOKUP(A3,Sheet2!A2:K357,3,FALSE)</f>
        <v>Feb</v>
      </c>
      <c r="D3" s="97">
        <f>VLOOKUP(A3,Sheet2!A2:K357,4,FALSE)</f>
        <v>6</v>
      </c>
      <c r="E3" s="97" t="str">
        <f>VLOOKUP(A3,Sheet2!A2:K357,5,FALSE)</f>
        <v>Wikipedia</v>
      </c>
      <c r="F3" s="90">
        <f>VLOOKUP(A3,Sheet2!A2:K357,6,FALSE)</f>
        <v>7.8280000000000003</v>
      </c>
      <c r="G3" s="97" t="str">
        <f>VLOOKUP(A3,Sheet2!A2:K357,7,FALSE)</f>
        <v>Moles 2004 Seed database</v>
      </c>
      <c r="H3" s="90">
        <f>VLOOKUP(A3,Sheet2!A2:K357,8,FALSE)</f>
        <v>15.76</v>
      </c>
      <c r="I3" s="97" t="str">
        <f>VLOOKUP(A3,Sheet2!A2:K357,9,FALSE)</f>
        <v>Lake, J. &amp; Leishman, M.R. (2004) Invasion success of exotic plants in natural ecosystems: the role of disturbance, plant attributes and freedom from herbivores. Biological Conservation 117, 215-226.</v>
      </c>
      <c r="J3" s="90" t="str">
        <f>VLOOKUP(A3,Sheet2!A2:K357,10,FALSE)</f>
        <v>can't find</v>
      </c>
      <c r="K3" s="112" t="str">
        <f>VLOOKUP(A3,Sheet2!A2:K357,11,FALSE)</f>
        <v>-</v>
      </c>
    </row>
    <row r="4" spans="1:11" ht="17.25" x14ac:dyDescent="0.3">
      <c r="A4" s="68" t="s">
        <v>6</v>
      </c>
      <c r="B4" s="90" t="e">
        <f>VLOOKUP(A4,Sheet2!A3:K358,2,FALSE)</f>
        <v>#N/A</v>
      </c>
      <c r="C4" s="97" t="e">
        <f>VLOOKUP(A4,Sheet2!A3:K358,3,FALSE)</f>
        <v>#N/A</v>
      </c>
      <c r="D4" s="97" t="e">
        <f>VLOOKUP(A4,Sheet2!A3:K358,4,FALSE)</f>
        <v>#N/A</v>
      </c>
      <c r="E4" s="97" t="e">
        <f>VLOOKUP(A4,Sheet2!A3:K358,5,FALSE)</f>
        <v>#N/A</v>
      </c>
      <c r="F4" s="90" t="e">
        <f>VLOOKUP(A4,Sheet2!A3:K358,6,FALSE)</f>
        <v>#N/A</v>
      </c>
      <c r="G4" s="97" t="e">
        <f>VLOOKUP(A4,Sheet2!A3:K358,7,FALSE)</f>
        <v>#N/A</v>
      </c>
      <c r="H4" s="90" t="e">
        <f>VLOOKUP(A4,Sheet2!A3:K358,8,FALSE)</f>
        <v>#N/A</v>
      </c>
      <c r="I4" s="97" t="e">
        <f>VLOOKUP(A4,Sheet2!A3:K358,9,FALSE)</f>
        <v>#N/A</v>
      </c>
      <c r="J4" s="90" t="e">
        <f>VLOOKUP(A4,Sheet2!A3:K358,10,FALSE)</f>
        <v>#N/A</v>
      </c>
      <c r="K4" s="112" t="e">
        <f>VLOOKUP(A4,Sheet2!A3:K358,11,FALSE)</f>
        <v>#N/A</v>
      </c>
    </row>
    <row r="5" spans="1:11" ht="17.25" x14ac:dyDescent="0.3">
      <c r="A5" s="4" t="s">
        <v>168</v>
      </c>
      <c r="B5" s="90" t="e">
        <f>VLOOKUP(A5,Sheet2!A4:K359,2,FALSE)</f>
        <v>#N/A</v>
      </c>
      <c r="C5" s="97" t="e">
        <f>VLOOKUP(A5,Sheet2!A4:K359,3,FALSE)</f>
        <v>#N/A</v>
      </c>
      <c r="D5" s="97" t="e">
        <f>VLOOKUP(A5,Sheet2!A4:K359,4,FALSE)</f>
        <v>#N/A</v>
      </c>
      <c r="E5" s="97" t="e">
        <f>VLOOKUP(A5,Sheet2!A4:K359,5,FALSE)</f>
        <v>#N/A</v>
      </c>
      <c r="F5" s="90" t="e">
        <f>VLOOKUP(A5,Sheet2!A4:K359,6,FALSE)</f>
        <v>#N/A</v>
      </c>
      <c r="G5" s="97" t="e">
        <f>VLOOKUP(A5,Sheet2!A4:K359,7,FALSE)</f>
        <v>#N/A</v>
      </c>
      <c r="H5" s="90" t="e">
        <f>VLOOKUP(A5,Sheet2!A4:K359,8,FALSE)</f>
        <v>#N/A</v>
      </c>
      <c r="I5" s="97" t="e">
        <f>VLOOKUP(A5,Sheet2!A4:K359,9,FALSE)</f>
        <v>#N/A</v>
      </c>
      <c r="J5" s="90" t="e">
        <f>VLOOKUP(A5,Sheet2!A4:K359,10,FALSE)</f>
        <v>#N/A</v>
      </c>
      <c r="K5" s="112" t="e">
        <f>VLOOKUP(A5,Sheet2!A4:K359,11,FALSE)</f>
        <v>#N/A</v>
      </c>
    </row>
    <row r="6" spans="1:11" ht="17.25" x14ac:dyDescent="0.3">
      <c r="A6" s="11" t="s">
        <v>3</v>
      </c>
      <c r="B6" s="90" t="e">
        <f>VLOOKUP(A6,Sheet2!A5:K360,2,FALSE)</f>
        <v>#N/A</v>
      </c>
      <c r="C6" s="97" t="e">
        <f>VLOOKUP(A6,Sheet2!A5:K360,3,FALSE)</f>
        <v>#N/A</v>
      </c>
      <c r="D6" s="97" t="e">
        <f>VLOOKUP(A6,Sheet2!A5:K360,4,FALSE)</f>
        <v>#N/A</v>
      </c>
      <c r="E6" s="97" t="e">
        <f>VLOOKUP(A6,Sheet2!A5:K360,5,FALSE)</f>
        <v>#N/A</v>
      </c>
      <c r="F6" s="90" t="e">
        <f>VLOOKUP(A6,Sheet2!A5:K360,6,FALSE)</f>
        <v>#N/A</v>
      </c>
      <c r="G6" s="97" t="e">
        <f>VLOOKUP(A6,Sheet2!A5:K360,7,FALSE)</f>
        <v>#N/A</v>
      </c>
      <c r="H6" s="90" t="e">
        <f>VLOOKUP(A6,Sheet2!A5:K360,8,FALSE)</f>
        <v>#N/A</v>
      </c>
      <c r="I6" s="97" t="e">
        <f>VLOOKUP(A6,Sheet2!A5:K360,9,FALSE)</f>
        <v>#N/A</v>
      </c>
      <c r="J6" s="90" t="e">
        <f>VLOOKUP(A6,Sheet2!A5:K360,10,FALSE)</f>
        <v>#N/A</v>
      </c>
      <c r="K6" s="112" t="e">
        <f>VLOOKUP(A6,Sheet2!A5:K360,11,FALSE)</f>
        <v>#N/A</v>
      </c>
    </row>
    <row r="7" spans="1:11" ht="17.25" x14ac:dyDescent="0.3">
      <c r="A7" s="58" t="s">
        <v>161</v>
      </c>
      <c r="B7" s="90" t="str">
        <f>VLOOKUP(A7,Sheet2!A6:K361,2,FALSE)</f>
        <v>Jun</v>
      </c>
      <c r="C7" s="97" t="str">
        <f>VLOOKUP(A7,Sheet2!A6:K361,3,FALSE)</f>
        <v>Dec</v>
      </c>
      <c r="D7" s="97">
        <f>VLOOKUP(A7,Sheet2!A6:K361,4,FALSE)</f>
        <v>7</v>
      </c>
      <c r="E7" s="97" t="str">
        <f>VLOOKUP(A7,Sheet2!A6:K361,5,FALSE)</f>
        <v>PlantNET</v>
      </c>
      <c r="F7" s="90">
        <f>VLOOKUP(A7,Sheet2!A6:K361,6,FALSE)</f>
        <v>18.9575</v>
      </c>
      <c r="G7" s="97" t="str">
        <f>VLOOKUP(A7,Sheet2!A6:K361,7,FALSE)</f>
        <v>Moles 2004 Seed database</v>
      </c>
      <c r="H7" s="90">
        <f>VLOOKUP(A7,Sheet2!A6:K361,8,FALSE)</f>
        <v>34.629229971692716</v>
      </c>
      <c r="I7" s="97" t="str">
        <f>VLOOKUP(A7,Sheet2!A6:K361,9,FALSE)</f>
        <v>J. Lawson</v>
      </c>
      <c r="J7" s="90">
        <f>VLOOKUP(A7,Sheet2!A6:K361,10,FALSE)</f>
        <v>0.44769999999999999</v>
      </c>
      <c r="K7" s="112" t="str">
        <f>VLOOKUP(A7,Sheet2!A6:K361,11,FALSE)</f>
        <v>from raw data in  Stuart S. 2011. Cold Comfort: Diversification and Adaptive Evolution across Latitudinal Gradients. PhD thesis, Integrative Biology
UC Berkeley.</v>
      </c>
    </row>
    <row r="8" spans="1:11" ht="17.25" x14ac:dyDescent="0.3">
      <c r="A8" s="6" t="s">
        <v>45</v>
      </c>
      <c r="B8" s="90" t="e">
        <f>VLOOKUP(A8,Sheet2!A7:K362,2,FALSE)</f>
        <v>#N/A</v>
      </c>
      <c r="C8" s="97" t="e">
        <f>VLOOKUP(A8,Sheet2!A7:K362,3,FALSE)</f>
        <v>#N/A</v>
      </c>
      <c r="D8" s="97" t="e">
        <f>VLOOKUP(A8,Sheet2!A7:K362,4,FALSE)</f>
        <v>#N/A</v>
      </c>
      <c r="E8" s="97" t="e">
        <f>VLOOKUP(A8,Sheet2!A7:K362,5,FALSE)</f>
        <v>#N/A</v>
      </c>
      <c r="F8" s="90" t="e">
        <f>VLOOKUP(A8,Sheet2!A7:K362,6,FALSE)</f>
        <v>#N/A</v>
      </c>
      <c r="G8" s="97" t="e">
        <f>VLOOKUP(A8,Sheet2!A7:K362,7,FALSE)</f>
        <v>#N/A</v>
      </c>
      <c r="H8" s="90" t="e">
        <f>VLOOKUP(A8,Sheet2!A7:K362,8,FALSE)</f>
        <v>#N/A</v>
      </c>
      <c r="I8" s="97" t="e">
        <f>VLOOKUP(A8,Sheet2!A7:K362,9,FALSE)</f>
        <v>#N/A</v>
      </c>
      <c r="J8" s="90" t="e">
        <f>VLOOKUP(A8,Sheet2!A7:K362,10,FALSE)</f>
        <v>#N/A</v>
      </c>
      <c r="K8" s="112" t="e">
        <f>VLOOKUP(A8,Sheet2!A7:K362,11,FALSE)</f>
        <v>#N/A</v>
      </c>
    </row>
    <row r="9" spans="1:11" ht="17.25" x14ac:dyDescent="0.3">
      <c r="A9" s="11" t="s">
        <v>4</v>
      </c>
      <c r="B9" s="90" t="e">
        <f>VLOOKUP(A9,Sheet2!A8:K363,2,FALSE)</f>
        <v>#N/A</v>
      </c>
      <c r="C9" s="97" t="e">
        <f>VLOOKUP(A9,Sheet2!A8:K363,3,FALSE)</f>
        <v>#N/A</v>
      </c>
      <c r="D9" s="97" t="e">
        <f>VLOOKUP(A9,Sheet2!A8:K363,4,FALSE)</f>
        <v>#N/A</v>
      </c>
      <c r="E9" s="97" t="e">
        <f>VLOOKUP(A9,Sheet2!A8:K363,5,FALSE)</f>
        <v>#N/A</v>
      </c>
      <c r="F9" s="90" t="e">
        <f>VLOOKUP(A9,Sheet2!A8:K363,6,FALSE)</f>
        <v>#N/A</v>
      </c>
      <c r="G9" s="97" t="e">
        <f>VLOOKUP(A9,Sheet2!A8:K363,7,FALSE)</f>
        <v>#N/A</v>
      </c>
      <c r="H9" s="90" t="e">
        <f>VLOOKUP(A9,Sheet2!A8:K363,8,FALSE)</f>
        <v>#N/A</v>
      </c>
      <c r="I9" s="97" t="e">
        <f>VLOOKUP(A9,Sheet2!A8:K363,9,FALSE)</f>
        <v>#N/A</v>
      </c>
      <c r="J9" s="90" t="e">
        <f>VLOOKUP(A9,Sheet2!A8:K363,10,FALSE)</f>
        <v>#N/A</v>
      </c>
      <c r="K9" s="112" t="e">
        <f>VLOOKUP(A9,Sheet2!A8:K363,11,FALSE)</f>
        <v>#N/A</v>
      </c>
    </row>
    <row r="10" spans="1:11" ht="17.25" x14ac:dyDescent="0.3">
      <c r="A10" s="57" t="s">
        <v>170</v>
      </c>
      <c r="B10" s="90" t="e">
        <f>VLOOKUP(A10,Sheet2!A9:K364,2,FALSE)</f>
        <v>#N/A</v>
      </c>
      <c r="C10" s="97" t="e">
        <f>VLOOKUP(A10,Sheet2!A9:K364,3,FALSE)</f>
        <v>#N/A</v>
      </c>
      <c r="D10" s="97" t="e">
        <f>VLOOKUP(A10,Sheet2!A9:K364,4,FALSE)</f>
        <v>#N/A</v>
      </c>
      <c r="E10" s="97" t="e">
        <f>VLOOKUP(A10,Sheet2!A9:K364,5,FALSE)</f>
        <v>#N/A</v>
      </c>
      <c r="F10" s="90" t="e">
        <f>VLOOKUP(A10,Sheet2!A9:K364,6,FALSE)</f>
        <v>#N/A</v>
      </c>
      <c r="G10" s="97" t="e">
        <f>VLOOKUP(A10,Sheet2!A9:K364,7,FALSE)</f>
        <v>#N/A</v>
      </c>
      <c r="H10" s="90" t="e">
        <f>VLOOKUP(A10,Sheet2!A9:K364,8,FALSE)</f>
        <v>#N/A</v>
      </c>
      <c r="I10" s="97" t="e">
        <f>VLOOKUP(A10,Sheet2!A9:K364,9,FALSE)</f>
        <v>#N/A</v>
      </c>
      <c r="J10" s="90" t="e">
        <f>VLOOKUP(A10,Sheet2!A9:K364,10,FALSE)</f>
        <v>#N/A</v>
      </c>
      <c r="K10" s="112" t="e">
        <f>VLOOKUP(A10,Sheet2!A9:K364,11,FALSE)</f>
        <v>#N/A</v>
      </c>
    </row>
    <row r="11" spans="1:11" ht="17.25" x14ac:dyDescent="0.3">
      <c r="A11" s="4" t="s">
        <v>28</v>
      </c>
      <c r="B11" s="90" t="e">
        <f>VLOOKUP(A11,Sheet2!A10:K365,2,FALSE)</f>
        <v>#N/A</v>
      </c>
      <c r="C11" s="97" t="e">
        <f>VLOOKUP(A11,Sheet2!A10:K365,3,FALSE)</f>
        <v>#N/A</v>
      </c>
      <c r="D11" s="97" t="e">
        <f>VLOOKUP(A11,Sheet2!A10:K365,4,FALSE)</f>
        <v>#N/A</v>
      </c>
      <c r="E11" s="97" t="e">
        <f>VLOOKUP(A11,Sheet2!A10:K365,5,FALSE)</f>
        <v>#N/A</v>
      </c>
      <c r="F11" s="90" t="e">
        <f>VLOOKUP(A11,Sheet2!A10:K365,6,FALSE)</f>
        <v>#N/A</v>
      </c>
      <c r="G11" s="97" t="e">
        <f>VLOOKUP(A11,Sheet2!A10:K365,7,FALSE)</f>
        <v>#N/A</v>
      </c>
      <c r="H11" s="90" t="e">
        <f>VLOOKUP(A11,Sheet2!A10:K365,8,FALSE)</f>
        <v>#N/A</v>
      </c>
      <c r="I11" s="97" t="e">
        <f>VLOOKUP(A11,Sheet2!A10:K365,9,FALSE)</f>
        <v>#N/A</v>
      </c>
      <c r="J11" s="90" t="e">
        <f>VLOOKUP(A11,Sheet2!A10:K365,10,FALSE)</f>
        <v>#N/A</v>
      </c>
      <c r="K11" s="112" t="e">
        <f>VLOOKUP(A11,Sheet2!A10:K365,11,FALSE)</f>
        <v>#N/A</v>
      </c>
    </row>
    <row r="12" spans="1:11" ht="17.25" x14ac:dyDescent="0.3">
      <c r="A12" s="56" t="s">
        <v>41</v>
      </c>
      <c r="B12" s="90" t="str">
        <f>VLOOKUP(A12,Sheet2!A11:K366,2,FALSE)</f>
        <v>Mar</v>
      </c>
      <c r="C12" s="97" t="str">
        <f>VLOOKUP(A12,Sheet2!A11:K366,3,FALSE)</f>
        <v>May</v>
      </c>
      <c r="D12" s="97">
        <f>VLOOKUP(A12,Sheet2!A11:K366,4,FALSE)</f>
        <v>3</v>
      </c>
      <c r="E12" s="97" t="str">
        <f>VLOOKUP(A12,Sheet2!A11:K366,5,FALSE)</f>
        <v>PlantNET</v>
      </c>
      <c r="F12" s="90">
        <f>VLOOKUP(A12,Sheet2!A11:K366,6,FALSE)</f>
        <v>5.882352941176471</v>
      </c>
      <c r="G12" s="97" t="str">
        <f>VLOOKUP(A12,Sheet2!A11:K366,7,FALSE)</f>
        <v>Floyd 1989</v>
      </c>
      <c r="H12" s="90">
        <f>VLOOKUP(A12,Sheet2!A11:K366,8,FALSE)</f>
        <v>13.477304128751463</v>
      </c>
      <c r="I12" s="97" t="str">
        <f>VLOOKUP(A12,Sheet2!A11:K366,9,FALSE)</f>
        <v>raw data from Gallagher RV &amp; Leishman MR (2012). Contrasting patterns of community assembly in lianas and trees from temperate Australia. Oikos 121: 2026-2035</v>
      </c>
      <c r="J12" s="90">
        <f>VLOOKUP(A12,Sheet2!A11:K366,10,FALSE)</f>
        <v>0.81</v>
      </c>
      <c r="K12" s="112" t="str">
        <f>VLOOKUP(A12,Sheet2!A11:K366,11,FALSE)</f>
        <v>Ash J, Helman C. 1990.  Floristics and vegetation biomass of a forest catchment, Kioloa, south coastal New South Wales. Cunninghamia 2: 167-182</v>
      </c>
    </row>
    <row r="13" spans="1:11" ht="17.25" x14ac:dyDescent="0.3">
      <c r="A13" s="20" t="s">
        <v>7</v>
      </c>
      <c r="B13" s="90" t="str">
        <f>VLOOKUP(A13,Sheet2!A12:K367,2,FALSE)</f>
        <v>Dec</v>
      </c>
      <c r="C13" s="97" t="str">
        <f>VLOOKUP(A13,Sheet2!A12:K367,3,FALSE)</f>
        <v>Feb</v>
      </c>
      <c r="D13" s="97">
        <f>VLOOKUP(A13,Sheet2!A12:K367,4,FALSE)</f>
        <v>3</v>
      </c>
      <c r="E13" s="97" t="str">
        <f>VLOOKUP(A13,Sheet2!A12:K367,5,FALSE)</f>
        <v>PlantNET</v>
      </c>
      <c r="F13" s="90">
        <f>VLOOKUP(A13,Sheet2!A12:K367,6,FALSE)</f>
        <v>169.46</v>
      </c>
      <c r="G13" s="97" t="str">
        <f>VLOOKUP(A13,Sheet2!A12:K367,7,FALSE)</f>
        <v>Moles 2004 Seed database</v>
      </c>
      <c r="H13" s="90">
        <f>VLOOKUP(A13,Sheet2!A12:K367,8,FALSE)</f>
        <v>9.85</v>
      </c>
      <c r="I13" s="97" t="str">
        <f>VLOOKUP(A13,Sheet2!A12:K367,9,FALSE)</f>
        <v>Lake, J. &amp; Leishman, M.R. (2004) Invasion success of exotic plants in natural ecosystems: the role of disturbance, plant attributes and freedom from herbivores. Biological Conservation 117, 215-226.</v>
      </c>
      <c r="J13" s="90">
        <f>VLOOKUP(A13,Sheet2!A12:K367,10,FALSE)</f>
        <v>0.67</v>
      </c>
      <c r="K13" s="112" t="str">
        <f>VLOOKUP(A13,Sheet2!A12:K367,11,FALSE)</f>
        <v>Kooyman RM,  Westoby M. 2009. Costs of height gain in rainforest saplings: main-stem scaling, functional traits and strategy variation across 75 species. Annals of Botany 104: 987-993</v>
      </c>
    </row>
    <row r="14" spans="1:11" ht="17.25" x14ac:dyDescent="0.3">
      <c r="A14" s="11" t="s">
        <v>77</v>
      </c>
      <c r="B14" s="90" t="str">
        <f>VLOOKUP(A14,Sheet2!A13:K368,2,FALSE)</f>
        <v>Sep</v>
      </c>
      <c r="C14" s="97" t="str">
        <f>VLOOKUP(A14,Sheet2!A13:K368,3,FALSE)</f>
        <v>Dec</v>
      </c>
      <c r="D14" s="97">
        <f>VLOOKUP(A14,Sheet2!A13:K368,4,FALSE)</f>
        <v>4</v>
      </c>
      <c r="E14" s="97" t="str">
        <f>VLOOKUP(A14,Sheet2!A13:K368,5,FALSE)</f>
        <v>PlantNET</v>
      </c>
      <c r="F14" s="90">
        <f>VLOOKUP(A14,Sheet2!A13:K368,6,FALSE)</f>
        <v>0.28999999999999998</v>
      </c>
      <c r="G14" s="97" t="str">
        <f>VLOOKUP(A14,Sheet2!A13:K368,7,FALSE)</f>
        <v>Kew SID</v>
      </c>
      <c r="H14" s="90">
        <f>VLOOKUP(A14,Sheet2!A13:K368,8,FALSE)</f>
        <v>30.88</v>
      </c>
      <c r="I14" s="97" t="str">
        <f>VLOOKUP(A14,Sheet2!A13:K368,9,FALSE)</f>
        <v>Lake, J. &amp; Leishman, M.R. (2004) Invasion success of exotic plants in natural ecosystems: the role of disturbance, plant attributes and freedom from herbivores. Biological Conservation 117, 215-226.</v>
      </c>
      <c r="J14" s="90">
        <f>VLOOKUP(A14,Sheet2!A13:K368,10,FALSE)</f>
        <v>0.29809999999999998</v>
      </c>
      <c r="K14" s="112" t="str">
        <f>VLOOKUP(A14,Sheet2!A13:K368,11,FALSE)</f>
        <v xml:space="preserve"> raw data in  Stuart S. 2011. Cold Comfort: Diversification and Adaptive Evolution across Latitudinal Gradients. PhD thesis, Integrative Biology
UC Berkeley.</v>
      </c>
    </row>
    <row r="15" spans="1:11" ht="17.25" x14ac:dyDescent="0.3">
      <c r="A15" s="6" t="s">
        <v>22</v>
      </c>
      <c r="B15" s="90" t="str">
        <f>VLOOKUP(A15,Sheet2!A14:K369,2,FALSE)</f>
        <v>Sep</v>
      </c>
      <c r="C15" s="97" t="str">
        <f>VLOOKUP(A15,Sheet2!A14:K369,3,FALSE)</f>
        <v>Nov</v>
      </c>
      <c r="D15" s="97">
        <f>VLOOKUP(A15,Sheet2!A14:K369,4,FALSE)</f>
        <v>3</v>
      </c>
      <c r="E15" s="97" t="str">
        <f>VLOOKUP(A15,Sheet2!A14:K369,5,FALSE)</f>
        <v>PlantNET</v>
      </c>
      <c r="F15" s="90">
        <f>VLOOKUP(A15,Sheet2!A14:K369,6,FALSE)</f>
        <v>20</v>
      </c>
      <c r="G15" s="97" t="str">
        <f>VLOOKUP(A15,Sheet2!A14:K369,7,FALSE)</f>
        <v>Kew SID</v>
      </c>
      <c r="H15" s="90">
        <f>VLOOKUP(A15,Sheet2!A14:K369,8,FALSE)</f>
        <v>5.0199999999999996</v>
      </c>
      <c r="I15" s="97" t="str">
        <f>VLOOKUP(A15,Sheet2!A14:K369,9,FALSE)</f>
        <v>C.K. Ong, C.R. Black, J.S. Wallace,  A.A.H. Khan,  J.E. Lott, N.A. Jackson, S.B. Howard, D.M. Smith. 2000. Productivity, microclimate and water use in Grevillea robusta-based agroforescan't find systems on hillslopes in semi-arid Kenya. Agriculture, Ecosystems &amp; Environment  80,  121–141</v>
      </c>
      <c r="J15" s="90">
        <f>VLOOKUP(A15,Sheet2!A14:K369,10,FALSE)</f>
        <v>0.5206872294117646</v>
      </c>
      <c r="K15" s="112" t="str">
        <f>VLOOKUP(A15,Sheet2!A14:K369,11,FALSE)</f>
        <v>Global Wood Density Database average</v>
      </c>
    </row>
    <row r="16" spans="1:11" ht="17.25" x14ac:dyDescent="0.3">
      <c r="A16" s="4" t="s">
        <v>176</v>
      </c>
      <c r="B16" s="90" t="e">
        <f>VLOOKUP(A16,Sheet2!A15:K370,2,FALSE)</f>
        <v>#N/A</v>
      </c>
      <c r="C16" s="97" t="e">
        <f>VLOOKUP(A16,Sheet2!A15:K370,3,FALSE)</f>
        <v>#N/A</v>
      </c>
      <c r="D16" s="97" t="e">
        <f>VLOOKUP(A16,Sheet2!A15:K370,4,FALSE)</f>
        <v>#N/A</v>
      </c>
      <c r="E16" s="97" t="e">
        <f>VLOOKUP(A16,Sheet2!A15:K370,5,FALSE)</f>
        <v>#N/A</v>
      </c>
      <c r="F16" s="90" t="e">
        <f>VLOOKUP(A16,Sheet2!A15:K370,6,FALSE)</f>
        <v>#N/A</v>
      </c>
      <c r="G16" s="97" t="e">
        <f>VLOOKUP(A16,Sheet2!A15:K370,7,FALSE)</f>
        <v>#N/A</v>
      </c>
      <c r="H16" s="90" t="e">
        <f>VLOOKUP(A16,Sheet2!A15:K370,8,FALSE)</f>
        <v>#N/A</v>
      </c>
      <c r="I16" s="97" t="e">
        <f>VLOOKUP(A16,Sheet2!A15:K370,9,FALSE)</f>
        <v>#N/A</v>
      </c>
      <c r="J16" s="90" t="e">
        <f>VLOOKUP(A16,Sheet2!A15:K370,10,FALSE)</f>
        <v>#N/A</v>
      </c>
      <c r="K16" s="112" t="e">
        <f>VLOOKUP(A16,Sheet2!A15:K370,11,FALSE)</f>
        <v>#N/A</v>
      </c>
    </row>
    <row r="17" spans="1:11" ht="17.25" x14ac:dyDescent="0.3">
      <c r="A17" s="58" t="s">
        <v>141</v>
      </c>
      <c r="B17" s="90" t="str">
        <f>VLOOKUP(A17,Sheet2!A16:K371,2,FALSE)</f>
        <v>Sep</v>
      </c>
      <c r="C17" s="97" t="str">
        <f>VLOOKUP(A17,Sheet2!A16:K371,3,FALSE)</f>
        <v>Nov</v>
      </c>
      <c r="D17" s="97">
        <f>VLOOKUP(A17,Sheet2!A16:K371,4,FALSE)</f>
        <v>3</v>
      </c>
      <c r="E17" s="97" t="str">
        <f>VLOOKUP(A17,Sheet2!A16:K371,5,FALSE)</f>
        <v>PlantNET</v>
      </c>
      <c r="F17" s="90">
        <f>VLOOKUP(A17,Sheet2!A16:K371,6,FALSE)</f>
        <v>11.33</v>
      </c>
      <c r="G17" s="97" t="str">
        <f>VLOOKUP(A17,Sheet2!A16:K371,7,FALSE)</f>
        <v>Moles 2004 Seed database</v>
      </c>
      <c r="H17" s="90">
        <f>VLOOKUP(A17,Sheet2!A16:K371,8,FALSE)</f>
        <v>12.893373613193404</v>
      </c>
      <c r="I17" s="97" t="str">
        <f>VLOOKUP(A17,Sheet2!A16:K371,9,FALSE)</f>
        <v>J. Lawson</v>
      </c>
      <c r="J17" s="90" t="str">
        <f>VLOOKUP(A17,Sheet2!A16:K371,10,FALSE)</f>
        <v>not applicable</v>
      </c>
      <c r="K17" s="112" t="str">
        <f>VLOOKUP(A17,Sheet2!A16:K371,11,FALSE)</f>
        <v>-</v>
      </c>
    </row>
    <row r="18" spans="1:11" ht="17.25" x14ac:dyDescent="0.3">
      <c r="A18" s="20" t="s">
        <v>122</v>
      </c>
      <c r="B18" s="90" t="str">
        <f>VLOOKUP(A18,Sheet2!A17:K372,2,FALSE)</f>
        <v>Sep</v>
      </c>
      <c r="C18" s="97" t="str">
        <f>VLOOKUP(A18,Sheet2!A17:K372,3,FALSE)</f>
        <v>Feb</v>
      </c>
      <c r="D18" s="97">
        <f>VLOOKUP(A18,Sheet2!A17:K372,4,FALSE)</f>
        <v>6</v>
      </c>
      <c r="E18" s="97" t="str">
        <f>VLOOKUP(A18,Sheet2!A17:K372,5,FALSE)</f>
        <v>PlantNET</v>
      </c>
      <c r="F18" s="90">
        <f>VLOOKUP(A18,Sheet2!A17:K372,6,FALSE)</f>
        <v>15.32</v>
      </c>
      <c r="G18" s="97" t="str">
        <f>VLOOKUP(A18,Sheet2!A17:K372,7,FALSE)</f>
        <v>Kew SID</v>
      </c>
      <c r="H18" s="90">
        <f>VLOOKUP(A18,Sheet2!A17:K372,8,FALSE)</f>
        <v>15.97826442600746</v>
      </c>
      <c r="I18" s="97" t="str">
        <f>VLOOKUP(A18,Sheet2!A17:K372,9,FALSE)</f>
        <v>J. Lawson</v>
      </c>
      <c r="J18" s="90" t="str">
        <f>VLOOKUP(A18,Sheet2!A17:K372,10,FALSE)</f>
        <v>not applicable</v>
      </c>
      <c r="K18" s="112" t="str">
        <f>VLOOKUP(A18,Sheet2!A17:K372,11,FALSE)</f>
        <v>-</v>
      </c>
    </row>
    <row r="19" spans="1:11" ht="17.25" x14ac:dyDescent="0.3">
      <c r="A19" s="68" t="s">
        <v>226</v>
      </c>
      <c r="B19" s="90" t="e">
        <f>VLOOKUP(A19,Sheet2!A18:K373,2,FALSE)</f>
        <v>#N/A</v>
      </c>
      <c r="C19" s="97" t="e">
        <f>VLOOKUP(A19,Sheet2!A18:K373,3,FALSE)</f>
        <v>#N/A</v>
      </c>
      <c r="D19" s="97" t="e">
        <f>VLOOKUP(A19,Sheet2!A18:K373,4,FALSE)</f>
        <v>#N/A</v>
      </c>
      <c r="E19" s="97" t="e">
        <f>VLOOKUP(A19,Sheet2!A18:K373,5,FALSE)</f>
        <v>#N/A</v>
      </c>
      <c r="F19" s="90" t="e">
        <f>VLOOKUP(A19,Sheet2!A18:K373,6,FALSE)</f>
        <v>#N/A</v>
      </c>
      <c r="G19" s="97" t="e">
        <f>VLOOKUP(A19,Sheet2!A18:K373,7,FALSE)</f>
        <v>#N/A</v>
      </c>
      <c r="H19" s="90" t="e">
        <f>VLOOKUP(A19,Sheet2!A18:K373,8,FALSE)</f>
        <v>#N/A</v>
      </c>
      <c r="I19" s="97" t="e">
        <f>VLOOKUP(A19,Sheet2!A18:K373,9,FALSE)</f>
        <v>#N/A</v>
      </c>
      <c r="J19" s="90" t="e">
        <f>VLOOKUP(A19,Sheet2!A18:K373,10,FALSE)</f>
        <v>#N/A</v>
      </c>
      <c r="K19" s="112" t="e">
        <f>VLOOKUP(A19,Sheet2!A18:K373,11,FALSE)</f>
        <v>#N/A</v>
      </c>
    </row>
    <row r="20" spans="1:11" ht="17.25" x14ac:dyDescent="0.3">
      <c r="A20" s="11" t="s">
        <v>13</v>
      </c>
      <c r="B20" s="90" t="e">
        <f>VLOOKUP(A20,Sheet2!A19:K374,2,FALSE)</f>
        <v>#N/A</v>
      </c>
      <c r="C20" s="97" t="e">
        <f>VLOOKUP(A20,Sheet2!A19:K374,3,FALSE)</f>
        <v>#N/A</v>
      </c>
      <c r="D20" s="97" t="e">
        <f>VLOOKUP(A20,Sheet2!A19:K374,4,FALSE)</f>
        <v>#N/A</v>
      </c>
      <c r="E20" s="97" t="e">
        <f>VLOOKUP(A20,Sheet2!A19:K374,5,FALSE)</f>
        <v>#N/A</v>
      </c>
      <c r="F20" s="90" t="e">
        <f>VLOOKUP(A20,Sheet2!A19:K374,6,FALSE)</f>
        <v>#N/A</v>
      </c>
      <c r="G20" s="97" t="e">
        <f>VLOOKUP(A20,Sheet2!A19:K374,7,FALSE)</f>
        <v>#N/A</v>
      </c>
      <c r="H20" s="90" t="e">
        <f>VLOOKUP(A20,Sheet2!A19:K374,8,FALSE)</f>
        <v>#N/A</v>
      </c>
      <c r="I20" s="97" t="e">
        <f>VLOOKUP(A20,Sheet2!A19:K374,9,FALSE)</f>
        <v>#N/A</v>
      </c>
      <c r="J20" s="90" t="e">
        <f>VLOOKUP(A20,Sheet2!A19:K374,10,FALSE)</f>
        <v>#N/A</v>
      </c>
      <c r="K20" s="112" t="e">
        <f>VLOOKUP(A20,Sheet2!A19:K374,11,FALSE)</f>
        <v>#N/A</v>
      </c>
    </row>
    <row r="21" spans="1:11" ht="17.25" x14ac:dyDescent="0.3">
      <c r="A21" s="11" t="s">
        <v>68</v>
      </c>
      <c r="B21" s="90" t="str">
        <f>VLOOKUP(A21,Sheet2!A20:K375,2,FALSE)</f>
        <v>Dec</v>
      </c>
      <c r="C21" s="97" t="str">
        <f>VLOOKUP(A21,Sheet2!A20:K375,3,FALSE)</f>
        <v>Feb</v>
      </c>
      <c r="D21" s="97">
        <f>VLOOKUP(A21,Sheet2!A20:K375,4,FALSE)</f>
        <v>3</v>
      </c>
      <c r="E21" s="97" t="str">
        <f>VLOOKUP(A21,Sheet2!A20:K375,5,FALSE)</f>
        <v>PlantNET</v>
      </c>
      <c r="F21" s="90" t="str">
        <f>VLOOKUP(A21,Sheet2!A20:K375,6,FALSE)</f>
        <v>can't find</v>
      </c>
      <c r="G21" s="97">
        <f>VLOOKUP(A21,Sheet2!A20:K375,7,FALSE)</f>
        <v>0</v>
      </c>
      <c r="H21" s="90">
        <f>VLOOKUP(A21,Sheet2!A20:K375,8,FALSE)</f>
        <v>40.738030000000002</v>
      </c>
      <c r="I21" s="97" t="str">
        <f>VLOOKUP(A21,Sheet2!A20:K375,9,FALSE)</f>
        <v>from raw data in Anna-Maria Llorens, Michelle R. Leishman. 2008. Climbing strategies determine light availability for both vines and associated structural hosts. Australian Journal of Botany 56, 527–534.</v>
      </c>
      <c r="J21" s="90" t="str">
        <f>VLOOKUP(A21,Sheet2!A20:K375,10,FALSE)</f>
        <v>not applicable</v>
      </c>
      <c r="K21" s="112" t="str">
        <f>VLOOKUP(A21,Sheet2!A20:K375,11,FALSE)</f>
        <v>-</v>
      </c>
    </row>
    <row r="22" spans="1:11" ht="17.25" x14ac:dyDescent="0.3">
      <c r="A22" s="57" t="s">
        <v>34</v>
      </c>
      <c r="B22" s="90" t="e">
        <f>VLOOKUP(A22,Sheet2!A21:K376,2,FALSE)</f>
        <v>#N/A</v>
      </c>
      <c r="C22" s="97" t="e">
        <f>VLOOKUP(A22,Sheet2!A21:K376,3,FALSE)</f>
        <v>#N/A</v>
      </c>
      <c r="D22" s="97" t="e">
        <f>VLOOKUP(A22,Sheet2!A21:K376,4,FALSE)</f>
        <v>#N/A</v>
      </c>
      <c r="E22" s="97" t="e">
        <f>VLOOKUP(A22,Sheet2!A21:K376,5,FALSE)</f>
        <v>#N/A</v>
      </c>
      <c r="F22" s="90" t="e">
        <f>VLOOKUP(A22,Sheet2!A21:K376,6,FALSE)</f>
        <v>#N/A</v>
      </c>
      <c r="G22" s="97" t="e">
        <f>VLOOKUP(A22,Sheet2!A21:K376,7,FALSE)</f>
        <v>#N/A</v>
      </c>
      <c r="H22" s="90" t="e">
        <f>VLOOKUP(A22,Sheet2!A21:K376,8,FALSE)</f>
        <v>#N/A</v>
      </c>
      <c r="I22" s="97" t="e">
        <f>VLOOKUP(A22,Sheet2!A21:K376,9,FALSE)</f>
        <v>#N/A</v>
      </c>
      <c r="J22" s="90" t="e">
        <f>VLOOKUP(A22,Sheet2!A21:K376,10,FALSE)</f>
        <v>#N/A</v>
      </c>
      <c r="K22" s="112" t="e">
        <f>VLOOKUP(A22,Sheet2!A21:K376,11,FALSE)</f>
        <v>#N/A</v>
      </c>
    </row>
    <row r="23" spans="1:11" ht="17.25" x14ac:dyDescent="0.25">
      <c r="A23" s="61" t="s">
        <v>58</v>
      </c>
      <c r="B23" s="90" t="e">
        <f>VLOOKUP(A23,Sheet2!A22:K377,2,FALSE)</f>
        <v>#N/A</v>
      </c>
      <c r="C23" s="97" t="e">
        <f>VLOOKUP(A23,Sheet2!A22:K377,3,FALSE)</f>
        <v>#N/A</v>
      </c>
      <c r="D23" s="97" t="e">
        <f>VLOOKUP(A23,Sheet2!A22:K377,4,FALSE)</f>
        <v>#N/A</v>
      </c>
      <c r="E23" s="97" t="e">
        <f>VLOOKUP(A23,Sheet2!A22:K377,5,FALSE)</f>
        <v>#N/A</v>
      </c>
      <c r="F23" s="90" t="e">
        <f>VLOOKUP(A23,Sheet2!A22:K377,6,FALSE)</f>
        <v>#N/A</v>
      </c>
      <c r="G23" s="97" t="e">
        <f>VLOOKUP(A23,Sheet2!A22:K377,7,FALSE)</f>
        <v>#N/A</v>
      </c>
      <c r="H23" s="90" t="e">
        <f>VLOOKUP(A23,Sheet2!A22:K377,8,FALSE)</f>
        <v>#N/A</v>
      </c>
      <c r="I23" s="97" t="e">
        <f>VLOOKUP(A23,Sheet2!A22:K377,9,FALSE)</f>
        <v>#N/A</v>
      </c>
      <c r="J23" s="90" t="e">
        <f>VLOOKUP(A23,Sheet2!A22:K377,10,FALSE)</f>
        <v>#N/A</v>
      </c>
      <c r="K23" s="112" t="e">
        <f>VLOOKUP(A23,Sheet2!A22:K377,11,FALSE)</f>
        <v>#N/A</v>
      </c>
    </row>
    <row r="24" spans="1:11" ht="17.25" x14ac:dyDescent="0.3">
      <c r="A24" s="11" t="s">
        <v>159</v>
      </c>
      <c r="B24" s="90" t="e">
        <f>VLOOKUP(A24,Sheet2!A23:K378,2,FALSE)</f>
        <v>#N/A</v>
      </c>
      <c r="C24" s="97" t="e">
        <f>VLOOKUP(A24,Sheet2!A23:K378,3,FALSE)</f>
        <v>#N/A</v>
      </c>
      <c r="D24" s="97" t="e">
        <f>VLOOKUP(A24,Sheet2!A23:K378,4,FALSE)</f>
        <v>#N/A</v>
      </c>
      <c r="E24" s="97" t="e">
        <f>VLOOKUP(A24,Sheet2!A23:K378,5,FALSE)</f>
        <v>#N/A</v>
      </c>
      <c r="F24" s="90" t="e">
        <f>VLOOKUP(A24,Sheet2!A23:K378,6,FALSE)</f>
        <v>#N/A</v>
      </c>
      <c r="G24" s="97" t="e">
        <f>VLOOKUP(A24,Sheet2!A23:K378,7,FALSE)</f>
        <v>#N/A</v>
      </c>
      <c r="H24" s="90" t="e">
        <f>VLOOKUP(A24,Sheet2!A23:K378,8,FALSE)</f>
        <v>#N/A</v>
      </c>
      <c r="I24" s="97" t="e">
        <f>VLOOKUP(A24,Sheet2!A23:K378,9,FALSE)</f>
        <v>#N/A</v>
      </c>
      <c r="J24" s="90" t="e">
        <f>VLOOKUP(A24,Sheet2!A23:K378,10,FALSE)</f>
        <v>#N/A</v>
      </c>
      <c r="K24" s="112" t="e">
        <f>VLOOKUP(A24,Sheet2!A23:K378,11,FALSE)</f>
        <v>#N/A</v>
      </c>
    </row>
    <row r="25" spans="1:11" ht="17.25" x14ac:dyDescent="0.3">
      <c r="A25" s="4" t="s">
        <v>207</v>
      </c>
      <c r="B25" s="90" t="e">
        <f>VLOOKUP(A25,Sheet2!A24:K379,2,FALSE)</f>
        <v>#N/A</v>
      </c>
      <c r="C25" s="97" t="e">
        <f>VLOOKUP(A25,Sheet2!A24:K379,3,FALSE)</f>
        <v>#N/A</v>
      </c>
      <c r="D25" s="97" t="e">
        <f>VLOOKUP(A25,Sheet2!A24:K379,4,FALSE)</f>
        <v>#N/A</v>
      </c>
      <c r="E25" s="97" t="e">
        <f>VLOOKUP(A25,Sheet2!A24:K379,5,FALSE)</f>
        <v>#N/A</v>
      </c>
      <c r="F25" s="90" t="e">
        <f>VLOOKUP(A25,Sheet2!A24:K379,6,FALSE)</f>
        <v>#N/A</v>
      </c>
      <c r="G25" s="97" t="e">
        <f>VLOOKUP(A25,Sheet2!A24:K379,7,FALSE)</f>
        <v>#N/A</v>
      </c>
      <c r="H25" s="90" t="e">
        <f>VLOOKUP(A25,Sheet2!A24:K379,8,FALSE)</f>
        <v>#N/A</v>
      </c>
      <c r="I25" s="97" t="e">
        <f>VLOOKUP(A25,Sheet2!A24:K379,9,FALSE)</f>
        <v>#N/A</v>
      </c>
      <c r="J25" s="90" t="e">
        <f>VLOOKUP(A25,Sheet2!A24:K379,10,FALSE)</f>
        <v>#N/A</v>
      </c>
      <c r="K25" s="112" t="e">
        <f>VLOOKUP(A25,Sheet2!A24:K379,11,FALSE)</f>
        <v>#N/A</v>
      </c>
    </row>
    <row r="26" spans="1:11" ht="17.25" x14ac:dyDescent="0.3">
      <c r="A26" s="11" t="s">
        <v>154</v>
      </c>
      <c r="B26" s="90" t="str">
        <f>VLOOKUP(A26,Sheet2!A25:K380,2,FALSE)</f>
        <v>Sep</v>
      </c>
      <c r="C26" s="97" t="str">
        <f>VLOOKUP(A26,Sheet2!A25:K380,3,FALSE)</f>
        <v>Feb</v>
      </c>
      <c r="D26" s="97">
        <f>VLOOKUP(A26,Sheet2!A25:K380,4,FALSE)</f>
        <v>6</v>
      </c>
      <c r="E26" s="97" t="str">
        <f>VLOOKUP(A26,Sheet2!A25:K380,5,FALSE)</f>
        <v>PlantNET</v>
      </c>
      <c r="F26" s="90">
        <f>VLOOKUP(A26,Sheet2!A25:K380,6,FALSE)</f>
        <v>7.9</v>
      </c>
      <c r="G26" s="97" t="str">
        <f>VLOOKUP(A26,Sheet2!A25:K380,7,FALSE)</f>
        <v>Kew SID</v>
      </c>
      <c r="H26" s="90">
        <f>VLOOKUP(A26,Sheet2!A25:K380,8,FALSE)</f>
        <v>34.475399294061084</v>
      </c>
      <c r="I26" s="97" t="str">
        <f>VLOOKUP(A26,Sheet2!A25:K380,9,FALSE)</f>
        <v>J. Lawson</v>
      </c>
      <c r="J26" s="90" t="str">
        <f>VLOOKUP(A26,Sheet2!A25:K380,10,FALSE)</f>
        <v>can't find</v>
      </c>
      <c r="K26" s="112" t="str">
        <f>VLOOKUP(A26,Sheet2!A25:K380,11,FALSE)</f>
        <v>-</v>
      </c>
    </row>
    <row r="27" spans="1:11" ht="17.25" x14ac:dyDescent="0.3">
      <c r="A27" s="20" t="s">
        <v>37</v>
      </c>
      <c r="B27" s="90" t="e">
        <f>VLOOKUP(A27,Sheet2!A26:K381,2,FALSE)</f>
        <v>#N/A</v>
      </c>
      <c r="C27" s="97" t="e">
        <f>VLOOKUP(A27,Sheet2!A26:K381,3,FALSE)</f>
        <v>#N/A</v>
      </c>
      <c r="D27" s="97" t="e">
        <f>VLOOKUP(A27,Sheet2!A26:K381,4,FALSE)</f>
        <v>#N/A</v>
      </c>
      <c r="E27" s="97" t="e">
        <f>VLOOKUP(A27,Sheet2!A26:K381,5,FALSE)</f>
        <v>#N/A</v>
      </c>
      <c r="F27" s="90" t="e">
        <f>VLOOKUP(A27,Sheet2!A26:K381,6,FALSE)</f>
        <v>#N/A</v>
      </c>
      <c r="G27" s="97" t="e">
        <f>VLOOKUP(A27,Sheet2!A26:K381,7,FALSE)</f>
        <v>#N/A</v>
      </c>
      <c r="H27" s="90" t="e">
        <f>VLOOKUP(A27,Sheet2!A26:K381,8,FALSE)</f>
        <v>#N/A</v>
      </c>
      <c r="I27" s="97" t="e">
        <f>VLOOKUP(A27,Sheet2!A26:K381,9,FALSE)</f>
        <v>#N/A</v>
      </c>
      <c r="J27" s="90" t="e">
        <f>VLOOKUP(A27,Sheet2!A26:K381,10,FALSE)</f>
        <v>#N/A</v>
      </c>
      <c r="K27" s="112" t="e">
        <f>VLOOKUP(A27,Sheet2!A26:K381,11,FALSE)</f>
        <v>#N/A</v>
      </c>
    </row>
    <row r="28" spans="1:11" ht="17.25" x14ac:dyDescent="0.3">
      <c r="A28" s="56" t="s">
        <v>65</v>
      </c>
      <c r="B28" s="90" t="e">
        <f>VLOOKUP(A28,Sheet2!A27:K382,2,FALSE)</f>
        <v>#N/A</v>
      </c>
      <c r="C28" s="97" t="e">
        <f>VLOOKUP(A28,Sheet2!A27:K382,3,FALSE)</f>
        <v>#N/A</v>
      </c>
      <c r="D28" s="97" t="e">
        <f>VLOOKUP(A28,Sheet2!A27:K382,4,FALSE)</f>
        <v>#N/A</v>
      </c>
      <c r="E28" s="97" t="e">
        <f>VLOOKUP(A28,Sheet2!A27:K382,5,FALSE)</f>
        <v>#N/A</v>
      </c>
      <c r="F28" s="90" t="e">
        <f>VLOOKUP(A28,Sheet2!A27:K382,6,FALSE)</f>
        <v>#N/A</v>
      </c>
      <c r="G28" s="97" t="e">
        <f>VLOOKUP(A28,Sheet2!A27:K382,7,FALSE)</f>
        <v>#N/A</v>
      </c>
      <c r="H28" s="90" t="e">
        <f>VLOOKUP(A28,Sheet2!A27:K382,8,FALSE)</f>
        <v>#N/A</v>
      </c>
      <c r="I28" s="97" t="e">
        <f>VLOOKUP(A28,Sheet2!A27:K382,9,FALSE)</f>
        <v>#N/A</v>
      </c>
      <c r="J28" s="90" t="e">
        <f>VLOOKUP(A28,Sheet2!A27:K382,10,FALSE)</f>
        <v>#N/A</v>
      </c>
      <c r="K28" s="112" t="e">
        <f>VLOOKUP(A28,Sheet2!A27:K382,11,FALSE)</f>
        <v>#N/A</v>
      </c>
    </row>
    <row r="29" spans="1:11" ht="17.25" x14ac:dyDescent="0.3">
      <c r="A29" s="57" t="s">
        <v>5</v>
      </c>
      <c r="B29" s="90" t="str">
        <f>VLOOKUP(A29,Sheet2!A28:K383,2,FALSE)</f>
        <v>not applicable</v>
      </c>
      <c r="C29" s="97" t="str">
        <f>VLOOKUP(A29,Sheet2!A28:K383,3,FALSE)</f>
        <v>not applicable</v>
      </c>
      <c r="D29" s="97" t="str">
        <f>VLOOKUP(A29,Sheet2!A28:K383,4,FALSE)</f>
        <v>not applicable</v>
      </c>
      <c r="E29" s="97" t="str">
        <f>VLOOKUP(A29,Sheet2!A28:K383,5,FALSE)</f>
        <v>-</v>
      </c>
      <c r="F29" s="90" t="str">
        <f>VLOOKUP(A29,Sheet2!A28:K383,6,FALSE)</f>
        <v>not applicable</v>
      </c>
      <c r="G29" s="97" t="str">
        <f>VLOOKUP(A29,Sheet2!A28:K383,7,FALSE)</f>
        <v>-</v>
      </c>
      <c r="H29" s="90">
        <f>VLOOKUP(A29,Sheet2!A28:K383,8,FALSE)</f>
        <v>9.636298998651295</v>
      </c>
      <c r="I29" s="97" t="str">
        <f>VLOOKUP(A29,Sheet2!A28:K383,9,FALSE)</f>
        <v>J. Lawson</v>
      </c>
      <c r="J29" s="90" t="str">
        <f>VLOOKUP(A29,Sheet2!A28:K383,10,FALSE)</f>
        <v>not applicable</v>
      </c>
      <c r="K29" s="112" t="str">
        <f>VLOOKUP(A29,Sheet2!A28:K383,11,FALSE)</f>
        <v>-</v>
      </c>
    </row>
    <row r="30" spans="1:11" ht="17.25" x14ac:dyDescent="0.3">
      <c r="A30" s="20" t="s">
        <v>24</v>
      </c>
      <c r="B30" s="90" t="e">
        <f>VLOOKUP(A30,Sheet2!A29:K384,2,FALSE)</f>
        <v>#N/A</v>
      </c>
      <c r="C30" s="97" t="e">
        <f>VLOOKUP(A30,Sheet2!A29:K384,3,FALSE)</f>
        <v>#N/A</v>
      </c>
      <c r="D30" s="97" t="e">
        <f>VLOOKUP(A30,Sheet2!A29:K384,4,FALSE)</f>
        <v>#N/A</v>
      </c>
      <c r="E30" s="97" t="e">
        <f>VLOOKUP(A30,Sheet2!A29:K384,5,FALSE)</f>
        <v>#N/A</v>
      </c>
      <c r="F30" s="90" t="e">
        <f>VLOOKUP(A30,Sheet2!A29:K384,6,FALSE)</f>
        <v>#N/A</v>
      </c>
      <c r="G30" s="97" t="e">
        <f>VLOOKUP(A30,Sheet2!A29:K384,7,FALSE)</f>
        <v>#N/A</v>
      </c>
      <c r="H30" s="90" t="e">
        <f>VLOOKUP(A30,Sheet2!A29:K384,8,FALSE)</f>
        <v>#N/A</v>
      </c>
      <c r="I30" s="97" t="e">
        <f>VLOOKUP(A30,Sheet2!A29:K384,9,FALSE)</f>
        <v>#N/A</v>
      </c>
      <c r="J30" s="90" t="e">
        <f>VLOOKUP(A30,Sheet2!A29:K384,10,FALSE)</f>
        <v>#N/A</v>
      </c>
      <c r="K30" s="112" t="e">
        <f>VLOOKUP(A30,Sheet2!A29:K384,11,FALSE)</f>
        <v>#N/A</v>
      </c>
    </row>
    <row r="31" spans="1:11" ht="17.25" x14ac:dyDescent="0.3">
      <c r="A31" s="11" t="s">
        <v>55</v>
      </c>
      <c r="B31" s="90" t="str">
        <f>VLOOKUP(A31,Sheet2!A30:K385,2,FALSE)</f>
        <v>Dec</v>
      </c>
      <c r="C31" s="97" t="str">
        <f>VLOOKUP(A31,Sheet2!A30:K385,3,FALSE)</f>
        <v>Jan</v>
      </c>
      <c r="D31" s="97">
        <f>VLOOKUP(A31,Sheet2!A30:K385,4,FALSE)</f>
        <v>2</v>
      </c>
      <c r="E31" s="97" t="str">
        <f>VLOOKUP(A31,Sheet2!A30:K385,5,FALSE)</f>
        <v>PlantNET</v>
      </c>
      <c r="F31" s="90">
        <f>VLOOKUP(A31,Sheet2!A30:K385,6,FALSE)</f>
        <v>13.006</v>
      </c>
      <c r="G31" s="97" t="str">
        <f>VLOOKUP(A31,Sheet2!A30:K385,7,FALSE)</f>
        <v>Moles 2004 Seed database</v>
      </c>
      <c r="H31" s="90">
        <f>VLOOKUP(A31,Sheet2!A30:K385,8,FALSE)</f>
        <v>11.972729953282229</v>
      </c>
      <c r="I31" s="97" t="str">
        <f>VLOOKUP(A31,Sheet2!A30:K385,9,FALSE)</f>
        <v>J. Lawson</v>
      </c>
      <c r="J31" s="90">
        <f>VLOOKUP(A31,Sheet2!A30:K385,10,FALSE)</f>
        <v>0.82005973377155583</v>
      </c>
      <c r="K31" s="112" t="str">
        <f>VLOOKUP(A31,Sheet2!A30:K385,11,FALSE)</f>
        <v>J. Lawson</v>
      </c>
    </row>
    <row r="32" spans="1:11" ht="17.25" x14ac:dyDescent="0.3">
      <c r="A32" s="57" t="s">
        <v>155</v>
      </c>
      <c r="B32" s="90" t="str">
        <f>VLOOKUP(A32,Sheet2!A31:K386,2,FALSE)</f>
        <v>May</v>
      </c>
      <c r="C32" s="97" t="str">
        <f>VLOOKUP(A32,Sheet2!A31:K386,3,FALSE)</f>
        <v>Sep</v>
      </c>
      <c r="D32" s="97">
        <f>VLOOKUP(A32,Sheet2!A31:K386,4,FALSE)</f>
        <v>5</v>
      </c>
      <c r="E32" s="97" t="str">
        <f>VLOOKUP(A32,Sheet2!A31:K386,5,FALSE)</f>
        <v>PlantNET</v>
      </c>
      <c r="F32" s="90">
        <f>VLOOKUP(A32,Sheet2!A31:K386,6,FALSE)</f>
        <v>27.207999999999998</v>
      </c>
      <c r="G32" s="97" t="str">
        <f>VLOOKUP(A32,Sheet2!A31:K386,7,FALSE)</f>
        <v>Moles 2004 Seed database as H. aspera</v>
      </c>
      <c r="H32" s="90">
        <f>VLOOKUP(A32,Sheet2!A31:K386,8,FALSE)</f>
        <v>10.009801103869012</v>
      </c>
      <c r="I32" s="97" t="str">
        <f>VLOOKUP(A32,Sheet2!A31:K386,9,FALSE)</f>
        <v>J. Lawson</v>
      </c>
      <c r="J32" s="90">
        <f>VLOOKUP(A32,Sheet2!A31:K386,10,FALSE)</f>
        <v>0.78351000000000004</v>
      </c>
      <c r="K32" s="112" t="str">
        <f>VLOOKUP(A32,Sheet2!A31:K386,11,FALSE)</f>
        <v>Global Wood Density Database</v>
      </c>
    </row>
    <row r="33" spans="1:11" ht="17.25" x14ac:dyDescent="0.3">
      <c r="A33" s="57" t="s">
        <v>173</v>
      </c>
      <c r="B33" s="90" t="e">
        <f>VLOOKUP(A33,Sheet2!A32:K387,2,FALSE)</f>
        <v>#N/A</v>
      </c>
      <c r="C33" s="97" t="e">
        <f>VLOOKUP(A33,Sheet2!A32:K387,3,FALSE)</f>
        <v>#N/A</v>
      </c>
      <c r="D33" s="97" t="e">
        <f>VLOOKUP(A33,Sheet2!A32:K387,4,FALSE)</f>
        <v>#N/A</v>
      </c>
      <c r="E33" s="97" t="e">
        <f>VLOOKUP(A33,Sheet2!A32:K387,5,FALSE)</f>
        <v>#N/A</v>
      </c>
      <c r="F33" s="90" t="e">
        <f>VLOOKUP(A33,Sheet2!A32:K387,6,FALSE)</f>
        <v>#N/A</v>
      </c>
      <c r="G33" s="97" t="e">
        <f>VLOOKUP(A33,Sheet2!A32:K387,7,FALSE)</f>
        <v>#N/A</v>
      </c>
      <c r="H33" s="90" t="e">
        <f>VLOOKUP(A33,Sheet2!A32:K387,8,FALSE)</f>
        <v>#N/A</v>
      </c>
      <c r="I33" s="97" t="e">
        <f>VLOOKUP(A33,Sheet2!A32:K387,9,FALSE)</f>
        <v>#N/A</v>
      </c>
      <c r="J33" s="90" t="e">
        <f>VLOOKUP(A33,Sheet2!A32:K387,10,FALSE)</f>
        <v>#N/A</v>
      </c>
      <c r="K33" s="112" t="e">
        <f>VLOOKUP(A33,Sheet2!A32:K387,11,FALSE)</f>
        <v>#N/A</v>
      </c>
    </row>
    <row r="34" spans="1:11" ht="17.25" x14ac:dyDescent="0.3">
      <c r="A34" s="57" t="s">
        <v>158</v>
      </c>
      <c r="B34" s="90" t="str">
        <f>VLOOKUP(A34,Sheet2!A33:K388,2,FALSE)</f>
        <v>Jun</v>
      </c>
      <c r="C34" s="97" t="str">
        <f>VLOOKUP(A34,Sheet2!A33:K388,3,FALSE)</f>
        <v>Dec</v>
      </c>
      <c r="D34" s="97">
        <f>VLOOKUP(A34,Sheet2!A33:K388,4,FALSE)</f>
        <v>7</v>
      </c>
      <c r="E34" s="97" t="str">
        <f>VLOOKUP(A34,Sheet2!A33:K388,5,FALSE)</f>
        <v>PlantNET</v>
      </c>
      <c r="F34" s="90">
        <f>VLOOKUP(A34,Sheet2!A33:K388,6,FALSE)</f>
        <v>43.52</v>
      </c>
      <c r="G34" s="97" t="str">
        <f>VLOOKUP(A34,Sheet2!A33:K388,7,FALSE)</f>
        <v>Kew SID, as N. microcarpa var. microcarpa</v>
      </c>
      <c r="H34" s="90" t="str">
        <f>VLOOKUP(A34,Sheet2!A33:K388,8,FALSE)</f>
        <v>can't find</v>
      </c>
      <c r="I34" s="97" t="str">
        <f>VLOOKUP(A34,Sheet2!A33:K388,9,FALSE)</f>
        <v>-</v>
      </c>
      <c r="J34" s="90">
        <f>VLOOKUP(A34,Sheet2!A33:K388,10,FALSE)</f>
        <v>0.63871927697163833</v>
      </c>
      <c r="K34" s="112" t="str">
        <f>VLOOKUP(A34,Sheet2!A33:K388,11,FALSE)</f>
        <v>J. Lawson, , as N. microcarpa var. microcarpa</v>
      </c>
    </row>
    <row r="35" spans="1:11" ht="17.25" x14ac:dyDescent="0.3">
      <c r="A35" s="58" t="s">
        <v>163</v>
      </c>
      <c r="B35" s="90" t="str">
        <f>VLOOKUP(A35,Sheet2!A34:K389,2,FALSE)</f>
        <v>Jan</v>
      </c>
      <c r="C35" s="97" t="str">
        <f>VLOOKUP(A35,Sheet2!A34:K389,3,FALSE)</f>
        <v>Dec</v>
      </c>
      <c r="D35" s="97">
        <f>VLOOKUP(A35,Sheet2!A34:K389,4,FALSE)</f>
        <v>12</v>
      </c>
      <c r="E35" s="97" t="str">
        <f>VLOOKUP(A35,Sheet2!A34:K389,5,FALSE)</f>
        <v>PlantNET</v>
      </c>
      <c r="F35" s="90">
        <f>VLOOKUP(A35,Sheet2!A34:K389,6,FALSE)</f>
        <v>8.4</v>
      </c>
      <c r="G35" s="97" t="str">
        <f>VLOOKUP(A35,Sheet2!A34:K389,7,FALSE)</f>
        <v>Kew SID</v>
      </c>
      <c r="H35" s="90">
        <f>VLOOKUP(A35,Sheet2!A34:K389,8,FALSE)</f>
        <v>26.87</v>
      </c>
      <c r="I35" s="97" t="str">
        <f>VLOOKUP(A35,Sheet2!A34:K389,9,FALSE)</f>
        <v>Lake, J. &amp; Leishman, M.R. (2004) Invasion success of exotic plants in natural ecosystems: the role of disturbance, plant attributes and freedom from herbivores. Biological Conservation 117, 215-226.</v>
      </c>
      <c r="J35" s="90" t="str">
        <f>VLOOKUP(A35,Sheet2!A34:K389,10,FALSE)</f>
        <v>can't find</v>
      </c>
      <c r="K35" s="112" t="str">
        <f>VLOOKUP(A35,Sheet2!A34:K389,11,FALSE)</f>
        <v>-</v>
      </c>
    </row>
    <row r="36" spans="1:11" ht="17.25" x14ac:dyDescent="0.3">
      <c r="A36" s="11" t="s">
        <v>273</v>
      </c>
      <c r="B36" s="90" t="e">
        <f>VLOOKUP(A36,Sheet2!A35:K390,2,FALSE)</f>
        <v>#N/A</v>
      </c>
      <c r="C36" s="97" t="e">
        <f>VLOOKUP(A36,Sheet2!A35:K390,3,FALSE)</f>
        <v>#N/A</v>
      </c>
      <c r="D36" s="97" t="e">
        <f>VLOOKUP(A36,Sheet2!A35:K390,4,FALSE)</f>
        <v>#N/A</v>
      </c>
      <c r="E36" s="97" t="e">
        <f>VLOOKUP(A36,Sheet2!A35:K390,5,FALSE)</f>
        <v>#N/A</v>
      </c>
      <c r="F36" s="90" t="e">
        <f>VLOOKUP(A36,Sheet2!A35:K390,6,FALSE)</f>
        <v>#N/A</v>
      </c>
      <c r="G36" s="97" t="e">
        <f>VLOOKUP(A36,Sheet2!A35:K390,7,FALSE)</f>
        <v>#N/A</v>
      </c>
      <c r="H36" s="90" t="e">
        <f>VLOOKUP(A36,Sheet2!A35:K390,8,FALSE)</f>
        <v>#N/A</v>
      </c>
      <c r="I36" s="97" t="e">
        <f>VLOOKUP(A36,Sheet2!A35:K390,9,FALSE)</f>
        <v>#N/A</v>
      </c>
      <c r="J36" s="90" t="e">
        <f>VLOOKUP(A36,Sheet2!A35:K390,10,FALSE)</f>
        <v>#N/A</v>
      </c>
      <c r="K36" s="112" t="e">
        <f>VLOOKUP(A36,Sheet2!A35:K390,11,FALSE)</f>
        <v>#N/A</v>
      </c>
    </row>
    <row r="37" spans="1:11" ht="17.25" x14ac:dyDescent="0.3">
      <c r="A37" s="56" t="s">
        <v>44</v>
      </c>
      <c r="B37" s="90" t="e">
        <f>VLOOKUP(A37,Sheet2!A36:K391,2,FALSE)</f>
        <v>#N/A</v>
      </c>
      <c r="C37" s="97" t="e">
        <f>VLOOKUP(A37,Sheet2!A36:K391,3,FALSE)</f>
        <v>#N/A</v>
      </c>
      <c r="D37" s="97" t="e">
        <f>VLOOKUP(A37,Sheet2!A36:K391,4,FALSE)</f>
        <v>#N/A</v>
      </c>
      <c r="E37" s="97" t="e">
        <f>VLOOKUP(A37,Sheet2!A36:K391,5,FALSE)</f>
        <v>#N/A</v>
      </c>
      <c r="F37" s="90" t="e">
        <f>VLOOKUP(A37,Sheet2!A36:K391,6,FALSE)</f>
        <v>#N/A</v>
      </c>
      <c r="G37" s="97" t="e">
        <f>VLOOKUP(A37,Sheet2!A36:K391,7,FALSE)</f>
        <v>#N/A</v>
      </c>
      <c r="H37" s="90" t="e">
        <f>VLOOKUP(A37,Sheet2!A36:K391,8,FALSE)</f>
        <v>#N/A</v>
      </c>
      <c r="I37" s="97" t="e">
        <f>VLOOKUP(A37,Sheet2!A36:K391,9,FALSE)</f>
        <v>#N/A</v>
      </c>
      <c r="J37" s="90" t="e">
        <f>VLOOKUP(A37,Sheet2!A36:K391,10,FALSE)</f>
        <v>#N/A</v>
      </c>
      <c r="K37" s="112" t="e">
        <f>VLOOKUP(A37,Sheet2!A36:K391,11,FALSE)</f>
        <v>#N/A</v>
      </c>
    </row>
    <row r="38" spans="1:11" ht="17.25" x14ac:dyDescent="0.3">
      <c r="A38" s="57" t="s">
        <v>200</v>
      </c>
      <c r="B38" s="90" t="e">
        <f>VLOOKUP(A38,Sheet2!A37:K392,2,FALSE)</f>
        <v>#N/A</v>
      </c>
      <c r="C38" s="97" t="e">
        <f>VLOOKUP(A38,Sheet2!A37:K392,3,FALSE)</f>
        <v>#N/A</v>
      </c>
      <c r="D38" s="97" t="e">
        <f>VLOOKUP(A38,Sheet2!A37:K392,4,FALSE)</f>
        <v>#N/A</v>
      </c>
      <c r="E38" s="97" t="e">
        <f>VLOOKUP(A38,Sheet2!A37:K392,5,FALSE)</f>
        <v>#N/A</v>
      </c>
      <c r="F38" s="90" t="e">
        <f>VLOOKUP(A38,Sheet2!A37:K392,6,FALSE)</f>
        <v>#N/A</v>
      </c>
      <c r="G38" s="97" t="e">
        <f>VLOOKUP(A38,Sheet2!A37:K392,7,FALSE)</f>
        <v>#N/A</v>
      </c>
      <c r="H38" s="90" t="e">
        <f>VLOOKUP(A38,Sheet2!A37:K392,8,FALSE)</f>
        <v>#N/A</v>
      </c>
      <c r="I38" s="97" t="e">
        <f>VLOOKUP(A38,Sheet2!A37:K392,9,FALSE)</f>
        <v>#N/A</v>
      </c>
      <c r="J38" s="90" t="e">
        <f>VLOOKUP(A38,Sheet2!A37:K392,10,FALSE)</f>
        <v>#N/A</v>
      </c>
      <c r="K38" s="112" t="e">
        <f>VLOOKUP(A38,Sheet2!A37:K392,11,FALSE)</f>
        <v>#N/A</v>
      </c>
    </row>
    <row r="39" spans="1:11" ht="17.25" x14ac:dyDescent="0.3">
      <c r="A39" s="68" t="s">
        <v>30</v>
      </c>
      <c r="B39" s="90" t="e">
        <f>VLOOKUP(A39,Sheet2!A38:K393,2,FALSE)</f>
        <v>#N/A</v>
      </c>
      <c r="C39" s="97" t="e">
        <f>VLOOKUP(A39,Sheet2!A38:K393,3,FALSE)</f>
        <v>#N/A</v>
      </c>
      <c r="D39" s="97" t="e">
        <f>VLOOKUP(A39,Sheet2!A38:K393,4,FALSE)</f>
        <v>#N/A</v>
      </c>
      <c r="E39" s="97" t="e">
        <f>VLOOKUP(A39,Sheet2!A38:K393,5,FALSE)</f>
        <v>#N/A</v>
      </c>
      <c r="F39" s="90" t="e">
        <f>VLOOKUP(A39,Sheet2!A38:K393,6,FALSE)</f>
        <v>#N/A</v>
      </c>
      <c r="G39" s="97" t="e">
        <f>VLOOKUP(A39,Sheet2!A38:K393,7,FALSE)</f>
        <v>#N/A</v>
      </c>
      <c r="H39" s="90" t="e">
        <f>VLOOKUP(A39,Sheet2!A38:K393,8,FALSE)</f>
        <v>#N/A</v>
      </c>
      <c r="I39" s="97" t="e">
        <f>VLOOKUP(A39,Sheet2!A38:K393,9,FALSE)</f>
        <v>#N/A</v>
      </c>
      <c r="J39" s="90" t="e">
        <f>VLOOKUP(A39,Sheet2!A38:K393,10,FALSE)</f>
        <v>#N/A</v>
      </c>
      <c r="K39" s="112" t="e">
        <f>VLOOKUP(A39,Sheet2!A38:K393,11,FALSE)</f>
        <v>#N/A</v>
      </c>
    </row>
    <row r="40" spans="1:11" ht="17.25" x14ac:dyDescent="0.3">
      <c r="A40" s="4" t="s">
        <v>134</v>
      </c>
      <c r="B40" s="90" t="e">
        <f>VLOOKUP(A40,Sheet2!A39:K394,2,FALSE)</f>
        <v>#N/A</v>
      </c>
      <c r="C40" s="97" t="e">
        <f>VLOOKUP(A40,Sheet2!A39:K394,3,FALSE)</f>
        <v>#N/A</v>
      </c>
      <c r="D40" s="97" t="e">
        <f>VLOOKUP(A40,Sheet2!A39:K394,4,FALSE)</f>
        <v>#N/A</v>
      </c>
      <c r="E40" s="97" t="e">
        <f>VLOOKUP(A40,Sheet2!A39:K394,5,FALSE)</f>
        <v>#N/A</v>
      </c>
      <c r="F40" s="90" t="e">
        <f>VLOOKUP(A40,Sheet2!A39:K394,6,FALSE)</f>
        <v>#N/A</v>
      </c>
      <c r="G40" s="97" t="e">
        <f>VLOOKUP(A40,Sheet2!A39:K394,7,FALSE)</f>
        <v>#N/A</v>
      </c>
      <c r="H40" s="90" t="e">
        <f>VLOOKUP(A40,Sheet2!A39:K394,8,FALSE)</f>
        <v>#N/A</v>
      </c>
      <c r="I40" s="97" t="e">
        <f>VLOOKUP(A40,Sheet2!A39:K394,9,FALSE)</f>
        <v>#N/A</v>
      </c>
      <c r="J40" s="90" t="e">
        <f>VLOOKUP(A40,Sheet2!A39:K394,10,FALSE)</f>
        <v>#N/A</v>
      </c>
      <c r="K40" s="112" t="e">
        <f>VLOOKUP(A40,Sheet2!A39:K394,11,FALSE)</f>
        <v>#N/A</v>
      </c>
    </row>
    <row r="41" spans="1:11" ht="17.25" x14ac:dyDescent="0.3">
      <c r="A41" s="58" t="s">
        <v>46</v>
      </c>
      <c r="B41" s="90" t="e">
        <f>VLOOKUP(A41,Sheet2!A40:K395,2,FALSE)</f>
        <v>#N/A</v>
      </c>
      <c r="C41" s="97" t="e">
        <f>VLOOKUP(A41,Sheet2!A40:K395,3,FALSE)</f>
        <v>#N/A</v>
      </c>
      <c r="D41" s="97" t="e">
        <f>VLOOKUP(A41,Sheet2!A40:K395,4,FALSE)</f>
        <v>#N/A</v>
      </c>
      <c r="E41" s="97" t="e">
        <f>VLOOKUP(A41,Sheet2!A40:K395,5,FALSE)</f>
        <v>#N/A</v>
      </c>
      <c r="F41" s="90" t="e">
        <f>VLOOKUP(A41,Sheet2!A40:K395,6,FALSE)</f>
        <v>#N/A</v>
      </c>
      <c r="G41" s="97" t="e">
        <f>VLOOKUP(A41,Sheet2!A40:K395,7,FALSE)</f>
        <v>#N/A</v>
      </c>
      <c r="H41" s="90" t="e">
        <f>VLOOKUP(A41,Sheet2!A40:K395,8,FALSE)</f>
        <v>#N/A</v>
      </c>
      <c r="I41" s="97" t="e">
        <f>VLOOKUP(A41,Sheet2!A40:K395,9,FALSE)</f>
        <v>#N/A</v>
      </c>
      <c r="J41" s="90" t="e">
        <f>VLOOKUP(A41,Sheet2!A40:K395,10,FALSE)</f>
        <v>#N/A</v>
      </c>
      <c r="K41" s="112" t="e">
        <f>VLOOKUP(A41,Sheet2!A40:K395,11,FALSE)</f>
        <v>#N/A</v>
      </c>
    </row>
    <row r="42" spans="1:11" ht="17.25" x14ac:dyDescent="0.3">
      <c r="A42" s="56" t="s">
        <v>42</v>
      </c>
      <c r="B42" s="90" t="e">
        <f>VLOOKUP(A42,Sheet2!A41:K396,2,FALSE)</f>
        <v>#N/A</v>
      </c>
      <c r="C42" s="97" t="e">
        <f>VLOOKUP(A42,Sheet2!A41:K396,3,FALSE)</f>
        <v>#N/A</v>
      </c>
      <c r="D42" s="97" t="e">
        <f>VLOOKUP(A42,Sheet2!A41:K396,4,FALSE)</f>
        <v>#N/A</v>
      </c>
      <c r="E42" s="97" t="e">
        <f>VLOOKUP(A42,Sheet2!A41:K396,5,FALSE)</f>
        <v>#N/A</v>
      </c>
      <c r="F42" s="90" t="e">
        <f>VLOOKUP(A42,Sheet2!A41:K396,6,FALSE)</f>
        <v>#N/A</v>
      </c>
      <c r="G42" s="97" t="e">
        <f>VLOOKUP(A42,Sheet2!A41:K396,7,FALSE)</f>
        <v>#N/A</v>
      </c>
      <c r="H42" s="90" t="e">
        <f>VLOOKUP(A42,Sheet2!A41:K396,8,FALSE)</f>
        <v>#N/A</v>
      </c>
      <c r="I42" s="97" t="e">
        <f>VLOOKUP(A42,Sheet2!A41:K396,9,FALSE)</f>
        <v>#N/A</v>
      </c>
      <c r="J42" s="90" t="e">
        <f>VLOOKUP(A42,Sheet2!A41:K396,10,FALSE)</f>
        <v>#N/A</v>
      </c>
      <c r="K42" s="112" t="e">
        <f>VLOOKUP(A42,Sheet2!A41:K396,11,FALSE)</f>
        <v>#N/A</v>
      </c>
    </row>
    <row r="43" spans="1:11" ht="17.25" x14ac:dyDescent="0.3">
      <c r="A43" s="57" t="s">
        <v>162</v>
      </c>
      <c r="B43" s="90" t="e">
        <f>VLOOKUP(A43,Sheet2!A42:K397,2,FALSE)</f>
        <v>#N/A</v>
      </c>
      <c r="C43" s="97" t="e">
        <f>VLOOKUP(A43,Sheet2!A42:K397,3,FALSE)</f>
        <v>#N/A</v>
      </c>
      <c r="D43" s="97" t="e">
        <f>VLOOKUP(A43,Sheet2!A42:K397,4,FALSE)</f>
        <v>#N/A</v>
      </c>
      <c r="E43" s="97" t="e">
        <f>VLOOKUP(A43,Sheet2!A42:K397,5,FALSE)</f>
        <v>#N/A</v>
      </c>
      <c r="F43" s="90" t="e">
        <f>VLOOKUP(A43,Sheet2!A42:K397,6,FALSE)</f>
        <v>#N/A</v>
      </c>
      <c r="G43" s="97" t="e">
        <f>VLOOKUP(A43,Sheet2!A42:K397,7,FALSE)</f>
        <v>#N/A</v>
      </c>
      <c r="H43" s="90" t="e">
        <f>VLOOKUP(A43,Sheet2!A42:K397,8,FALSE)</f>
        <v>#N/A</v>
      </c>
      <c r="I43" s="97" t="e">
        <f>VLOOKUP(A43,Sheet2!A42:K397,9,FALSE)</f>
        <v>#N/A</v>
      </c>
      <c r="J43" s="90" t="e">
        <f>VLOOKUP(A43,Sheet2!A42:K397,10,FALSE)</f>
        <v>#N/A</v>
      </c>
      <c r="K43" s="112" t="e">
        <f>VLOOKUP(A43,Sheet2!A42:K397,11,FALSE)</f>
        <v>#N/A</v>
      </c>
    </row>
    <row r="44" spans="1:11" ht="17.25" x14ac:dyDescent="0.3">
      <c r="A44" s="57" t="s">
        <v>195</v>
      </c>
      <c r="B44" s="90" t="e">
        <f>VLOOKUP(A44,Sheet2!A43:K398,2,FALSE)</f>
        <v>#N/A</v>
      </c>
      <c r="C44" s="97" t="e">
        <f>VLOOKUP(A44,Sheet2!A43:K398,3,FALSE)</f>
        <v>#N/A</v>
      </c>
      <c r="D44" s="97" t="e">
        <f>VLOOKUP(A44,Sheet2!A43:K398,4,FALSE)</f>
        <v>#N/A</v>
      </c>
      <c r="E44" s="97" t="e">
        <f>VLOOKUP(A44,Sheet2!A43:K398,5,FALSE)</f>
        <v>#N/A</v>
      </c>
      <c r="F44" s="90" t="e">
        <f>VLOOKUP(A44,Sheet2!A43:K398,6,FALSE)</f>
        <v>#N/A</v>
      </c>
      <c r="G44" s="97" t="e">
        <f>VLOOKUP(A44,Sheet2!A43:K398,7,FALSE)</f>
        <v>#N/A</v>
      </c>
      <c r="H44" s="90" t="e">
        <f>VLOOKUP(A44,Sheet2!A43:K398,8,FALSE)</f>
        <v>#N/A</v>
      </c>
      <c r="I44" s="97" t="e">
        <f>VLOOKUP(A44,Sheet2!A43:K398,9,FALSE)</f>
        <v>#N/A</v>
      </c>
      <c r="J44" s="90" t="e">
        <f>VLOOKUP(A44,Sheet2!A43:K398,10,FALSE)</f>
        <v>#N/A</v>
      </c>
      <c r="K44" s="112" t="e">
        <f>VLOOKUP(A44,Sheet2!A43:K398,11,FALSE)</f>
        <v>#N/A</v>
      </c>
    </row>
    <row r="45" spans="1:11" ht="17.25" x14ac:dyDescent="0.3">
      <c r="A45" s="57" t="s">
        <v>153</v>
      </c>
      <c r="B45" s="90" t="e">
        <f>VLOOKUP(A45,Sheet2!A44:K399,2,FALSE)</f>
        <v>#N/A</v>
      </c>
      <c r="C45" s="97" t="e">
        <f>VLOOKUP(A45,Sheet2!A44:K399,3,FALSE)</f>
        <v>#N/A</v>
      </c>
      <c r="D45" s="97" t="e">
        <f>VLOOKUP(A45,Sheet2!A44:K399,4,FALSE)</f>
        <v>#N/A</v>
      </c>
      <c r="E45" s="97" t="e">
        <f>VLOOKUP(A45,Sheet2!A44:K399,5,FALSE)</f>
        <v>#N/A</v>
      </c>
      <c r="F45" s="90" t="e">
        <f>VLOOKUP(A45,Sheet2!A44:K399,6,FALSE)</f>
        <v>#N/A</v>
      </c>
      <c r="G45" s="97" t="e">
        <f>VLOOKUP(A45,Sheet2!A44:K399,7,FALSE)</f>
        <v>#N/A</v>
      </c>
      <c r="H45" s="90" t="e">
        <f>VLOOKUP(A45,Sheet2!A44:K399,8,FALSE)</f>
        <v>#N/A</v>
      </c>
      <c r="I45" s="97" t="e">
        <f>VLOOKUP(A45,Sheet2!A44:K399,9,FALSE)</f>
        <v>#N/A</v>
      </c>
      <c r="J45" s="90" t="e">
        <f>VLOOKUP(A45,Sheet2!A44:K399,10,FALSE)</f>
        <v>#N/A</v>
      </c>
      <c r="K45" s="112" t="e">
        <f>VLOOKUP(A45,Sheet2!A44:K399,11,FALSE)</f>
        <v>#N/A</v>
      </c>
    </row>
    <row r="46" spans="1:11" ht="17.25" x14ac:dyDescent="0.3">
      <c r="A46" s="58" t="s">
        <v>128</v>
      </c>
      <c r="B46" s="90" t="e">
        <f>VLOOKUP(A46,Sheet2!A45:K400,2,FALSE)</f>
        <v>#N/A</v>
      </c>
      <c r="C46" s="97" t="e">
        <f>VLOOKUP(A46,Sheet2!A45:K400,3,FALSE)</f>
        <v>#N/A</v>
      </c>
      <c r="D46" s="97" t="e">
        <f>VLOOKUP(A46,Sheet2!A45:K400,4,FALSE)</f>
        <v>#N/A</v>
      </c>
      <c r="E46" s="97" t="e">
        <f>VLOOKUP(A46,Sheet2!A45:K400,5,FALSE)</f>
        <v>#N/A</v>
      </c>
      <c r="F46" s="90" t="e">
        <f>VLOOKUP(A46,Sheet2!A45:K400,6,FALSE)</f>
        <v>#N/A</v>
      </c>
      <c r="G46" s="97" t="e">
        <f>VLOOKUP(A46,Sheet2!A45:K400,7,FALSE)</f>
        <v>#N/A</v>
      </c>
      <c r="H46" s="90" t="e">
        <f>VLOOKUP(A46,Sheet2!A45:K400,8,FALSE)</f>
        <v>#N/A</v>
      </c>
      <c r="I46" s="97" t="e">
        <f>VLOOKUP(A46,Sheet2!A45:K400,9,FALSE)</f>
        <v>#N/A</v>
      </c>
      <c r="J46" s="90" t="e">
        <f>VLOOKUP(A46,Sheet2!A45:K400,10,FALSE)</f>
        <v>#N/A</v>
      </c>
      <c r="K46" s="112" t="e">
        <f>VLOOKUP(A46,Sheet2!A45:K400,11,FALSE)</f>
        <v>#N/A</v>
      </c>
    </row>
    <row r="47" spans="1:11" ht="17.25" x14ac:dyDescent="0.3">
      <c r="A47" s="57" t="s">
        <v>145</v>
      </c>
      <c r="B47" s="90" t="e">
        <f>VLOOKUP(A47,Sheet2!A46:K401,2,FALSE)</f>
        <v>#N/A</v>
      </c>
      <c r="C47" s="97" t="e">
        <f>VLOOKUP(A47,Sheet2!A46:K401,3,FALSE)</f>
        <v>#N/A</v>
      </c>
      <c r="D47" s="97" t="e">
        <f>VLOOKUP(A47,Sheet2!A46:K401,4,FALSE)</f>
        <v>#N/A</v>
      </c>
      <c r="E47" s="97" t="e">
        <f>VLOOKUP(A47,Sheet2!A46:K401,5,FALSE)</f>
        <v>#N/A</v>
      </c>
      <c r="F47" s="90" t="e">
        <f>VLOOKUP(A47,Sheet2!A46:K401,6,FALSE)</f>
        <v>#N/A</v>
      </c>
      <c r="G47" s="97" t="e">
        <f>VLOOKUP(A47,Sheet2!A46:K401,7,FALSE)</f>
        <v>#N/A</v>
      </c>
      <c r="H47" s="90" t="e">
        <f>VLOOKUP(A47,Sheet2!A46:K401,8,FALSE)</f>
        <v>#N/A</v>
      </c>
      <c r="I47" s="97" t="e">
        <f>VLOOKUP(A47,Sheet2!A46:K401,9,FALSE)</f>
        <v>#N/A</v>
      </c>
      <c r="J47" s="90" t="e">
        <f>VLOOKUP(A47,Sheet2!A46:K401,10,FALSE)</f>
        <v>#N/A</v>
      </c>
      <c r="K47" s="112" t="e">
        <f>VLOOKUP(A47,Sheet2!A46:K401,11,FALSE)</f>
        <v>#N/A</v>
      </c>
    </row>
    <row r="48" spans="1:11" ht="17.25" x14ac:dyDescent="0.3">
      <c r="A48" s="11" t="s">
        <v>189</v>
      </c>
      <c r="B48" s="90" t="str">
        <f>VLOOKUP(A48,Sheet2!A47:K402,2,FALSE)</f>
        <v>Sep</v>
      </c>
      <c r="C48" s="97" t="str">
        <f>VLOOKUP(A48,Sheet2!A47:K402,3,FALSE)</f>
        <v>Feb</v>
      </c>
      <c r="D48" s="97">
        <f>VLOOKUP(A48,Sheet2!A47:K402,4,FALSE)</f>
        <v>6</v>
      </c>
      <c r="E48" s="97" t="str">
        <f>VLOOKUP(A48,Sheet2!A47:K402,5,FALSE)</f>
        <v>PlantNET</v>
      </c>
      <c r="F48" s="90">
        <f>VLOOKUP(A48,Sheet2!A47:K402,6,FALSE)</f>
        <v>40.76</v>
      </c>
      <c r="G48" s="97" t="str">
        <f>VLOOKUP(A48,Sheet2!A47:K402,7,FALSE)</f>
        <v>Kew SID</v>
      </c>
      <c r="H48" s="90">
        <f>VLOOKUP(A48,Sheet2!A47:K402,8,FALSE)</f>
        <v>11.300890521029469</v>
      </c>
      <c r="I48" s="97" t="str">
        <f>VLOOKUP(A48,Sheet2!A47:K402,9,FALSE)</f>
        <v>J. Lawson</v>
      </c>
      <c r="J48" s="90" t="str">
        <f>VLOOKUP(A48,Sheet2!A47:K402,10,FALSE)</f>
        <v>can't find</v>
      </c>
      <c r="K48" s="112" t="str">
        <f>VLOOKUP(A48,Sheet2!A47:K402,11,FALSE)</f>
        <v>-</v>
      </c>
    </row>
    <row r="49" spans="1:11" ht="17.25" x14ac:dyDescent="0.3">
      <c r="A49" s="4" t="s">
        <v>29</v>
      </c>
      <c r="B49" s="90" t="str">
        <f>VLOOKUP(A49,Sheet2!A48:K403,2,FALSE)</f>
        <v>Mar</v>
      </c>
      <c r="C49" s="97" t="str">
        <f>VLOOKUP(A49,Sheet2!A48:K403,3,FALSE)</f>
        <v>Aug</v>
      </c>
      <c r="D49" s="97">
        <f>VLOOKUP(A49,Sheet2!A48:K403,4,FALSE)</f>
        <v>6</v>
      </c>
      <c r="E49" s="97" t="str">
        <f>VLOOKUP(A49,Sheet2!A48:K403,5,FALSE)</f>
        <v>PlantNET</v>
      </c>
      <c r="F49" s="90">
        <f>VLOOKUP(A49,Sheet2!A48:K403,6,FALSE)</f>
        <v>0.313</v>
      </c>
      <c r="G49" s="97" t="str">
        <f>VLOOKUP(A49,Sheet2!A48:K403,7,FALSE)</f>
        <v>Moles 2004 Seed database</v>
      </c>
      <c r="H49" s="90">
        <f>VLOOKUP(A49,Sheet2!A48:K403,8,FALSE)</f>
        <v>7.9623219716188771</v>
      </c>
      <c r="I49" s="97" t="str">
        <f>VLOOKUP(A49,Sheet2!A48:K403,9,FALSE)</f>
        <v>J. Lawson</v>
      </c>
      <c r="J49" s="90">
        <f>VLOOKUP(A49,Sheet2!A48:K403,10,FALSE)</f>
        <v>0.75137510773299965</v>
      </c>
      <c r="K49" s="112" t="str">
        <f>VLOOKUP(A49,Sheet2!A48:K403,11,FALSE)</f>
        <v>J. Lawson</v>
      </c>
    </row>
    <row r="50" spans="1:11" ht="17.25" x14ac:dyDescent="0.3">
      <c r="A50" s="4" t="s">
        <v>182</v>
      </c>
      <c r="B50" s="90" t="e">
        <f>VLOOKUP(A50,Sheet2!A49:K404,2,FALSE)</f>
        <v>#N/A</v>
      </c>
      <c r="C50" s="97" t="e">
        <f>VLOOKUP(A50,Sheet2!A49:K404,3,FALSE)</f>
        <v>#N/A</v>
      </c>
      <c r="D50" s="97" t="e">
        <f>VLOOKUP(A50,Sheet2!A49:K404,4,FALSE)</f>
        <v>#N/A</v>
      </c>
      <c r="E50" s="97" t="e">
        <f>VLOOKUP(A50,Sheet2!A49:K404,5,FALSE)</f>
        <v>#N/A</v>
      </c>
      <c r="F50" s="90" t="e">
        <f>VLOOKUP(A50,Sheet2!A49:K404,6,FALSE)</f>
        <v>#N/A</v>
      </c>
      <c r="G50" s="97" t="e">
        <f>VLOOKUP(A50,Sheet2!A49:K404,7,FALSE)</f>
        <v>#N/A</v>
      </c>
      <c r="H50" s="90" t="e">
        <f>VLOOKUP(A50,Sheet2!A49:K404,8,FALSE)</f>
        <v>#N/A</v>
      </c>
      <c r="I50" s="97" t="e">
        <f>VLOOKUP(A50,Sheet2!A49:K404,9,FALSE)</f>
        <v>#N/A</v>
      </c>
      <c r="J50" s="90" t="e">
        <f>VLOOKUP(A50,Sheet2!A49:K404,10,FALSE)</f>
        <v>#N/A</v>
      </c>
      <c r="K50" s="112" t="e">
        <f>VLOOKUP(A50,Sheet2!A49:K404,11,FALSE)</f>
        <v>#N/A</v>
      </c>
    </row>
    <row r="51" spans="1:11" ht="17.25" x14ac:dyDescent="0.3">
      <c r="A51" s="56" t="s">
        <v>93</v>
      </c>
      <c r="B51" s="90" t="e">
        <f>VLOOKUP(A51,Sheet2!A50:K405,2,FALSE)</f>
        <v>#N/A</v>
      </c>
      <c r="C51" s="97" t="e">
        <f>VLOOKUP(A51,Sheet2!A50:K405,3,FALSE)</f>
        <v>#N/A</v>
      </c>
      <c r="D51" s="97" t="e">
        <f>VLOOKUP(A51,Sheet2!A50:K405,4,FALSE)</f>
        <v>#N/A</v>
      </c>
      <c r="E51" s="97" t="e">
        <f>VLOOKUP(A51,Sheet2!A50:K405,5,FALSE)</f>
        <v>#N/A</v>
      </c>
      <c r="F51" s="90" t="e">
        <f>VLOOKUP(A51,Sheet2!A50:K405,6,FALSE)</f>
        <v>#N/A</v>
      </c>
      <c r="G51" s="97" t="e">
        <f>VLOOKUP(A51,Sheet2!A50:K405,7,FALSE)</f>
        <v>#N/A</v>
      </c>
      <c r="H51" s="90" t="e">
        <f>VLOOKUP(A51,Sheet2!A50:K405,8,FALSE)</f>
        <v>#N/A</v>
      </c>
      <c r="I51" s="97" t="e">
        <f>VLOOKUP(A51,Sheet2!A50:K405,9,FALSE)</f>
        <v>#N/A</v>
      </c>
      <c r="J51" s="90" t="e">
        <f>VLOOKUP(A51,Sheet2!A50:K405,10,FALSE)</f>
        <v>#N/A</v>
      </c>
      <c r="K51" s="112" t="e">
        <f>VLOOKUP(A51,Sheet2!A50:K405,11,FALSE)</f>
        <v>#N/A</v>
      </c>
    </row>
    <row r="52" spans="1:11" ht="17.25" x14ac:dyDescent="0.3">
      <c r="A52" s="11" t="s">
        <v>92</v>
      </c>
      <c r="B52" s="90" t="e">
        <f>VLOOKUP(A52,Sheet2!A51:K406,2,FALSE)</f>
        <v>#N/A</v>
      </c>
      <c r="C52" s="97" t="e">
        <f>VLOOKUP(A52,Sheet2!A51:K406,3,FALSE)</f>
        <v>#N/A</v>
      </c>
      <c r="D52" s="97" t="e">
        <f>VLOOKUP(A52,Sheet2!A51:K406,4,FALSE)</f>
        <v>#N/A</v>
      </c>
      <c r="E52" s="97" t="e">
        <f>VLOOKUP(A52,Sheet2!A51:K406,5,FALSE)</f>
        <v>#N/A</v>
      </c>
      <c r="F52" s="90" t="e">
        <f>VLOOKUP(A52,Sheet2!A51:K406,6,FALSE)</f>
        <v>#N/A</v>
      </c>
      <c r="G52" s="97" t="e">
        <f>VLOOKUP(A52,Sheet2!A51:K406,7,FALSE)</f>
        <v>#N/A</v>
      </c>
      <c r="H52" s="90" t="e">
        <f>VLOOKUP(A52,Sheet2!A51:K406,8,FALSE)</f>
        <v>#N/A</v>
      </c>
      <c r="I52" s="97" t="e">
        <f>VLOOKUP(A52,Sheet2!A51:K406,9,FALSE)</f>
        <v>#N/A</v>
      </c>
      <c r="J52" s="90" t="e">
        <f>VLOOKUP(A52,Sheet2!A51:K406,10,FALSE)</f>
        <v>#N/A</v>
      </c>
      <c r="K52" s="112" t="e">
        <f>VLOOKUP(A52,Sheet2!A51:K406,11,FALSE)</f>
        <v>#N/A</v>
      </c>
    </row>
    <row r="53" spans="1:11" ht="17.25" x14ac:dyDescent="0.3">
      <c r="A53" s="20" t="s">
        <v>36</v>
      </c>
      <c r="B53" s="90" t="e">
        <f>VLOOKUP(A53,Sheet2!A52:K407,2,FALSE)</f>
        <v>#N/A</v>
      </c>
      <c r="C53" s="97" t="e">
        <f>VLOOKUP(A53,Sheet2!A52:K407,3,FALSE)</f>
        <v>#N/A</v>
      </c>
      <c r="D53" s="97" t="e">
        <f>VLOOKUP(A53,Sheet2!A52:K407,4,FALSE)</f>
        <v>#N/A</v>
      </c>
      <c r="E53" s="97" t="e">
        <f>VLOOKUP(A53,Sheet2!A52:K407,5,FALSE)</f>
        <v>#N/A</v>
      </c>
      <c r="F53" s="90" t="e">
        <f>VLOOKUP(A53,Sheet2!A52:K407,6,FALSE)</f>
        <v>#N/A</v>
      </c>
      <c r="G53" s="97" t="e">
        <f>VLOOKUP(A53,Sheet2!A52:K407,7,FALSE)</f>
        <v>#N/A</v>
      </c>
      <c r="H53" s="90" t="e">
        <f>VLOOKUP(A53,Sheet2!A52:K407,8,FALSE)</f>
        <v>#N/A</v>
      </c>
      <c r="I53" s="97" t="e">
        <f>VLOOKUP(A53,Sheet2!A52:K407,9,FALSE)</f>
        <v>#N/A</v>
      </c>
      <c r="J53" s="90" t="e">
        <f>VLOOKUP(A53,Sheet2!A52:K407,10,FALSE)</f>
        <v>#N/A</v>
      </c>
      <c r="K53" s="112" t="e">
        <f>VLOOKUP(A53,Sheet2!A52:K407,11,FALSE)</f>
        <v>#N/A</v>
      </c>
    </row>
    <row r="54" spans="1:11" ht="17.25" x14ac:dyDescent="0.3">
      <c r="A54" s="11" t="s">
        <v>103</v>
      </c>
      <c r="B54" s="90" t="e">
        <f>VLOOKUP(A54,Sheet2!A53:K408,2,FALSE)</f>
        <v>#N/A</v>
      </c>
      <c r="C54" s="97" t="e">
        <f>VLOOKUP(A54,Sheet2!A53:K408,3,FALSE)</f>
        <v>#N/A</v>
      </c>
      <c r="D54" s="97" t="e">
        <f>VLOOKUP(A54,Sheet2!A53:K408,4,FALSE)</f>
        <v>#N/A</v>
      </c>
      <c r="E54" s="97" t="e">
        <f>VLOOKUP(A54,Sheet2!A53:K408,5,FALSE)</f>
        <v>#N/A</v>
      </c>
      <c r="F54" s="90" t="e">
        <f>VLOOKUP(A54,Sheet2!A53:K408,6,FALSE)</f>
        <v>#N/A</v>
      </c>
      <c r="G54" s="97" t="e">
        <f>VLOOKUP(A54,Sheet2!A53:K408,7,FALSE)</f>
        <v>#N/A</v>
      </c>
      <c r="H54" s="90" t="e">
        <f>VLOOKUP(A54,Sheet2!A53:K408,8,FALSE)</f>
        <v>#N/A</v>
      </c>
      <c r="I54" s="97" t="e">
        <f>VLOOKUP(A54,Sheet2!A53:K408,9,FALSE)</f>
        <v>#N/A</v>
      </c>
      <c r="J54" s="90" t="e">
        <f>VLOOKUP(A54,Sheet2!A53:K408,10,FALSE)</f>
        <v>#N/A</v>
      </c>
      <c r="K54" s="112" t="e">
        <f>VLOOKUP(A54,Sheet2!A53:K408,11,FALSE)</f>
        <v>#N/A</v>
      </c>
    </row>
    <row r="55" spans="1:11" ht="17.25" x14ac:dyDescent="0.3">
      <c r="A55" s="6" t="s">
        <v>108</v>
      </c>
      <c r="B55" s="90" t="e">
        <f>VLOOKUP(A55,Sheet2!A54:K409,2,FALSE)</f>
        <v>#N/A</v>
      </c>
      <c r="C55" s="97" t="e">
        <f>VLOOKUP(A55,Sheet2!A54:K409,3,FALSE)</f>
        <v>#N/A</v>
      </c>
      <c r="D55" s="97" t="e">
        <f>VLOOKUP(A55,Sheet2!A54:K409,4,FALSE)</f>
        <v>#N/A</v>
      </c>
      <c r="E55" s="97" t="e">
        <f>VLOOKUP(A55,Sheet2!A54:K409,5,FALSE)</f>
        <v>#N/A</v>
      </c>
      <c r="F55" s="90" t="e">
        <f>VLOOKUP(A55,Sheet2!A54:K409,6,FALSE)</f>
        <v>#N/A</v>
      </c>
      <c r="G55" s="97" t="e">
        <f>VLOOKUP(A55,Sheet2!A54:K409,7,FALSE)</f>
        <v>#N/A</v>
      </c>
      <c r="H55" s="90" t="e">
        <f>VLOOKUP(A55,Sheet2!A54:K409,8,FALSE)</f>
        <v>#N/A</v>
      </c>
      <c r="I55" s="97" t="e">
        <f>VLOOKUP(A55,Sheet2!A54:K409,9,FALSE)</f>
        <v>#N/A</v>
      </c>
      <c r="J55" s="90" t="e">
        <f>VLOOKUP(A55,Sheet2!A54:K409,10,FALSE)</f>
        <v>#N/A</v>
      </c>
      <c r="K55" s="112" t="e">
        <f>VLOOKUP(A55,Sheet2!A54:K409,11,FALSE)</f>
        <v>#N/A</v>
      </c>
    </row>
    <row r="56" spans="1:11" ht="17.25" x14ac:dyDescent="0.3">
      <c r="A56" s="58" t="s">
        <v>38</v>
      </c>
      <c r="B56" s="90" t="str">
        <f>VLOOKUP(A56,Sheet2!A55:K410,2,FALSE)</f>
        <v>Nov</v>
      </c>
      <c r="C56" s="97" t="str">
        <f>VLOOKUP(A56,Sheet2!A55:K410,3,FALSE)</f>
        <v>Aug</v>
      </c>
      <c r="D56" s="97">
        <f>VLOOKUP(A56,Sheet2!A55:K410,4,FALSE)</f>
        <v>10</v>
      </c>
      <c r="E56" s="97" t="str">
        <f>VLOOKUP(A56,Sheet2!A55:K410,5,FALSE)</f>
        <v>PlantNET</v>
      </c>
      <c r="F56" s="90">
        <f>VLOOKUP(A56,Sheet2!A55:K410,6,FALSE)</f>
        <v>216.49</v>
      </c>
      <c r="G56" s="97" t="str">
        <f>VLOOKUP(A56,Sheet2!A55:K410,7,FALSE)</f>
        <v>Kew SID</v>
      </c>
      <c r="H56" s="90">
        <f>VLOOKUP(A56,Sheet2!A55:K410,8,FALSE)</f>
        <v>10.066923449868074</v>
      </c>
      <c r="I56" s="97" t="str">
        <f>VLOOKUP(A56,Sheet2!A55:K410,9,FALSE)</f>
        <v>J. Lawson</v>
      </c>
      <c r="J56" s="90">
        <f>VLOOKUP(A56,Sheet2!A55:K410,10,FALSE)</f>
        <v>0.58133194992637427</v>
      </c>
      <c r="K56" s="112" t="str">
        <f>VLOOKUP(A56,Sheet2!A55:K410,11,FALSE)</f>
        <v>J. Lawson</v>
      </c>
    </row>
    <row r="57" spans="1:11" ht="17.25" x14ac:dyDescent="0.25">
      <c r="A57" s="59" t="s">
        <v>33</v>
      </c>
      <c r="B57" s="90" t="e">
        <f>VLOOKUP(A57,Sheet2!A56:K411,2,FALSE)</f>
        <v>#N/A</v>
      </c>
      <c r="C57" s="97" t="e">
        <f>VLOOKUP(A57,Sheet2!A56:K411,3,FALSE)</f>
        <v>#N/A</v>
      </c>
      <c r="D57" s="97" t="e">
        <f>VLOOKUP(A57,Sheet2!A56:K411,4,FALSE)</f>
        <v>#N/A</v>
      </c>
      <c r="E57" s="97" t="e">
        <f>VLOOKUP(A57,Sheet2!A56:K411,5,FALSE)</f>
        <v>#N/A</v>
      </c>
      <c r="F57" s="90" t="e">
        <f>VLOOKUP(A57,Sheet2!A56:K411,6,FALSE)</f>
        <v>#N/A</v>
      </c>
      <c r="G57" s="97" t="e">
        <f>VLOOKUP(A57,Sheet2!A56:K411,7,FALSE)</f>
        <v>#N/A</v>
      </c>
      <c r="H57" s="90" t="e">
        <f>VLOOKUP(A57,Sheet2!A56:K411,8,FALSE)</f>
        <v>#N/A</v>
      </c>
      <c r="I57" s="97" t="e">
        <f>VLOOKUP(A57,Sheet2!A56:K411,9,FALSE)</f>
        <v>#N/A</v>
      </c>
      <c r="J57" s="90" t="e">
        <f>VLOOKUP(A57,Sheet2!A56:K411,10,FALSE)</f>
        <v>#N/A</v>
      </c>
      <c r="K57" s="112" t="e">
        <f>VLOOKUP(A57,Sheet2!A56:K411,11,FALSE)</f>
        <v>#N/A</v>
      </c>
    </row>
    <row r="58" spans="1:11" ht="17.25" x14ac:dyDescent="0.3">
      <c r="A58" s="11" t="s">
        <v>124</v>
      </c>
      <c r="B58" s="90" t="str">
        <f>VLOOKUP(A58,Sheet2!A57:K412,2,FALSE)</f>
        <v>Sep</v>
      </c>
      <c r="C58" s="97" t="str">
        <f>VLOOKUP(A58,Sheet2!A57:K412,3,FALSE)</f>
        <v>Nov</v>
      </c>
      <c r="D58" s="97">
        <f>VLOOKUP(A58,Sheet2!A57:K412,4,FALSE)</f>
        <v>3</v>
      </c>
      <c r="E58" s="97" t="str">
        <f>VLOOKUP(A58,Sheet2!A57:K412,5,FALSE)</f>
        <v>Wikipedia</v>
      </c>
      <c r="F58" s="90">
        <f>VLOOKUP(A58,Sheet2!A57:K412,6,FALSE)</f>
        <v>41</v>
      </c>
      <c r="G58" s="97" t="str">
        <f>VLOOKUP(A58,Sheet2!A57:K412,7,FALSE)</f>
        <v>PIREL Seed Trait Database 02 08 2013</v>
      </c>
      <c r="H58" s="90">
        <f>VLOOKUP(A58,Sheet2!A57:K412,8,FALSE)</f>
        <v>13.213385307486288</v>
      </c>
      <c r="I58" s="97" t="str">
        <f>VLOOKUP(A58,Sheet2!A57:K412,9,FALSE)</f>
        <v>J. Lawson</v>
      </c>
      <c r="J58" s="90">
        <f>VLOOKUP(A58,Sheet2!A57:K412,10,FALSE)</f>
        <v>0.77</v>
      </c>
      <c r="K58" s="112" t="str">
        <f>VLOOKUP(A58,Sheet2!A57:K412,11,FALSE)</f>
        <v>Kooyman RM,  Westoby M. 2009. Costs of height gain in rainforest saplings: main-stem scaling, functional traits and strategy variation across 75 species. Annals of Botany 104: 987-993</v>
      </c>
    </row>
    <row r="59" spans="1:11" ht="17.25" x14ac:dyDescent="0.3">
      <c r="A59" s="6" t="s">
        <v>270</v>
      </c>
      <c r="B59" s="90" t="e">
        <f>VLOOKUP(A59,Sheet2!A58:K413,2,FALSE)</f>
        <v>#N/A</v>
      </c>
      <c r="C59" s="97" t="e">
        <f>VLOOKUP(A59,Sheet2!A58:K413,3,FALSE)</f>
        <v>#N/A</v>
      </c>
      <c r="D59" s="97" t="e">
        <f>VLOOKUP(A59,Sheet2!A58:K413,4,FALSE)</f>
        <v>#N/A</v>
      </c>
      <c r="E59" s="97" t="e">
        <f>VLOOKUP(A59,Sheet2!A58:K413,5,FALSE)</f>
        <v>#N/A</v>
      </c>
      <c r="F59" s="90" t="e">
        <f>VLOOKUP(A59,Sheet2!A58:K413,6,FALSE)</f>
        <v>#N/A</v>
      </c>
      <c r="G59" s="97" t="e">
        <f>VLOOKUP(A59,Sheet2!A58:K413,7,FALSE)</f>
        <v>#N/A</v>
      </c>
      <c r="H59" s="90" t="e">
        <f>VLOOKUP(A59,Sheet2!A58:K413,8,FALSE)</f>
        <v>#N/A</v>
      </c>
      <c r="I59" s="97" t="e">
        <f>VLOOKUP(A59,Sheet2!A58:K413,9,FALSE)</f>
        <v>#N/A</v>
      </c>
      <c r="J59" s="90" t="e">
        <f>VLOOKUP(A59,Sheet2!A58:K413,10,FALSE)</f>
        <v>#N/A</v>
      </c>
      <c r="K59" s="112" t="e">
        <f>VLOOKUP(A59,Sheet2!A58:K413,11,FALSE)</f>
        <v>#N/A</v>
      </c>
    </row>
    <row r="60" spans="1:11" ht="17.25" x14ac:dyDescent="0.3">
      <c r="A60" s="56" t="s">
        <v>49</v>
      </c>
      <c r="B60" s="90" t="e">
        <f>VLOOKUP(A60,Sheet2!A59:K414,2,FALSE)</f>
        <v>#N/A</v>
      </c>
      <c r="C60" s="97" t="e">
        <f>VLOOKUP(A60,Sheet2!A59:K414,3,FALSE)</f>
        <v>#N/A</v>
      </c>
      <c r="D60" s="97" t="e">
        <f>VLOOKUP(A60,Sheet2!A59:K414,4,FALSE)</f>
        <v>#N/A</v>
      </c>
      <c r="E60" s="97" t="e">
        <f>VLOOKUP(A60,Sheet2!A59:K414,5,FALSE)</f>
        <v>#N/A</v>
      </c>
      <c r="F60" s="90" t="e">
        <f>VLOOKUP(A60,Sheet2!A59:K414,6,FALSE)</f>
        <v>#N/A</v>
      </c>
      <c r="G60" s="97" t="e">
        <f>VLOOKUP(A60,Sheet2!A59:K414,7,FALSE)</f>
        <v>#N/A</v>
      </c>
      <c r="H60" s="90" t="e">
        <f>VLOOKUP(A60,Sheet2!A59:K414,8,FALSE)</f>
        <v>#N/A</v>
      </c>
      <c r="I60" s="97" t="e">
        <f>VLOOKUP(A60,Sheet2!A59:K414,9,FALSE)</f>
        <v>#N/A</v>
      </c>
      <c r="J60" s="90" t="e">
        <f>VLOOKUP(A60,Sheet2!A59:K414,10,FALSE)</f>
        <v>#N/A</v>
      </c>
      <c r="K60" s="112" t="e">
        <f>VLOOKUP(A60,Sheet2!A59:K414,11,FALSE)</f>
        <v>#N/A</v>
      </c>
    </row>
    <row r="61" spans="1:11" ht="17.25" x14ac:dyDescent="0.3">
      <c r="A61" s="57" t="s">
        <v>266</v>
      </c>
      <c r="B61" s="90" t="e">
        <f>VLOOKUP(A61,Sheet2!A60:K415,2,FALSE)</f>
        <v>#N/A</v>
      </c>
      <c r="C61" s="97" t="e">
        <f>VLOOKUP(A61,Sheet2!A60:K415,3,FALSE)</f>
        <v>#N/A</v>
      </c>
      <c r="D61" s="97" t="e">
        <f>VLOOKUP(A61,Sheet2!A60:K415,4,FALSE)</f>
        <v>#N/A</v>
      </c>
      <c r="E61" s="97" t="e">
        <f>VLOOKUP(A61,Sheet2!A60:K415,5,FALSE)</f>
        <v>#N/A</v>
      </c>
      <c r="F61" s="90" t="e">
        <f>VLOOKUP(A61,Sheet2!A60:K415,6,FALSE)</f>
        <v>#N/A</v>
      </c>
      <c r="G61" s="97" t="e">
        <f>VLOOKUP(A61,Sheet2!A60:K415,7,FALSE)</f>
        <v>#N/A</v>
      </c>
      <c r="H61" s="90" t="e">
        <f>VLOOKUP(A61,Sheet2!A60:K415,8,FALSE)</f>
        <v>#N/A</v>
      </c>
      <c r="I61" s="97" t="e">
        <f>VLOOKUP(A61,Sheet2!A60:K415,9,FALSE)</f>
        <v>#N/A</v>
      </c>
      <c r="J61" s="90" t="e">
        <f>VLOOKUP(A61,Sheet2!A60:K415,10,FALSE)</f>
        <v>#N/A</v>
      </c>
      <c r="K61" s="112" t="e">
        <f>VLOOKUP(A61,Sheet2!A60:K415,11,FALSE)</f>
        <v>#N/A</v>
      </c>
    </row>
    <row r="62" spans="1:11" ht="17.25" x14ac:dyDescent="0.3">
      <c r="A62" s="11" t="s">
        <v>132</v>
      </c>
      <c r="B62" s="90" t="e">
        <f>VLOOKUP(A62,Sheet2!A61:K416,2,FALSE)</f>
        <v>#N/A</v>
      </c>
      <c r="C62" s="97" t="e">
        <f>VLOOKUP(A62,Sheet2!A61:K416,3,FALSE)</f>
        <v>#N/A</v>
      </c>
      <c r="D62" s="97" t="e">
        <f>VLOOKUP(A62,Sheet2!A61:K416,4,FALSE)</f>
        <v>#N/A</v>
      </c>
      <c r="E62" s="97" t="e">
        <f>VLOOKUP(A62,Sheet2!A61:K416,5,FALSE)</f>
        <v>#N/A</v>
      </c>
      <c r="F62" s="90" t="e">
        <f>VLOOKUP(A62,Sheet2!A61:K416,6,FALSE)</f>
        <v>#N/A</v>
      </c>
      <c r="G62" s="97" t="e">
        <f>VLOOKUP(A62,Sheet2!A61:K416,7,FALSE)</f>
        <v>#N/A</v>
      </c>
      <c r="H62" s="90" t="e">
        <f>VLOOKUP(A62,Sheet2!A61:K416,8,FALSE)</f>
        <v>#N/A</v>
      </c>
      <c r="I62" s="97" t="e">
        <f>VLOOKUP(A62,Sheet2!A61:K416,9,FALSE)</f>
        <v>#N/A</v>
      </c>
      <c r="J62" s="90" t="e">
        <f>VLOOKUP(A62,Sheet2!A61:K416,10,FALSE)</f>
        <v>#N/A</v>
      </c>
      <c r="K62" s="112" t="e">
        <f>VLOOKUP(A62,Sheet2!A61:K416,11,FALSE)</f>
        <v>#N/A</v>
      </c>
    </row>
    <row r="63" spans="1:11" ht="17.25" x14ac:dyDescent="0.3">
      <c r="A63" s="56" t="s">
        <v>275</v>
      </c>
      <c r="B63" s="90" t="e">
        <f>VLOOKUP(A63,Sheet2!A62:K417,2,FALSE)</f>
        <v>#N/A</v>
      </c>
      <c r="C63" s="97" t="e">
        <f>VLOOKUP(A63,Sheet2!A62:K417,3,FALSE)</f>
        <v>#N/A</v>
      </c>
      <c r="D63" s="97" t="e">
        <f>VLOOKUP(A63,Sheet2!A62:K417,4,FALSE)</f>
        <v>#N/A</v>
      </c>
      <c r="E63" s="97" t="e">
        <f>VLOOKUP(A63,Sheet2!A62:K417,5,FALSE)</f>
        <v>#N/A</v>
      </c>
      <c r="F63" s="90" t="e">
        <f>VLOOKUP(A63,Sheet2!A62:K417,6,FALSE)</f>
        <v>#N/A</v>
      </c>
      <c r="G63" s="97" t="e">
        <f>VLOOKUP(A63,Sheet2!A62:K417,7,FALSE)</f>
        <v>#N/A</v>
      </c>
      <c r="H63" s="90" t="e">
        <f>VLOOKUP(A63,Sheet2!A62:K417,8,FALSE)</f>
        <v>#N/A</v>
      </c>
      <c r="I63" s="97" t="e">
        <f>VLOOKUP(A63,Sheet2!A62:K417,9,FALSE)</f>
        <v>#N/A</v>
      </c>
      <c r="J63" s="90" t="e">
        <f>VLOOKUP(A63,Sheet2!A62:K417,10,FALSE)</f>
        <v>#N/A</v>
      </c>
      <c r="K63" s="112" t="e">
        <f>VLOOKUP(A63,Sheet2!A62:K417,11,FALSE)</f>
        <v>#N/A</v>
      </c>
    </row>
    <row r="64" spans="1:11" ht="17.25" x14ac:dyDescent="0.3">
      <c r="A64" s="57" t="s">
        <v>204</v>
      </c>
      <c r="B64" s="90" t="str">
        <f>VLOOKUP(A64,Sheet2!A63:K418,2,FALSE)</f>
        <v>Sep</v>
      </c>
      <c r="C64" s="97" t="str">
        <f>VLOOKUP(A64,Sheet2!A63:K418,3,FALSE)</f>
        <v>Feb</v>
      </c>
      <c r="D64" s="97">
        <f>VLOOKUP(A64,Sheet2!A63:K418,4,FALSE)</f>
        <v>6</v>
      </c>
      <c r="E64" s="97" t="str">
        <f>VLOOKUP(A64,Sheet2!A63:K418,5,FALSE)</f>
        <v>PlantNET</v>
      </c>
      <c r="F64" s="90">
        <f>VLOOKUP(A64,Sheet2!A63:K418,6,FALSE)</f>
        <v>1.7685132407925128</v>
      </c>
      <c r="G64" s="97" t="str">
        <f>VLOOKUP(A64,Sheet2!A63:K418,7,FALSE)</f>
        <v>Rob Kooyman</v>
      </c>
      <c r="H64" s="90">
        <f>VLOOKUP(A64,Sheet2!A63:K418,8,FALSE)</f>
        <v>12.137683382615554</v>
      </c>
      <c r="I64" s="97" t="str">
        <f>VLOOKUP(A64,Sheet2!A63:K418,9,FALSE)</f>
        <v>J. Lawson</v>
      </c>
      <c r="J64" s="90">
        <f>VLOOKUP(A64,Sheet2!A63:K418,10,FALSE)</f>
        <v>0.65887833299999998</v>
      </c>
      <c r="K64" s="112" t="str">
        <f>VLOOKUP(A64,Sheet2!A63:K418,11,FALSE)</f>
        <v>Global Wood Density Database average</v>
      </c>
    </row>
    <row r="65" spans="1:11" ht="17.25" x14ac:dyDescent="0.3">
      <c r="A65" s="56" t="s">
        <v>105</v>
      </c>
      <c r="B65" s="90" t="e">
        <f>VLOOKUP(A65,Sheet2!A64:K419,2,FALSE)</f>
        <v>#N/A</v>
      </c>
      <c r="C65" s="97" t="e">
        <f>VLOOKUP(A65,Sheet2!A64:K419,3,FALSE)</f>
        <v>#N/A</v>
      </c>
      <c r="D65" s="97" t="e">
        <f>VLOOKUP(A65,Sheet2!A64:K419,4,FALSE)</f>
        <v>#N/A</v>
      </c>
      <c r="E65" s="97" t="e">
        <f>VLOOKUP(A65,Sheet2!A64:K419,5,FALSE)</f>
        <v>#N/A</v>
      </c>
      <c r="F65" s="90" t="e">
        <f>VLOOKUP(A65,Sheet2!A64:K419,6,FALSE)</f>
        <v>#N/A</v>
      </c>
      <c r="G65" s="97" t="e">
        <f>VLOOKUP(A65,Sheet2!A64:K419,7,FALSE)</f>
        <v>#N/A</v>
      </c>
      <c r="H65" s="90" t="e">
        <f>VLOOKUP(A65,Sheet2!A64:K419,8,FALSE)</f>
        <v>#N/A</v>
      </c>
      <c r="I65" s="97" t="e">
        <f>VLOOKUP(A65,Sheet2!A64:K419,9,FALSE)</f>
        <v>#N/A</v>
      </c>
      <c r="J65" s="90" t="e">
        <f>VLOOKUP(A65,Sheet2!A64:K419,10,FALSE)</f>
        <v>#N/A</v>
      </c>
      <c r="K65" s="112" t="e">
        <f>VLOOKUP(A65,Sheet2!A64:K419,11,FALSE)</f>
        <v>#N/A</v>
      </c>
    </row>
    <row r="66" spans="1:11" ht="17.25" x14ac:dyDescent="0.3">
      <c r="A66" s="6" t="s">
        <v>264</v>
      </c>
      <c r="B66" s="90" t="e">
        <f>VLOOKUP(A66,Sheet2!A65:K420,2,FALSE)</f>
        <v>#N/A</v>
      </c>
      <c r="C66" s="97" t="e">
        <f>VLOOKUP(A66,Sheet2!A65:K420,3,FALSE)</f>
        <v>#N/A</v>
      </c>
      <c r="D66" s="97" t="e">
        <f>VLOOKUP(A66,Sheet2!A65:K420,4,FALSE)</f>
        <v>#N/A</v>
      </c>
      <c r="E66" s="97" t="e">
        <f>VLOOKUP(A66,Sheet2!A65:K420,5,FALSE)</f>
        <v>#N/A</v>
      </c>
      <c r="F66" s="90" t="e">
        <f>VLOOKUP(A66,Sheet2!A65:K420,6,FALSE)</f>
        <v>#N/A</v>
      </c>
      <c r="G66" s="97" t="e">
        <f>VLOOKUP(A66,Sheet2!A65:K420,7,FALSE)</f>
        <v>#N/A</v>
      </c>
      <c r="H66" s="90" t="e">
        <f>VLOOKUP(A66,Sheet2!A65:K420,8,FALSE)</f>
        <v>#N/A</v>
      </c>
      <c r="I66" s="97" t="e">
        <f>VLOOKUP(A66,Sheet2!A65:K420,9,FALSE)</f>
        <v>#N/A</v>
      </c>
      <c r="J66" s="90" t="e">
        <f>VLOOKUP(A66,Sheet2!A65:K420,10,FALSE)</f>
        <v>#N/A</v>
      </c>
      <c r="K66" s="112" t="e">
        <f>VLOOKUP(A66,Sheet2!A65:K420,11,FALSE)</f>
        <v>#N/A</v>
      </c>
    </row>
    <row r="67" spans="1:11" ht="17.25" x14ac:dyDescent="0.3">
      <c r="A67" s="56" t="s">
        <v>97</v>
      </c>
      <c r="B67" s="90" t="e">
        <f>VLOOKUP(A67,Sheet2!A66:K421,2,FALSE)</f>
        <v>#N/A</v>
      </c>
      <c r="C67" s="97" t="e">
        <f>VLOOKUP(A67,Sheet2!A66:K421,3,FALSE)</f>
        <v>#N/A</v>
      </c>
      <c r="D67" s="97" t="e">
        <f>VLOOKUP(A67,Sheet2!A66:K421,4,FALSE)</f>
        <v>#N/A</v>
      </c>
      <c r="E67" s="97" t="e">
        <f>VLOOKUP(A67,Sheet2!A66:K421,5,FALSE)</f>
        <v>#N/A</v>
      </c>
      <c r="F67" s="90" t="e">
        <f>VLOOKUP(A67,Sheet2!A66:K421,6,FALSE)</f>
        <v>#N/A</v>
      </c>
      <c r="G67" s="97" t="e">
        <f>VLOOKUP(A67,Sheet2!A66:K421,7,FALSE)</f>
        <v>#N/A</v>
      </c>
      <c r="H67" s="90" t="e">
        <f>VLOOKUP(A67,Sheet2!A66:K421,8,FALSE)</f>
        <v>#N/A</v>
      </c>
      <c r="I67" s="97" t="e">
        <f>VLOOKUP(A67,Sheet2!A66:K421,9,FALSE)</f>
        <v>#N/A</v>
      </c>
      <c r="J67" s="90" t="e">
        <f>VLOOKUP(A67,Sheet2!A66:K421,10,FALSE)</f>
        <v>#N/A</v>
      </c>
      <c r="K67" s="112" t="e">
        <f>VLOOKUP(A67,Sheet2!A66:K421,11,FALSE)</f>
        <v>#N/A</v>
      </c>
    </row>
    <row r="68" spans="1:11" ht="17.25" x14ac:dyDescent="0.3">
      <c r="A68" s="57" t="s">
        <v>149</v>
      </c>
      <c r="B68" s="90" t="e">
        <f>VLOOKUP(A68,Sheet2!A67:K422,2,FALSE)</f>
        <v>#N/A</v>
      </c>
      <c r="C68" s="97" t="e">
        <f>VLOOKUP(A68,Sheet2!A67:K422,3,FALSE)</f>
        <v>#N/A</v>
      </c>
      <c r="D68" s="97" t="e">
        <f>VLOOKUP(A68,Sheet2!A67:K422,4,FALSE)</f>
        <v>#N/A</v>
      </c>
      <c r="E68" s="97" t="e">
        <f>VLOOKUP(A68,Sheet2!A67:K422,5,FALSE)</f>
        <v>#N/A</v>
      </c>
      <c r="F68" s="90" t="e">
        <f>VLOOKUP(A68,Sheet2!A67:K422,6,FALSE)</f>
        <v>#N/A</v>
      </c>
      <c r="G68" s="97" t="e">
        <f>VLOOKUP(A68,Sheet2!A67:K422,7,FALSE)</f>
        <v>#N/A</v>
      </c>
      <c r="H68" s="90" t="e">
        <f>VLOOKUP(A68,Sheet2!A67:K422,8,FALSE)</f>
        <v>#N/A</v>
      </c>
      <c r="I68" s="97" t="e">
        <f>VLOOKUP(A68,Sheet2!A67:K422,9,FALSE)</f>
        <v>#N/A</v>
      </c>
      <c r="J68" s="90" t="e">
        <f>VLOOKUP(A68,Sheet2!A67:K422,10,FALSE)</f>
        <v>#N/A</v>
      </c>
      <c r="K68" s="112" t="e">
        <f>VLOOKUP(A68,Sheet2!A67:K422,11,FALSE)</f>
        <v>#N/A</v>
      </c>
    </row>
    <row r="69" spans="1:11" ht="17.25" x14ac:dyDescent="0.3">
      <c r="A69" s="4" t="s">
        <v>172</v>
      </c>
      <c r="B69" s="90" t="e">
        <f>VLOOKUP(A69,Sheet2!A68:K423,2,FALSE)</f>
        <v>#N/A</v>
      </c>
      <c r="C69" s="97" t="e">
        <f>VLOOKUP(A69,Sheet2!A68:K423,3,FALSE)</f>
        <v>#N/A</v>
      </c>
      <c r="D69" s="97" t="e">
        <f>VLOOKUP(A69,Sheet2!A68:K423,4,FALSE)</f>
        <v>#N/A</v>
      </c>
      <c r="E69" s="97" t="e">
        <f>VLOOKUP(A69,Sheet2!A68:K423,5,FALSE)</f>
        <v>#N/A</v>
      </c>
      <c r="F69" s="90" t="e">
        <f>VLOOKUP(A69,Sheet2!A68:K423,6,FALSE)</f>
        <v>#N/A</v>
      </c>
      <c r="G69" s="97" t="e">
        <f>VLOOKUP(A69,Sheet2!A68:K423,7,FALSE)</f>
        <v>#N/A</v>
      </c>
      <c r="H69" s="90" t="e">
        <f>VLOOKUP(A69,Sheet2!A68:K423,8,FALSE)</f>
        <v>#N/A</v>
      </c>
      <c r="I69" s="97" t="e">
        <f>VLOOKUP(A69,Sheet2!A68:K423,9,FALSE)</f>
        <v>#N/A</v>
      </c>
      <c r="J69" s="90" t="e">
        <f>VLOOKUP(A69,Sheet2!A68:K423,10,FALSE)</f>
        <v>#N/A</v>
      </c>
      <c r="K69" s="112" t="e">
        <f>VLOOKUP(A69,Sheet2!A68:K423,11,FALSE)</f>
        <v>#N/A</v>
      </c>
    </row>
    <row r="70" spans="1:11" ht="17.25" x14ac:dyDescent="0.3">
      <c r="A70" s="11" t="s">
        <v>123</v>
      </c>
      <c r="B70" s="90" t="str">
        <f>VLOOKUP(A70,Sheet2!A69:K424,2,FALSE)</f>
        <v>Jan</v>
      </c>
      <c r="C70" s="97" t="str">
        <f>VLOOKUP(A70,Sheet2!A69:K424,3,FALSE)</f>
        <v>Dec</v>
      </c>
      <c r="D70" s="97">
        <f>VLOOKUP(A70,Sheet2!A69:K424,4,FALSE)</f>
        <v>12</v>
      </c>
      <c r="E70" s="97" t="str">
        <f>VLOOKUP(A70,Sheet2!A69:K424,5,FALSE)</f>
        <v>Wikipedia</v>
      </c>
      <c r="F70" s="90">
        <f>VLOOKUP(A70,Sheet2!A69:K424,6,FALSE)</f>
        <v>15.750999999999999</v>
      </c>
      <c r="G70" s="97" t="str">
        <f>VLOOKUP(A70,Sheet2!A69:K424,7,FALSE)</f>
        <v>Moles 2004 Seed database</v>
      </c>
      <c r="H70" s="90">
        <f>VLOOKUP(A70,Sheet2!A69:K424,8,FALSE)</f>
        <v>12.842752123705049</v>
      </c>
      <c r="I70" s="97" t="str">
        <f>VLOOKUP(A70,Sheet2!A69:K424,9,FALSE)</f>
        <v>J. Lawson</v>
      </c>
      <c r="J70" s="90">
        <f>VLOOKUP(A70,Sheet2!A69:K424,10,FALSE)</f>
        <v>0.6652656265576774</v>
      </c>
      <c r="K70" s="112" t="str">
        <f>VLOOKUP(A70,Sheet2!A69:K424,11,FALSE)</f>
        <v>J. Lawson</v>
      </c>
    </row>
    <row r="71" spans="1:11" ht="17.25" x14ac:dyDescent="0.3">
      <c r="A71" s="56" t="s">
        <v>83</v>
      </c>
      <c r="B71" s="90" t="e">
        <f>VLOOKUP(A71,Sheet2!A70:K425,2,FALSE)</f>
        <v>#N/A</v>
      </c>
      <c r="C71" s="97" t="e">
        <f>VLOOKUP(A71,Sheet2!A70:K425,3,FALSE)</f>
        <v>#N/A</v>
      </c>
      <c r="D71" s="97" t="e">
        <f>VLOOKUP(A71,Sheet2!A70:K425,4,FALSE)</f>
        <v>#N/A</v>
      </c>
      <c r="E71" s="97" t="e">
        <f>VLOOKUP(A71,Sheet2!A70:K425,5,FALSE)</f>
        <v>#N/A</v>
      </c>
      <c r="F71" s="90" t="e">
        <f>VLOOKUP(A71,Sheet2!A70:K425,6,FALSE)</f>
        <v>#N/A</v>
      </c>
      <c r="G71" s="97" t="e">
        <f>VLOOKUP(A71,Sheet2!A70:K425,7,FALSE)</f>
        <v>#N/A</v>
      </c>
      <c r="H71" s="90" t="e">
        <f>VLOOKUP(A71,Sheet2!A70:K425,8,FALSE)</f>
        <v>#N/A</v>
      </c>
      <c r="I71" s="97" t="e">
        <f>VLOOKUP(A71,Sheet2!A70:K425,9,FALSE)</f>
        <v>#N/A</v>
      </c>
      <c r="J71" s="90" t="e">
        <f>VLOOKUP(A71,Sheet2!A70:K425,10,FALSE)</f>
        <v>#N/A</v>
      </c>
      <c r="K71" s="112" t="e">
        <f>VLOOKUP(A71,Sheet2!A70:K425,11,FALSE)</f>
        <v>#N/A</v>
      </c>
    </row>
    <row r="72" spans="1:11" ht="17.25" x14ac:dyDescent="0.3">
      <c r="A72" s="56" t="s">
        <v>201</v>
      </c>
      <c r="B72" s="90" t="e">
        <f>VLOOKUP(A72,Sheet2!A71:K426,2,FALSE)</f>
        <v>#N/A</v>
      </c>
      <c r="C72" s="97" t="e">
        <f>VLOOKUP(A72,Sheet2!A71:K426,3,FALSE)</f>
        <v>#N/A</v>
      </c>
      <c r="D72" s="97" t="e">
        <f>VLOOKUP(A72,Sheet2!A71:K426,4,FALSE)</f>
        <v>#N/A</v>
      </c>
      <c r="E72" s="97" t="e">
        <f>VLOOKUP(A72,Sheet2!A71:K426,5,FALSE)</f>
        <v>#N/A</v>
      </c>
      <c r="F72" s="90" t="e">
        <f>VLOOKUP(A72,Sheet2!A71:K426,6,FALSE)</f>
        <v>#N/A</v>
      </c>
      <c r="G72" s="97" t="e">
        <f>VLOOKUP(A72,Sheet2!A71:K426,7,FALSE)</f>
        <v>#N/A</v>
      </c>
      <c r="H72" s="90" t="e">
        <f>VLOOKUP(A72,Sheet2!A71:K426,8,FALSE)</f>
        <v>#N/A</v>
      </c>
      <c r="I72" s="97" t="e">
        <f>VLOOKUP(A72,Sheet2!A71:K426,9,FALSE)</f>
        <v>#N/A</v>
      </c>
      <c r="J72" s="90" t="e">
        <f>VLOOKUP(A72,Sheet2!A71:K426,10,FALSE)</f>
        <v>#N/A</v>
      </c>
      <c r="K72" s="112" t="e">
        <f>VLOOKUP(A72,Sheet2!A71:K426,11,FALSE)</f>
        <v>#N/A</v>
      </c>
    </row>
    <row r="73" spans="1:11" ht="17.25" x14ac:dyDescent="0.3">
      <c r="A73" s="56" t="s">
        <v>10</v>
      </c>
      <c r="B73" s="90" t="e">
        <f>VLOOKUP(A73,Sheet2!A72:K427,2,FALSE)</f>
        <v>#N/A</v>
      </c>
      <c r="C73" s="97" t="e">
        <f>VLOOKUP(A73,Sheet2!A72:K427,3,FALSE)</f>
        <v>#N/A</v>
      </c>
      <c r="D73" s="97" t="e">
        <f>VLOOKUP(A73,Sheet2!A72:K427,4,FALSE)</f>
        <v>#N/A</v>
      </c>
      <c r="E73" s="97" t="e">
        <f>VLOOKUP(A73,Sheet2!A72:K427,5,FALSE)</f>
        <v>#N/A</v>
      </c>
      <c r="F73" s="90" t="e">
        <f>VLOOKUP(A73,Sheet2!A72:K427,6,FALSE)</f>
        <v>#N/A</v>
      </c>
      <c r="G73" s="97" t="e">
        <f>VLOOKUP(A73,Sheet2!A72:K427,7,FALSE)</f>
        <v>#N/A</v>
      </c>
      <c r="H73" s="90" t="e">
        <f>VLOOKUP(A73,Sheet2!A72:K427,8,FALSE)</f>
        <v>#N/A</v>
      </c>
      <c r="I73" s="97" t="e">
        <f>VLOOKUP(A73,Sheet2!A72:K427,9,FALSE)</f>
        <v>#N/A</v>
      </c>
      <c r="J73" s="90" t="e">
        <f>VLOOKUP(A73,Sheet2!A72:K427,10,FALSE)</f>
        <v>#N/A</v>
      </c>
      <c r="K73" s="112" t="e">
        <f>VLOOKUP(A73,Sheet2!A72:K427,11,FALSE)</f>
        <v>#N/A</v>
      </c>
    </row>
    <row r="74" spans="1:11" ht="17.25" x14ac:dyDescent="0.3">
      <c r="A74" s="56" t="s">
        <v>53</v>
      </c>
      <c r="B74" s="90" t="e">
        <f>VLOOKUP(A74,Sheet2!A73:K428,2,FALSE)</f>
        <v>#N/A</v>
      </c>
      <c r="C74" s="97" t="e">
        <f>VLOOKUP(A74,Sheet2!A73:K428,3,FALSE)</f>
        <v>#N/A</v>
      </c>
      <c r="D74" s="97" t="e">
        <f>VLOOKUP(A74,Sheet2!A73:K428,4,FALSE)</f>
        <v>#N/A</v>
      </c>
      <c r="E74" s="97" t="e">
        <f>VLOOKUP(A74,Sheet2!A73:K428,5,FALSE)</f>
        <v>#N/A</v>
      </c>
      <c r="F74" s="90" t="e">
        <f>VLOOKUP(A74,Sheet2!A73:K428,6,FALSE)</f>
        <v>#N/A</v>
      </c>
      <c r="G74" s="97" t="e">
        <f>VLOOKUP(A74,Sheet2!A73:K428,7,FALSE)</f>
        <v>#N/A</v>
      </c>
      <c r="H74" s="90" t="e">
        <f>VLOOKUP(A74,Sheet2!A73:K428,8,FALSE)</f>
        <v>#N/A</v>
      </c>
      <c r="I74" s="97" t="e">
        <f>VLOOKUP(A74,Sheet2!A73:K428,9,FALSE)</f>
        <v>#N/A</v>
      </c>
      <c r="J74" s="90" t="e">
        <f>VLOOKUP(A74,Sheet2!A73:K428,10,FALSE)</f>
        <v>#N/A</v>
      </c>
      <c r="K74" s="112" t="e">
        <f>VLOOKUP(A74,Sheet2!A73:K428,11,FALSE)</f>
        <v>#N/A</v>
      </c>
    </row>
    <row r="75" spans="1:11" ht="17.25" x14ac:dyDescent="0.3">
      <c r="A75" s="56" t="s">
        <v>25</v>
      </c>
      <c r="B75" s="90" t="e">
        <f>VLOOKUP(A75,Sheet2!A74:K429,2,FALSE)</f>
        <v>#N/A</v>
      </c>
      <c r="C75" s="97" t="e">
        <f>VLOOKUP(A75,Sheet2!A74:K429,3,FALSE)</f>
        <v>#N/A</v>
      </c>
      <c r="D75" s="97" t="e">
        <f>VLOOKUP(A75,Sheet2!A74:K429,4,FALSE)</f>
        <v>#N/A</v>
      </c>
      <c r="E75" s="97" t="e">
        <f>VLOOKUP(A75,Sheet2!A74:K429,5,FALSE)</f>
        <v>#N/A</v>
      </c>
      <c r="F75" s="90" t="e">
        <f>VLOOKUP(A75,Sheet2!A74:K429,6,FALSE)</f>
        <v>#N/A</v>
      </c>
      <c r="G75" s="97" t="e">
        <f>VLOOKUP(A75,Sheet2!A74:K429,7,FALSE)</f>
        <v>#N/A</v>
      </c>
      <c r="H75" s="90" t="e">
        <f>VLOOKUP(A75,Sheet2!A74:K429,8,FALSE)</f>
        <v>#N/A</v>
      </c>
      <c r="I75" s="97" t="e">
        <f>VLOOKUP(A75,Sheet2!A74:K429,9,FALSE)</f>
        <v>#N/A</v>
      </c>
      <c r="J75" s="90" t="e">
        <f>VLOOKUP(A75,Sheet2!A74:K429,10,FALSE)</f>
        <v>#N/A</v>
      </c>
      <c r="K75" s="112" t="e">
        <f>VLOOKUP(A75,Sheet2!A74:K429,11,FALSE)</f>
        <v>#N/A</v>
      </c>
    </row>
    <row r="76" spans="1:11" ht="17.25" x14ac:dyDescent="0.3">
      <c r="A76" s="56" t="s">
        <v>76</v>
      </c>
      <c r="B76" s="90" t="e">
        <f>VLOOKUP(A76,Sheet2!A75:K430,2,FALSE)</f>
        <v>#N/A</v>
      </c>
      <c r="C76" s="97" t="e">
        <f>VLOOKUP(A76,Sheet2!A75:K430,3,FALSE)</f>
        <v>#N/A</v>
      </c>
      <c r="D76" s="97" t="e">
        <f>VLOOKUP(A76,Sheet2!A75:K430,4,FALSE)</f>
        <v>#N/A</v>
      </c>
      <c r="E76" s="97" t="e">
        <f>VLOOKUP(A76,Sheet2!A75:K430,5,FALSE)</f>
        <v>#N/A</v>
      </c>
      <c r="F76" s="90" t="e">
        <f>VLOOKUP(A76,Sheet2!A75:K430,6,FALSE)</f>
        <v>#N/A</v>
      </c>
      <c r="G76" s="97" t="e">
        <f>VLOOKUP(A76,Sheet2!A75:K430,7,FALSE)</f>
        <v>#N/A</v>
      </c>
      <c r="H76" s="90" t="e">
        <f>VLOOKUP(A76,Sheet2!A75:K430,8,FALSE)</f>
        <v>#N/A</v>
      </c>
      <c r="I76" s="97" t="e">
        <f>VLOOKUP(A76,Sheet2!A75:K430,9,FALSE)</f>
        <v>#N/A</v>
      </c>
      <c r="J76" s="90" t="e">
        <f>VLOOKUP(A76,Sheet2!A75:K430,10,FALSE)</f>
        <v>#N/A</v>
      </c>
      <c r="K76" s="112" t="e">
        <f>VLOOKUP(A76,Sheet2!A75:K430,11,FALSE)</f>
        <v>#N/A</v>
      </c>
    </row>
    <row r="77" spans="1:11" ht="17.25" x14ac:dyDescent="0.3">
      <c r="A77" s="22" t="s">
        <v>73</v>
      </c>
      <c r="B77" s="90" t="str">
        <f>VLOOKUP(A77,Sheet2!A76:K431,2,FALSE)</f>
        <v>Sep</v>
      </c>
      <c r="C77" s="97" t="str">
        <f>VLOOKUP(A77,Sheet2!A76:K431,3,FALSE)</f>
        <v>May</v>
      </c>
      <c r="D77" s="97">
        <f>VLOOKUP(A77,Sheet2!A76:K431,4,FALSE)</f>
        <v>9</v>
      </c>
      <c r="E77" s="97" t="str">
        <f>VLOOKUP(A77,Sheet2!A76:K431,5,FALSE)</f>
        <v>PlantNET</v>
      </c>
      <c r="F77" s="90">
        <f>VLOOKUP(A77,Sheet2!A76:K431,6,FALSE)</f>
        <v>65.400000000000006</v>
      </c>
      <c r="G77" s="97" t="str">
        <f>VLOOKUP(A77,Sheet2!A76:K431,7,FALSE)</f>
        <v>Kew SID</v>
      </c>
      <c r="H77" s="90">
        <f>VLOOKUP(A77,Sheet2!A76:K431,8,FALSE)</f>
        <v>9.91</v>
      </c>
      <c r="I77" s="97" t="str">
        <f>VLOOKUP(A77,Sheet2!A76:K431,9,FALSE)</f>
        <v>Mueller JM. 2009.  Conservation Management Under Climate Change: On Tropical Drought Resistance, Non-native Species Response to Increasing Disturbance, and Assisted Migration. MSc thesis, University of Notre Dame.</v>
      </c>
      <c r="J77" s="90">
        <f>VLOOKUP(A77,Sheet2!A76:K431,10,FALSE)</f>
        <v>0.54510789574167717</v>
      </c>
      <c r="K77" s="112" t="str">
        <f>VLOOKUP(A77,Sheet2!A76:K431,11,FALSE)</f>
        <v xml:space="preserve">raw data in Jillian M. Mueller. 2009. CONSERVATION MANAGEMENT UNDER CLIMATE CHANGE: ON TROPICAL DROUGHT RESISTANCE, NON-NATIVE SPECIES RESPONSE TO INCREASING DISTURBANCE, AND ASSISTED MIGRATION. University of Notre Dame, MSc thesis. </v>
      </c>
    </row>
    <row r="78" spans="1:11" ht="17.25" x14ac:dyDescent="0.3">
      <c r="A78" s="56" t="s">
        <v>91</v>
      </c>
      <c r="B78" s="90" t="e">
        <f>VLOOKUP(A78,Sheet2!A77:K432,2,FALSE)</f>
        <v>#N/A</v>
      </c>
      <c r="C78" s="97" t="e">
        <f>VLOOKUP(A78,Sheet2!A77:K432,3,FALSE)</f>
        <v>#N/A</v>
      </c>
      <c r="D78" s="97" t="e">
        <f>VLOOKUP(A78,Sheet2!A77:K432,4,FALSE)</f>
        <v>#N/A</v>
      </c>
      <c r="E78" s="97" t="e">
        <f>VLOOKUP(A78,Sheet2!A77:K432,5,FALSE)</f>
        <v>#N/A</v>
      </c>
      <c r="F78" s="90" t="e">
        <f>VLOOKUP(A78,Sheet2!A77:K432,6,FALSE)</f>
        <v>#N/A</v>
      </c>
      <c r="G78" s="97" t="e">
        <f>VLOOKUP(A78,Sheet2!A77:K432,7,FALSE)</f>
        <v>#N/A</v>
      </c>
      <c r="H78" s="90" t="e">
        <f>VLOOKUP(A78,Sheet2!A77:K432,8,FALSE)</f>
        <v>#N/A</v>
      </c>
      <c r="I78" s="97" t="e">
        <f>VLOOKUP(A78,Sheet2!A77:K432,9,FALSE)</f>
        <v>#N/A</v>
      </c>
      <c r="J78" s="90" t="e">
        <f>VLOOKUP(A78,Sheet2!A77:K432,10,FALSE)</f>
        <v>#N/A</v>
      </c>
      <c r="K78" s="112" t="e">
        <f>VLOOKUP(A78,Sheet2!A77:K432,11,FALSE)</f>
        <v>#N/A</v>
      </c>
    </row>
    <row r="79" spans="1:11" ht="17.25" x14ac:dyDescent="0.3">
      <c r="A79" s="20" t="s">
        <v>202</v>
      </c>
      <c r="B79" s="90" t="str">
        <f>VLOOKUP(A79,Sheet2!A78:K433,2,FALSE)</f>
        <v>Nov</v>
      </c>
      <c r="C79" s="97" t="str">
        <f>VLOOKUP(A79,Sheet2!A78:K433,3,FALSE)</f>
        <v>Feb</v>
      </c>
      <c r="D79" s="97">
        <f>VLOOKUP(A79,Sheet2!A78:K433,4,FALSE)</f>
        <v>4</v>
      </c>
      <c r="E79" s="97" t="str">
        <f>VLOOKUP(A79,Sheet2!A78:K433,5,FALSE)</f>
        <v>Robinson, L. (2003), Field Guide to the native plants of Sydney. Kangaroo Press, Pymble.</v>
      </c>
      <c r="F79" s="90">
        <f>VLOOKUP(A79,Sheet2!A78:K433,6,FALSE)</f>
        <v>4.8600000000000003</v>
      </c>
      <c r="G79" s="97" t="str">
        <f>VLOOKUP(A79,Sheet2!A78:K433,7,FALSE)</f>
        <v>Kew SID as Trema tomentosa var. viridis</v>
      </c>
      <c r="H79" s="90">
        <f>VLOOKUP(A79,Sheet2!A78:K433,8,FALSE)</f>
        <v>47.89616722350118</v>
      </c>
      <c r="I79" s="97" t="str">
        <f>VLOOKUP(A79,Sheet2!A78:K433,9,FALSE)</f>
        <v>J. Lawson</v>
      </c>
      <c r="J79" s="90">
        <f>VLOOKUP(A79,Sheet2!A78:K433,10,FALSE)</f>
        <v>0.33076213333333332</v>
      </c>
      <c r="K79" s="112" t="str">
        <f>VLOOKUP(A79,Sheet2!A78:K433,11,FALSE)</f>
        <v>Global Wood Density Database average</v>
      </c>
    </row>
    <row r="80" spans="1:11" ht="17.25" x14ac:dyDescent="0.3">
      <c r="A80" s="56" t="s">
        <v>100</v>
      </c>
      <c r="B80" s="90" t="e">
        <f>VLOOKUP(A80,Sheet2!A79:K434,2,FALSE)</f>
        <v>#N/A</v>
      </c>
      <c r="C80" s="97" t="e">
        <f>VLOOKUP(A80,Sheet2!A79:K434,3,FALSE)</f>
        <v>#N/A</v>
      </c>
      <c r="D80" s="97" t="e">
        <f>VLOOKUP(A80,Sheet2!A79:K434,4,FALSE)</f>
        <v>#N/A</v>
      </c>
      <c r="E80" s="97" t="e">
        <f>VLOOKUP(A80,Sheet2!A79:K434,5,FALSE)</f>
        <v>#N/A</v>
      </c>
      <c r="F80" s="90" t="e">
        <f>VLOOKUP(A80,Sheet2!A79:K434,6,FALSE)</f>
        <v>#N/A</v>
      </c>
      <c r="G80" s="97" t="e">
        <f>VLOOKUP(A80,Sheet2!A79:K434,7,FALSE)</f>
        <v>#N/A</v>
      </c>
      <c r="H80" s="90" t="e">
        <f>VLOOKUP(A80,Sheet2!A79:K434,8,FALSE)</f>
        <v>#N/A</v>
      </c>
      <c r="I80" s="97" t="e">
        <f>VLOOKUP(A80,Sheet2!A79:K434,9,FALSE)</f>
        <v>#N/A</v>
      </c>
      <c r="J80" s="90" t="e">
        <f>VLOOKUP(A80,Sheet2!A79:K434,10,FALSE)</f>
        <v>#N/A</v>
      </c>
      <c r="K80" s="112" t="e">
        <f>VLOOKUP(A80,Sheet2!A79:K434,11,FALSE)</f>
        <v>#N/A</v>
      </c>
    </row>
    <row r="81" spans="1:11" ht="17.25" x14ac:dyDescent="0.3">
      <c r="A81" s="11" t="s">
        <v>137</v>
      </c>
      <c r="B81" s="90" t="str">
        <f>VLOOKUP(A81,Sheet2!A80:K435,2,FALSE)</f>
        <v>Jul</v>
      </c>
      <c r="C81" s="97" t="str">
        <f>VLOOKUP(A81,Sheet2!A80:K435,3,FALSE)</f>
        <v>Nov</v>
      </c>
      <c r="D81" s="97">
        <f>VLOOKUP(A81,Sheet2!A80:K435,4,FALSE)</f>
        <v>5</v>
      </c>
      <c r="E81" s="97" t="str">
        <f>VLOOKUP(A81,Sheet2!A80:K435,5,FALSE)</f>
        <v>PlantNET</v>
      </c>
      <c r="F81" s="90">
        <f>VLOOKUP(A81,Sheet2!A80:K435,6,FALSE)</f>
        <v>17</v>
      </c>
      <c r="G81" s="97" t="str">
        <f>VLOOKUP(A81,Sheet2!A80:K435,7,FALSE)</f>
        <v>Kew SID</v>
      </c>
      <c r="H81" s="90">
        <f>VLOOKUP(A81,Sheet2!A80:K435,8,FALSE)</f>
        <v>10.464794771135967</v>
      </c>
      <c r="I81" s="97" t="str">
        <f>VLOOKUP(A81,Sheet2!A80:K435,9,FALSE)</f>
        <v>J. Lawson</v>
      </c>
      <c r="J81" s="90">
        <f>VLOOKUP(A81,Sheet2!A80:K435,10,FALSE)</f>
        <v>0.61199999999999999</v>
      </c>
      <c r="K81" s="112" t="str">
        <f>VLOOKUP(A81,Sheet2!A80:K435,11,FALSE)</f>
        <v>Martínez-Cabrera HI, Jones CS, Espino S, Schenk HJ. 2009.  Wood anatomy and wood density in shrubs: Responses to varying aridity along transcontinental transects. American Journal of Botany 96: 1388-1398</v>
      </c>
    </row>
    <row r="82" spans="1:11" ht="17.25" x14ac:dyDescent="0.3">
      <c r="A82" s="11" t="s">
        <v>21</v>
      </c>
      <c r="B82" s="90" t="e">
        <f>VLOOKUP(A82,Sheet2!A81:K436,2,FALSE)</f>
        <v>#N/A</v>
      </c>
      <c r="C82" s="97" t="e">
        <f>VLOOKUP(A82,Sheet2!A81:K436,3,FALSE)</f>
        <v>#N/A</v>
      </c>
      <c r="D82" s="97" t="e">
        <f>VLOOKUP(A82,Sheet2!A81:K436,4,FALSE)</f>
        <v>#N/A</v>
      </c>
      <c r="E82" s="97" t="e">
        <f>VLOOKUP(A82,Sheet2!A81:K436,5,FALSE)</f>
        <v>#N/A</v>
      </c>
      <c r="F82" s="90" t="e">
        <f>VLOOKUP(A82,Sheet2!A81:K436,6,FALSE)</f>
        <v>#N/A</v>
      </c>
      <c r="G82" s="97" t="e">
        <f>VLOOKUP(A82,Sheet2!A81:K436,7,FALSE)</f>
        <v>#N/A</v>
      </c>
      <c r="H82" s="90" t="e">
        <f>VLOOKUP(A82,Sheet2!A81:K436,8,FALSE)</f>
        <v>#N/A</v>
      </c>
      <c r="I82" s="97" t="e">
        <f>VLOOKUP(A82,Sheet2!A81:K436,9,FALSE)</f>
        <v>#N/A</v>
      </c>
      <c r="J82" s="90" t="e">
        <f>VLOOKUP(A82,Sheet2!A81:K436,10,FALSE)</f>
        <v>#N/A</v>
      </c>
      <c r="K82" s="112" t="e">
        <f>VLOOKUP(A82,Sheet2!A81:K436,11,FALSE)</f>
        <v>#N/A</v>
      </c>
    </row>
    <row r="83" spans="1:11" ht="17.25" x14ac:dyDescent="0.3">
      <c r="A83" s="56" t="s">
        <v>113</v>
      </c>
      <c r="B83" s="90" t="e">
        <f>VLOOKUP(A83,Sheet2!A82:K437,2,FALSE)</f>
        <v>#N/A</v>
      </c>
      <c r="C83" s="97" t="e">
        <f>VLOOKUP(A83,Sheet2!A82:K437,3,FALSE)</f>
        <v>#N/A</v>
      </c>
      <c r="D83" s="97" t="e">
        <f>VLOOKUP(A83,Sheet2!A82:K437,4,FALSE)</f>
        <v>#N/A</v>
      </c>
      <c r="E83" s="97" t="e">
        <f>VLOOKUP(A83,Sheet2!A82:K437,5,FALSE)</f>
        <v>#N/A</v>
      </c>
      <c r="F83" s="90" t="e">
        <f>VLOOKUP(A83,Sheet2!A82:K437,6,FALSE)</f>
        <v>#N/A</v>
      </c>
      <c r="G83" s="97" t="e">
        <f>VLOOKUP(A83,Sheet2!A82:K437,7,FALSE)</f>
        <v>#N/A</v>
      </c>
      <c r="H83" s="90" t="e">
        <f>VLOOKUP(A83,Sheet2!A82:K437,8,FALSE)</f>
        <v>#N/A</v>
      </c>
      <c r="I83" s="97" t="e">
        <f>VLOOKUP(A83,Sheet2!A82:K437,9,FALSE)</f>
        <v>#N/A</v>
      </c>
      <c r="J83" s="90" t="e">
        <f>VLOOKUP(A83,Sheet2!A82:K437,10,FALSE)</f>
        <v>#N/A</v>
      </c>
      <c r="K83" s="112" t="e">
        <f>VLOOKUP(A83,Sheet2!A82:K437,11,FALSE)</f>
        <v>#N/A</v>
      </c>
    </row>
    <row r="84" spans="1:11" ht="17.25" x14ac:dyDescent="0.3">
      <c r="A84" s="6" t="s">
        <v>52</v>
      </c>
      <c r="B84" s="90" t="e">
        <f>VLOOKUP(A84,Sheet2!A83:K438,2,FALSE)</f>
        <v>#N/A</v>
      </c>
      <c r="C84" s="97" t="e">
        <f>VLOOKUP(A84,Sheet2!A83:K438,3,FALSE)</f>
        <v>#N/A</v>
      </c>
      <c r="D84" s="97" t="e">
        <f>VLOOKUP(A84,Sheet2!A83:K438,4,FALSE)</f>
        <v>#N/A</v>
      </c>
      <c r="E84" s="97" t="e">
        <f>VLOOKUP(A84,Sheet2!A83:K438,5,FALSE)</f>
        <v>#N/A</v>
      </c>
      <c r="F84" s="90" t="e">
        <f>VLOOKUP(A84,Sheet2!A83:K438,6,FALSE)</f>
        <v>#N/A</v>
      </c>
      <c r="G84" s="97" t="e">
        <f>VLOOKUP(A84,Sheet2!A83:K438,7,FALSE)</f>
        <v>#N/A</v>
      </c>
      <c r="H84" s="90" t="e">
        <f>VLOOKUP(A84,Sheet2!A83:K438,8,FALSE)</f>
        <v>#N/A</v>
      </c>
      <c r="I84" s="97" t="e">
        <f>VLOOKUP(A84,Sheet2!A83:K438,9,FALSE)</f>
        <v>#N/A</v>
      </c>
      <c r="J84" s="90" t="e">
        <f>VLOOKUP(A84,Sheet2!A83:K438,10,FALSE)</f>
        <v>#N/A</v>
      </c>
      <c r="K84" s="112" t="e">
        <f>VLOOKUP(A84,Sheet2!A83:K438,11,FALSE)</f>
        <v>#N/A</v>
      </c>
    </row>
    <row r="85" spans="1:11" ht="17.25" x14ac:dyDescent="0.3">
      <c r="A85" s="56" t="s">
        <v>203</v>
      </c>
      <c r="B85" s="90" t="str">
        <f>VLOOKUP(A85,Sheet2!A84:K439,2,FALSE)</f>
        <v>Dec</v>
      </c>
      <c r="C85" s="97" t="str">
        <f>VLOOKUP(A85,Sheet2!A84:K439,3,FALSE)</f>
        <v>Jan</v>
      </c>
      <c r="D85" s="97">
        <f>VLOOKUP(A85,Sheet2!A84:K439,4,FALSE)</f>
        <v>2</v>
      </c>
      <c r="E85" s="97" t="str">
        <f>VLOOKUP(A85,Sheet2!A84:K439,5,FALSE)</f>
        <v>PlantNET</v>
      </c>
      <c r="F85" s="90">
        <f>VLOOKUP(A85,Sheet2!A84:K439,6,FALSE)</f>
        <v>10.256410256410257</v>
      </c>
      <c r="G85" s="97" t="str">
        <f>VLOOKUP(A85,Sheet2!A84:K439,7,FALSE)</f>
        <v>Floyd 1989</v>
      </c>
      <c r="H85" s="90">
        <f>VLOOKUP(A85,Sheet2!A84:K439,8,FALSE)</f>
        <v>7.4802756554146708</v>
      </c>
      <c r="I85" s="97" t="str">
        <f>VLOOKUP(A85,Sheet2!A84:K439,9,FALSE)</f>
        <v>J. Lawson</v>
      </c>
      <c r="J85" s="90">
        <f>VLOOKUP(A85,Sheet2!A84:K439,10,FALSE)</f>
        <v>0.65356145131786458</v>
      </c>
      <c r="K85" s="112" t="str">
        <f>VLOOKUP(A85,Sheet2!A84:K439,11,FALSE)</f>
        <v>J. Lawson</v>
      </c>
    </row>
    <row r="86" spans="1:11" ht="17.25" x14ac:dyDescent="0.3">
      <c r="A86" s="6" t="s">
        <v>86</v>
      </c>
      <c r="B86" s="90" t="e">
        <f>VLOOKUP(A86,Sheet2!A85:K440,2,FALSE)</f>
        <v>#N/A</v>
      </c>
      <c r="C86" s="97" t="e">
        <f>VLOOKUP(A86,Sheet2!A85:K440,3,FALSE)</f>
        <v>#N/A</v>
      </c>
      <c r="D86" s="97" t="e">
        <f>VLOOKUP(A86,Sheet2!A85:K440,4,FALSE)</f>
        <v>#N/A</v>
      </c>
      <c r="E86" s="97" t="e">
        <f>VLOOKUP(A86,Sheet2!A85:K440,5,FALSE)</f>
        <v>#N/A</v>
      </c>
      <c r="F86" s="90" t="e">
        <f>VLOOKUP(A86,Sheet2!A85:K440,6,FALSE)</f>
        <v>#N/A</v>
      </c>
      <c r="G86" s="97" t="e">
        <f>VLOOKUP(A86,Sheet2!A85:K440,7,FALSE)</f>
        <v>#N/A</v>
      </c>
      <c r="H86" s="90" t="e">
        <f>VLOOKUP(A86,Sheet2!A85:K440,8,FALSE)</f>
        <v>#N/A</v>
      </c>
      <c r="I86" s="97" t="e">
        <f>VLOOKUP(A86,Sheet2!A85:K440,9,FALSE)</f>
        <v>#N/A</v>
      </c>
      <c r="J86" s="90" t="e">
        <f>VLOOKUP(A86,Sheet2!A85:K440,10,FALSE)</f>
        <v>#N/A</v>
      </c>
      <c r="K86" s="112" t="e">
        <f>VLOOKUP(A86,Sheet2!A85:K440,11,FALSE)</f>
        <v>#N/A</v>
      </c>
    </row>
    <row r="87" spans="1:11" ht="17.25" x14ac:dyDescent="0.3">
      <c r="A87" s="11" t="s">
        <v>126</v>
      </c>
      <c r="B87" s="90" t="e">
        <f>VLOOKUP(A87,Sheet2!A86:K441,2,FALSE)</f>
        <v>#N/A</v>
      </c>
      <c r="C87" s="97" t="e">
        <f>VLOOKUP(A87,Sheet2!A86:K441,3,FALSE)</f>
        <v>#N/A</v>
      </c>
      <c r="D87" s="97" t="e">
        <f>VLOOKUP(A87,Sheet2!A86:K441,4,FALSE)</f>
        <v>#N/A</v>
      </c>
      <c r="E87" s="97" t="e">
        <f>VLOOKUP(A87,Sheet2!A86:K441,5,FALSE)</f>
        <v>#N/A</v>
      </c>
      <c r="F87" s="90" t="e">
        <f>VLOOKUP(A87,Sheet2!A86:K441,6,FALSE)</f>
        <v>#N/A</v>
      </c>
      <c r="G87" s="97" t="e">
        <f>VLOOKUP(A87,Sheet2!A86:K441,7,FALSE)</f>
        <v>#N/A</v>
      </c>
      <c r="H87" s="90" t="e">
        <f>VLOOKUP(A87,Sheet2!A86:K441,8,FALSE)</f>
        <v>#N/A</v>
      </c>
      <c r="I87" s="97" t="e">
        <f>VLOOKUP(A87,Sheet2!A86:K441,9,FALSE)</f>
        <v>#N/A</v>
      </c>
      <c r="J87" s="90" t="e">
        <f>VLOOKUP(A87,Sheet2!A86:K441,10,FALSE)</f>
        <v>#N/A</v>
      </c>
      <c r="K87" s="112" t="e">
        <f>VLOOKUP(A87,Sheet2!A86:K441,11,FALSE)</f>
        <v>#N/A</v>
      </c>
    </row>
    <row r="88" spans="1:11" ht="17.25" x14ac:dyDescent="0.3">
      <c r="A88" s="56" t="s">
        <v>56</v>
      </c>
      <c r="B88" s="90" t="e">
        <f>VLOOKUP(A88,Sheet2!A87:K442,2,FALSE)</f>
        <v>#N/A</v>
      </c>
      <c r="C88" s="97" t="e">
        <f>VLOOKUP(A88,Sheet2!A87:K442,3,FALSE)</f>
        <v>#N/A</v>
      </c>
      <c r="D88" s="97" t="e">
        <f>VLOOKUP(A88,Sheet2!A87:K442,4,FALSE)</f>
        <v>#N/A</v>
      </c>
      <c r="E88" s="97" t="e">
        <f>VLOOKUP(A88,Sheet2!A87:K442,5,FALSE)</f>
        <v>#N/A</v>
      </c>
      <c r="F88" s="90" t="e">
        <f>VLOOKUP(A88,Sheet2!A87:K442,6,FALSE)</f>
        <v>#N/A</v>
      </c>
      <c r="G88" s="97" t="e">
        <f>VLOOKUP(A88,Sheet2!A87:K442,7,FALSE)</f>
        <v>#N/A</v>
      </c>
      <c r="H88" s="90" t="e">
        <f>VLOOKUP(A88,Sheet2!A87:K442,8,FALSE)</f>
        <v>#N/A</v>
      </c>
      <c r="I88" s="97" t="e">
        <f>VLOOKUP(A88,Sheet2!A87:K442,9,FALSE)</f>
        <v>#N/A</v>
      </c>
      <c r="J88" s="90" t="e">
        <f>VLOOKUP(A88,Sheet2!A87:K442,10,FALSE)</f>
        <v>#N/A</v>
      </c>
      <c r="K88" s="112" t="e">
        <f>VLOOKUP(A88,Sheet2!A87:K442,11,FALSE)</f>
        <v>#N/A</v>
      </c>
    </row>
    <row r="89" spans="1:11" ht="17.25" x14ac:dyDescent="0.3">
      <c r="A89" s="12" t="s">
        <v>178</v>
      </c>
      <c r="B89" s="90" t="e">
        <f>VLOOKUP(A89,Sheet2!A88:K443,2,FALSE)</f>
        <v>#N/A</v>
      </c>
      <c r="C89" s="97" t="e">
        <f>VLOOKUP(A89,Sheet2!A88:K443,3,FALSE)</f>
        <v>#N/A</v>
      </c>
      <c r="D89" s="97" t="e">
        <f>VLOOKUP(A89,Sheet2!A88:K443,4,FALSE)</f>
        <v>#N/A</v>
      </c>
      <c r="E89" s="97" t="e">
        <f>VLOOKUP(A89,Sheet2!A88:K443,5,FALSE)</f>
        <v>#N/A</v>
      </c>
      <c r="F89" s="90" t="e">
        <f>VLOOKUP(A89,Sheet2!A88:K443,6,FALSE)</f>
        <v>#N/A</v>
      </c>
      <c r="G89" s="97" t="e">
        <f>VLOOKUP(A89,Sheet2!A88:K443,7,FALSE)</f>
        <v>#N/A</v>
      </c>
      <c r="H89" s="90" t="e">
        <f>VLOOKUP(A89,Sheet2!A88:K443,8,FALSE)</f>
        <v>#N/A</v>
      </c>
      <c r="I89" s="97" t="e">
        <f>VLOOKUP(A89,Sheet2!A88:K443,9,FALSE)</f>
        <v>#N/A</v>
      </c>
      <c r="J89" s="90" t="e">
        <f>VLOOKUP(A89,Sheet2!A88:K443,10,FALSE)</f>
        <v>#N/A</v>
      </c>
      <c r="K89" s="112" t="e">
        <f>VLOOKUP(A89,Sheet2!A88:K443,11,FALSE)</f>
        <v>#N/A</v>
      </c>
    </row>
    <row r="90" spans="1:11" ht="17.25" x14ac:dyDescent="0.3">
      <c r="A90" s="6" t="s">
        <v>31</v>
      </c>
      <c r="B90" s="90" t="e">
        <f>VLOOKUP(A90,Sheet2!A89:K444,2,FALSE)</f>
        <v>#N/A</v>
      </c>
      <c r="C90" s="97" t="e">
        <f>VLOOKUP(A90,Sheet2!A89:K444,3,FALSE)</f>
        <v>#N/A</v>
      </c>
      <c r="D90" s="97" t="e">
        <f>VLOOKUP(A90,Sheet2!A89:K444,4,FALSE)</f>
        <v>#N/A</v>
      </c>
      <c r="E90" s="97" t="e">
        <f>VLOOKUP(A90,Sheet2!A89:K444,5,FALSE)</f>
        <v>#N/A</v>
      </c>
      <c r="F90" s="90" t="e">
        <f>VLOOKUP(A90,Sheet2!A89:K444,6,FALSE)</f>
        <v>#N/A</v>
      </c>
      <c r="G90" s="97" t="e">
        <f>VLOOKUP(A90,Sheet2!A89:K444,7,FALSE)</f>
        <v>#N/A</v>
      </c>
      <c r="H90" s="90" t="e">
        <f>VLOOKUP(A90,Sheet2!A89:K444,8,FALSE)</f>
        <v>#N/A</v>
      </c>
      <c r="I90" s="97" t="e">
        <f>VLOOKUP(A90,Sheet2!A89:K444,9,FALSE)</f>
        <v>#N/A</v>
      </c>
      <c r="J90" s="90" t="e">
        <f>VLOOKUP(A90,Sheet2!A89:K444,10,FALSE)</f>
        <v>#N/A</v>
      </c>
      <c r="K90" s="112" t="e">
        <f>VLOOKUP(A90,Sheet2!A89:K444,11,FALSE)</f>
        <v>#N/A</v>
      </c>
    </row>
    <row r="91" spans="1:11" ht="17.25" x14ac:dyDescent="0.3">
      <c r="A91" s="56" t="s">
        <v>12</v>
      </c>
      <c r="B91" s="90" t="e">
        <f>VLOOKUP(A91,Sheet2!A90:K445,2,FALSE)</f>
        <v>#N/A</v>
      </c>
      <c r="C91" s="97" t="e">
        <f>VLOOKUP(A91,Sheet2!A90:K445,3,FALSE)</f>
        <v>#N/A</v>
      </c>
      <c r="D91" s="97" t="e">
        <f>VLOOKUP(A91,Sheet2!A90:K445,4,FALSE)</f>
        <v>#N/A</v>
      </c>
      <c r="E91" s="97" t="e">
        <f>VLOOKUP(A91,Sheet2!A90:K445,5,FALSE)</f>
        <v>#N/A</v>
      </c>
      <c r="F91" s="90" t="e">
        <f>VLOOKUP(A91,Sheet2!A90:K445,6,FALSE)</f>
        <v>#N/A</v>
      </c>
      <c r="G91" s="97" t="e">
        <f>VLOOKUP(A91,Sheet2!A90:K445,7,FALSE)</f>
        <v>#N/A</v>
      </c>
      <c r="H91" s="90" t="e">
        <f>VLOOKUP(A91,Sheet2!A90:K445,8,FALSE)</f>
        <v>#N/A</v>
      </c>
      <c r="I91" s="97" t="e">
        <f>VLOOKUP(A91,Sheet2!A90:K445,9,FALSE)</f>
        <v>#N/A</v>
      </c>
      <c r="J91" s="90" t="e">
        <f>VLOOKUP(A91,Sheet2!A90:K445,10,FALSE)</f>
        <v>#N/A</v>
      </c>
      <c r="K91" s="112" t="e">
        <f>VLOOKUP(A91,Sheet2!A90:K445,11,FALSE)</f>
        <v>#N/A</v>
      </c>
    </row>
    <row r="92" spans="1:11" ht="17.25" x14ac:dyDescent="0.3">
      <c r="A92" s="11" t="s">
        <v>17</v>
      </c>
      <c r="B92" s="90" t="e">
        <f>VLOOKUP(A92,Sheet2!A91:K446,2,FALSE)</f>
        <v>#N/A</v>
      </c>
      <c r="C92" s="97" t="e">
        <f>VLOOKUP(A92,Sheet2!A91:K446,3,FALSE)</f>
        <v>#N/A</v>
      </c>
      <c r="D92" s="97" t="e">
        <f>VLOOKUP(A92,Sheet2!A91:K446,4,FALSE)</f>
        <v>#N/A</v>
      </c>
      <c r="E92" s="97" t="e">
        <f>VLOOKUP(A92,Sheet2!A91:K446,5,FALSE)</f>
        <v>#N/A</v>
      </c>
      <c r="F92" s="90" t="e">
        <f>VLOOKUP(A92,Sheet2!A91:K446,6,FALSE)</f>
        <v>#N/A</v>
      </c>
      <c r="G92" s="97" t="e">
        <f>VLOOKUP(A92,Sheet2!A91:K446,7,FALSE)</f>
        <v>#N/A</v>
      </c>
      <c r="H92" s="90" t="e">
        <f>VLOOKUP(A92,Sheet2!A91:K446,8,FALSE)</f>
        <v>#N/A</v>
      </c>
      <c r="I92" s="97" t="e">
        <f>VLOOKUP(A92,Sheet2!A91:K446,9,FALSE)</f>
        <v>#N/A</v>
      </c>
      <c r="J92" s="90" t="e">
        <f>VLOOKUP(A92,Sheet2!A91:K446,10,FALSE)</f>
        <v>#N/A</v>
      </c>
      <c r="K92" s="112" t="e">
        <f>VLOOKUP(A92,Sheet2!A91:K446,11,FALSE)</f>
        <v>#N/A</v>
      </c>
    </row>
    <row r="93" spans="1:11" ht="17.25" x14ac:dyDescent="0.3">
      <c r="A93" s="56" t="s">
        <v>147</v>
      </c>
      <c r="B93" s="90" t="e">
        <f>VLOOKUP(A93,Sheet2!A92:K447,2,FALSE)</f>
        <v>#N/A</v>
      </c>
      <c r="C93" s="97" t="e">
        <f>VLOOKUP(A93,Sheet2!A92:K447,3,FALSE)</f>
        <v>#N/A</v>
      </c>
      <c r="D93" s="97" t="e">
        <f>VLOOKUP(A93,Sheet2!A92:K447,4,FALSE)</f>
        <v>#N/A</v>
      </c>
      <c r="E93" s="97" t="e">
        <f>VLOOKUP(A93,Sheet2!A92:K447,5,FALSE)</f>
        <v>#N/A</v>
      </c>
      <c r="F93" s="90" t="e">
        <f>VLOOKUP(A93,Sheet2!A92:K447,6,FALSE)</f>
        <v>#N/A</v>
      </c>
      <c r="G93" s="97" t="e">
        <f>VLOOKUP(A93,Sheet2!A92:K447,7,FALSE)</f>
        <v>#N/A</v>
      </c>
      <c r="H93" s="90" t="e">
        <f>VLOOKUP(A93,Sheet2!A92:K447,8,FALSE)</f>
        <v>#N/A</v>
      </c>
      <c r="I93" s="97" t="e">
        <f>VLOOKUP(A93,Sheet2!A92:K447,9,FALSE)</f>
        <v>#N/A</v>
      </c>
      <c r="J93" s="90" t="e">
        <f>VLOOKUP(A93,Sheet2!A92:K447,10,FALSE)</f>
        <v>#N/A</v>
      </c>
      <c r="K93" s="112" t="e">
        <f>VLOOKUP(A93,Sheet2!A92:K447,11,FALSE)</f>
        <v>#N/A</v>
      </c>
    </row>
    <row r="94" spans="1:11" ht="17.25" x14ac:dyDescent="0.3">
      <c r="A94" s="6" t="s">
        <v>175</v>
      </c>
      <c r="B94" s="90" t="e">
        <f>VLOOKUP(A94,Sheet2!A93:K448,2,FALSE)</f>
        <v>#N/A</v>
      </c>
      <c r="C94" s="97" t="e">
        <f>VLOOKUP(A94,Sheet2!A93:K448,3,FALSE)</f>
        <v>#N/A</v>
      </c>
      <c r="D94" s="97" t="e">
        <f>VLOOKUP(A94,Sheet2!A93:K448,4,FALSE)</f>
        <v>#N/A</v>
      </c>
      <c r="E94" s="97" t="e">
        <f>VLOOKUP(A94,Sheet2!A93:K448,5,FALSE)</f>
        <v>#N/A</v>
      </c>
      <c r="F94" s="90" t="e">
        <f>VLOOKUP(A94,Sheet2!A93:K448,6,FALSE)</f>
        <v>#N/A</v>
      </c>
      <c r="G94" s="97" t="e">
        <f>VLOOKUP(A94,Sheet2!A93:K448,7,FALSE)</f>
        <v>#N/A</v>
      </c>
      <c r="H94" s="90" t="e">
        <f>VLOOKUP(A94,Sheet2!A93:K448,8,FALSE)</f>
        <v>#N/A</v>
      </c>
      <c r="I94" s="97" t="e">
        <f>VLOOKUP(A94,Sheet2!A93:K448,9,FALSE)</f>
        <v>#N/A</v>
      </c>
      <c r="J94" s="90" t="e">
        <f>VLOOKUP(A94,Sheet2!A93:K448,10,FALSE)</f>
        <v>#N/A</v>
      </c>
      <c r="K94" s="112" t="e">
        <f>VLOOKUP(A94,Sheet2!A93:K448,11,FALSE)</f>
        <v>#N/A</v>
      </c>
    </row>
    <row r="95" spans="1:11" ht="17.25" x14ac:dyDescent="0.3">
      <c r="A95" s="6" t="s">
        <v>88</v>
      </c>
      <c r="B95" s="90" t="e">
        <f>VLOOKUP(A95,Sheet2!A94:K449,2,FALSE)</f>
        <v>#N/A</v>
      </c>
      <c r="C95" s="97" t="e">
        <f>VLOOKUP(A95,Sheet2!A94:K449,3,FALSE)</f>
        <v>#N/A</v>
      </c>
      <c r="D95" s="97" t="e">
        <f>VLOOKUP(A95,Sheet2!A94:K449,4,FALSE)</f>
        <v>#N/A</v>
      </c>
      <c r="E95" s="97" t="e">
        <f>VLOOKUP(A95,Sheet2!A94:K449,5,FALSE)</f>
        <v>#N/A</v>
      </c>
      <c r="F95" s="90" t="e">
        <f>VLOOKUP(A95,Sheet2!A94:K449,6,FALSE)</f>
        <v>#N/A</v>
      </c>
      <c r="G95" s="97" t="e">
        <f>VLOOKUP(A95,Sheet2!A94:K449,7,FALSE)</f>
        <v>#N/A</v>
      </c>
      <c r="H95" s="90" t="e">
        <f>VLOOKUP(A95,Sheet2!A94:K449,8,FALSE)</f>
        <v>#N/A</v>
      </c>
      <c r="I95" s="97" t="e">
        <f>VLOOKUP(A95,Sheet2!A94:K449,9,FALSE)</f>
        <v>#N/A</v>
      </c>
      <c r="J95" s="90" t="e">
        <f>VLOOKUP(A95,Sheet2!A94:K449,10,FALSE)</f>
        <v>#N/A</v>
      </c>
      <c r="K95" s="112" t="e">
        <f>VLOOKUP(A95,Sheet2!A94:K449,11,FALSE)</f>
        <v>#N/A</v>
      </c>
    </row>
    <row r="96" spans="1:11" ht="17.25" x14ac:dyDescent="0.3">
      <c r="A96" s="56" t="s">
        <v>40</v>
      </c>
      <c r="B96" s="90" t="e">
        <f>VLOOKUP(A96,Sheet2!A95:K450,2,FALSE)</f>
        <v>#N/A</v>
      </c>
      <c r="C96" s="97" t="e">
        <f>VLOOKUP(A96,Sheet2!A95:K450,3,FALSE)</f>
        <v>#N/A</v>
      </c>
      <c r="D96" s="97" t="e">
        <f>VLOOKUP(A96,Sheet2!A95:K450,4,FALSE)</f>
        <v>#N/A</v>
      </c>
      <c r="E96" s="97" t="e">
        <f>VLOOKUP(A96,Sheet2!A95:K450,5,FALSE)</f>
        <v>#N/A</v>
      </c>
      <c r="F96" s="90" t="e">
        <f>VLOOKUP(A96,Sheet2!A95:K450,6,FALSE)</f>
        <v>#N/A</v>
      </c>
      <c r="G96" s="97" t="e">
        <f>VLOOKUP(A96,Sheet2!A95:K450,7,FALSE)</f>
        <v>#N/A</v>
      </c>
      <c r="H96" s="90" t="e">
        <f>VLOOKUP(A96,Sheet2!A95:K450,8,FALSE)</f>
        <v>#N/A</v>
      </c>
      <c r="I96" s="97" t="e">
        <f>VLOOKUP(A96,Sheet2!A95:K450,9,FALSE)</f>
        <v>#N/A</v>
      </c>
      <c r="J96" s="90" t="e">
        <f>VLOOKUP(A96,Sheet2!A95:K450,10,FALSE)</f>
        <v>#N/A</v>
      </c>
      <c r="K96" s="112" t="e">
        <f>VLOOKUP(A96,Sheet2!A95:K450,11,FALSE)</f>
        <v>#N/A</v>
      </c>
    </row>
    <row r="97" spans="1:11" ht="17.25" x14ac:dyDescent="0.3">
      <c r="A97" s="56" t="s">
        <v>61</v>
      </c>
      <c r="B97" s="90" t="e">
        <f>VLOOKUP(A97,Sheet2!A96:K451,2,FALSE)</f>
        <v>#N/A</v>
      </c>
      <c r="C97" s="97" t="e">
        <f>VLOOKUP(A97,Sheet2!A96:K451,3,FALSE)</f>
        <v>#N/A</v>
      </c>
      <c r="D97" s="97" t="e">
        <f>VLOOKUP(A97,Sheet2!A96:K451,4,FALSE)</f>
        <v>#N/A</v>
      </c>
      <c r="E97" s="97" t="e">
        <f>VLOOKUP(A97,Sheet2!A96:K451,5,FALSE)</f>
        <v>#N/A</v>
      </c>
      <c r="F97" s="90" t="e">
        <f>VLOOKUP(A97,Sheet2!A96:K451,6,FALSE)</f>
        <v>#N/A</v>
      </c>
      <c r="G97" s="97" t="e">
        <f>VLOOKUP(A97,Sheet2!A96:K451,7,FALSE)</f>
        <v>#N/A</v>
      </c>
      <c r="H97" s="90" t="e">
        <f>VLOOKUP(A97,Sheet2!A96:K451,8,FALSE)</f>
        <v>#N/A</v>
      </c>
      <c r="I97" s="97" t="e">
        <f>VLOOKUP(A97,Sheet2!A96:K451,9,FALSE)</f>
        <v>#N/A</v>
      </c>
      <c r="J97" s="90" t="e">
        <f>VLOOKUP(A97,Sheet2!A96:K451,10,FALSE)</f>
        <v>#N/A</v>
      </c>
      <c r="K97" s="112" t="e">
        <f>VLOOKUP(A97,Sheet2!A96:K451,11,FALSE)</f>
        <v>#N/A</v>
      </c>
    </row>
    <row r="98" spans="1:11" ht="17.25" x14ac:dyDescent="0.3">
      <c r="A98" s="56" t="s">
        <v>180</v>
      </c>
      <c r="B98" s="90" t="e">
        <f>VLOOKUP(A98,Sheet2!A97:K452,2,FALSE)</f>
        <v>#N/A</v>
      </c>
      <c r="C98" s="97" t="e">
        <f>VLOOKUP(A98,Sheet2!A97:K452,3,FALSE)</f>
        <v>#N/A</v>
      </c>
      <c r="D98" s="97" t="e">
        <f>VLOOKUP(A98,Sheet2!A97:K452,4,FALSE)</f>
        <v>#N/A</v>
      </c>
      <c r="E98" s="97" t="e">
        <f>VLOOKUP(A98,Sheet2!A97:K452,5,FALSE)</f>
        <v>#N/A</v>
      </c>
      <c r="F98" s="90" t="e">
        <f>VLOOKUP(A98,Sheet2!A97:K452,6,FALSE)</f>
        <v>#N/A</v>
      </c>
      <c r="G98" s="97" t="e">
        <f>VLOOKUP(A98,Sheet2!A97:K452,7,FALSE)</f>
        <v>#N/A</v>
      </c>
      <c r="H98" s="90" t="e">
        <f>VLOOKUP(A98,Sheet2!A97:K452,8,FALSE)</f>
        <v>#N/A</v>
      </c>
      <c r="I98" s="97" t="e">
        <f>VLOOKUP(A98,Sheet2!A97:K452,9,FALSE)</f>
        <v>#N/A</v>
      </c>
      <c r="J98" s="90" t="e">
        <f>VLOOKUP(A98,Sheet2!A97:K452,10,FALSE)</f>
        <v>#N/A</v>
      </c>
      <c r="K98" s="112" t="e">
        <f>VLOOKUP(A98,Sheet2!A97:K452,11,FALSE)</f>
        <v>#N/A</v>
      </c>
    </row>
    <row r="99" spans="1:11" ht="17.25" x14ac:dyDescent="0.3">
      <c r="A99" s="56" t="s">
        <v>106</v>
      </c>
      <c r="B99" s="90" t="e">
        <f>VLOOKUP(A99,Sheet2!A98:K453,2,FALSE)</f>
        <v>#N/A</v>
      </c>
      <c r="C99" s="97" t="e">
        <f>VLOOKUP(A99,Sheet2!A98:K453,3,FALSE)</f>
        <v>#N/A</v>
      </c>
      <c r="D99" s="97" t="e">
        <f>VLOOKUP(A99,Sheet2!A98:K453,4,FALSE)</f>
        <v>#N/A</v>
      </c>
      <c r="E99" s="97" t="e">
        <f>VLOOKUP(A99,Sheet2!A98:K453,5,FALSE)</f>
        <v>#N/A</v>
      </c>
      <c r="F99" s="90" t="e">
        <f>VLOOKUP(A99,Sheet2!A98:K453,6,FALSE)</f>
        <v>#N/A</v>
      </c>
      <c r="G99" s="97" t="e">
        <f>VLOOKUP(A99,Sheet2!A98:K453,7,FALSE)</f>
        <v>#N/A</v>
      </c>
      <c r="H99" s="90" t="e">
        <f>VLOOKUP(A99,Sheet2!A98:K453,8,FALSE)</f>
        <v>#N/A</v>
      </c>
      <c r="I99" s="97" t="e">
        <f>VLOOKUP(A99,Sheet2!A98:K453,9,FALSE)</f>
        <v>#N/A</v>
      </c>
      <c r="J99" s="90" t="e">
        <f>VLOOKUP(A99,Sheet2!A98:K453,10,FALSE)</f>
        <v>#N/A</v>
      </c>
      <c r="K99" s="112" t="e">
        <f>VLOOKUP(A99,Sheet2!A98:K453,11,FALSE)</f>
        <v>#N/A</v>
      </c>
    </row>
    <row r="100" spans="1:11" ht="17.25" x14ac:dyDescent="0.3">
      <c r="A100" s="6" t="s">
        <v>96</v>
      </c>
      <c r="B100" s="90" t="e">
        <f>VLOOKUP(A100,Sheet2!A99:K454,2,FALSE)</f>
        <v>#N/A</v>
      </c>
      <c r="C100" s="97" t="e">
        <f>VLOOKUP(A100,Sheet2!A99:K454,3,FALSE)</f>
        <v>#N/A</v>
      </c>
      <c r="D100" s="97" t="e">
        <f>VLOOKUP(A100,Sheet2!A99:K454,4,FALSE)</f>
        <v>#N/A</v>
      </c>
      <c r="E100" s="97" t="e">
        <f>VLOOKUP(A100,Sheet2!A99:K454,5,FALSE)</f>
        <v>#N/A</v>
      </c>
      <c r="F100" s="90" t="e">
        <f>VLOOKUP(A100,Sheet2!A99:K454,6,FALSE)</f>
        <v>#N/A</v>
      </c>
      <c r="G100" s="97" t="e">
        <f>VLOOKUP(A100,Sheet2!A99:K454,7,FALSE)</f>
        <v>#N/A</v>
      </c>
      <c r="H100" s="90" t="e">
        <f>VLOOKUP(A100,Sheet2!A99:K454,8,FALSE)</f>
        <v>#N/A</v>
      </c>
      <c r="I100" s="97" t="e">
        <f>VLOOKUP(A100,Sheet2!A99:K454,9,FALSE)</f>
        <v>#N/A</v>
      </c>
      <c r="J100" s="90" t="e">
        <f>VLOOKUP(A100,Sheet2!A99:K454,10,FALSE)</f>
        <v>#N/A</v>
      </c>
      <c r="K100" s="112" t="e">
        <f>VLOOKUP(A100,Sheet2!A99:K454,11,FALSE)</f>
        <v>#N/A</v>
      </c>
    </row>
    <row r="101" spans="1:11" ht="17.25" x14ac:dyDescent="0.3">
      <c r="A101" s="6" t="s">
        <v>109</v>
      </c>
      <c r="B101" s="90" t="e">
        <f>VLOOKUP(A101,Sheet2!A100:K455,2,FALSE)</f>
        <v>#N/A</v>
      </c>
      <c r="C101" s="97" t="e">
        <f>VLOOKUP(A101,Sheet2!A100:K455,3,FALSE)</f>
        <v>#N/A</v>
      </c>
      <c r="D101" s="97" t="e">
        <f>VLOOKUP(A101,Sheet2!A100:K455,4,FALSE)</f>
        <v>#N/A</v>
      </c>
      <c r="E101" s="97" t="e">
        <f>VLOOKUP(A101,Sheet2!A100:K455,5,FALSE)</f>
        <v>#N/A</v>
      </c>
      <c r="F101" s="90" t="e">
        <f>VLOOKUP(A101,Sheet2!A100:K455,6,FALSE)</f>
        <v>#N/A</v>
      </c>
      <c r="G101" s="97" t="e">
        <f>VLOOKUP(A101,Sheet2!A100:K455,7,FALSE)</f>
        <v>#N/A</v>
      </c>
      <c r="H101" s="90" t="e">
        <f>VLOOKUP(A101,Sheet2!A100:K455,8,FALSE)</f>
        <v>#N/A</v>
      </c>
      <c r="I101" s="97" t="e">
        <f>VLOOKUP(A101,Sheet2!A100:K455,9,FALSE)</f>
        <v>#N/A</v>
      </c>
      <c r="J101" s="90" t="e">
        <f>VLOOKUP(A101,Sheet2!A100:K455,10,FALSE)</f>
        <v>#N/A</v>
      </c>
      <c r="K101" s="112" t="e">
        <f>VLOOKUP(A101,Sheet2!A100:K455,11,FALSE)</f>
        <v>#N/A</v>
      </c>
    </row>
    <row r="102" spans="1:11" ht="17.25" x14ac:dyDescent="0.3">
      <c r="A102" s="6" t="s">
        <v>116</v>
      </c>
      <c r="B102" s="90" t="e">
        <f>VLOOKUP(A102,Sheet2!A101:K456,2,FALSE)</f>
        <v>#N/A</v>
      </c>
      <c r="C102" s="97" t="e">
        <f>VLOOKUP(A102,Sheet2!A101:K456,3,FALSE)</f>
        <v>#N/A</v>
      </c>
      <c r="D102" s="97" t="e">
        <f>VLOOKUP(A102,Sheet2!A101:K456,4,FALSE)</f>
        <v>#N/A</v>
      </c>
      <c r="E102" s="97" t="e">
        <f>VLOOKUP(A102,Sheet2!A101:K456,5,FALSE)</f>
        <v>#N/A</v>
      </c>
      <c r="F102" s="90" t="e">
        <f>VLOOKUP(A102,Sheet2!A101:K456,6,FALSE)</f>
        <v>#N/A</v>
      </c>
      <c r="G102" s="97" t="e">
        <f>VLOOKUP(A102,Sheet2!A101:K456,7,FALSE)</f>
        <v>#N/A</v>
      </c>
      <c r="H102" s="90" t="e">
        <f>VLOOKUP(A102,Sheet2!A101:K456,8,FALSE)</f>
        <v>#N/A</v>
      </c>
      <c r="I102" s="97" t="e">
        <f>VLOOKUP(A102,Sheet2!A101:K456,9,FALSE)</f>
        <v>#N/A</v>
      </c>
      <c r="J102" s="90" t="e">
        <f>VLOOKUP(A102,Sheet2!A101:K456,10,FALSE)</f>
        <v>#N/A</v>
      </c>
      <c r="K102" s="112" t="e">
        <f>VLOOKUP(A102,Sheet2!A101:K456,11,FALSE)</f>
        <v>#N/A</v>
      </c>
    </row>
    <row r="103" spans="1:11" ht="17.25" x14ac:dyDescent="0.3">
      <c r="A103" s="11" t="s">
        <v>32</v>
      </c>
      <c r="B103" s="90" t="e">
        <f>VLOOKUP(A103,Sheet2!A102:K457,2,FALSE)</f>
        <v>#N/A</v>
      </c>
      <c r="C103" s="97" t="e">
        <f>VLOOKUP(A103,Sheet2!A102:K457,3,FALSE)</f>
        <v>#N/A</v>
      </c>
      <c r="D103" s="97" t="e">
        <f>VLOOKUP(A103,Sheet2!A102:K457,4,FALSE)</f>
        <v>#N/A</v>
      </c>
      <c r="E103" s="97" t="e">
        <f>VLOOKUP(A103,Sheet2!A102:K457,5,FALSE)</f>
        <v>#N/A</v>
      </c>
      <c r="F103" s="90" t="e">
        <f>VLOOKUP(A103,Sheet2!A102:K457,6,FALSE)</f>
        <v>#N/A</v>
      </c>
      <c r="G103" s="97" t="e">
        <f>VLOOKUP(A103,Sheet2!A102:K457,7,FALSE)</f>
        <v>#N/A</v>
      </c>
      <c r="H103" s="90" t="e">
        <f>VLOOKUP(A103,Sheet2!A102:K457,8,FALSE)</f>
        <v>#N/A</v>
      </c>
      <c r="I103" s="97" t="e">
        <f>VLOOKUP(A103,Sheet2!A102:K457,9,FALSE)</f>
        <v>#N/A</v>
      </c>
      <c r="J103" s="90" t="e">
        <f>VLOOKUP(A103,Sheet2!A102:K457,10,FALSE)</f>
        <v>#N/A</v>
      </c>
      <c r="K103" s="112" t="e">
        <f>VLOOKUP(A103,Sheet2!A102:K457,11,FALSE)</f>
        <v>#N/A</v>
      </c>
    </row>
    <row r="104" spans="1:11" ht="17.25" x14ac:dyDescent="0.3">
      <c r="A104" s="56" t="s">
        <v>64</v>
      </c>
      <c r="B104" s="90" t="e">
        <f>VLOOKUP(A104,Sheet2!A103:K458,2,FALSE)</f>
        <v>#N/A</v>
      </c>
      <c r="C104" s="97" t="e">
        <f>VLOOKUP(A104,Sheet2!A103:K458,3,FALSE)</f>
        <v>#N/A</v>
      </c>
      <c r="D104" s="97" t="e">
        <f>VLOOKUP(A104,Sheet2!A103:K458,4,FALSE)</f>
        <v>#N/A</v>
      </c>
      <c r="E104" s="97" t="e">
        <f>VLOOKUP(A104,Sheet2!A103:K458,5,FALSE)</f>
        <v>#N/A</v>
      </c>
      <c r="F104" s="90" t="e">
        <f>VLOOKUP(A104,Sheet2!A103:K458,6,FALSE)</f>
        <v>#N/A</v>
      </c>
      <c r="G104" s="97" t="e">
        <f>VLOOKUP(A104,Sheet2!A103:K458,7,FALSE)</f>
        <v>#N/A</v>
      </c>
      <c r="H104" s="90" t="e">
        <f>VLOOKUP(A104,Sheet2!A103:K458,8,FALSE)</f>
        <v>#N/A</v>
      </c>
      <c r="I104" s="97" t="e">
        <f>VLOOKUP(A104,Sheet2!A103:K458,9,FALSE)</f>
        <v>#N/A</v>
      </c>
      <c r="J104" s="90" t="e">
        <f>VLOOKUP(A104,Sheet2!A103:K458,10,FALSE)</f>
        <v>#N/A</v>
      </c>
      <c r="K104" s="112" t="e">
        <f>VLOOKUP(A104,Sheet2!A103:K458,11,FALSE)</f>
        <v>#N/A</v>
      </c>
    </row>
    <row r="105" spans="1:11" ht="17.25" x14ac:dyDescent="0.3">
      <c r="A105" s="56" t="s">
        <v>114</v>
      </c>
      <c r="B105" s="90" t="str">
        <f>VLOOKUP(A105,Sheet2!A104:K459,2,FALSE)</f>
        <v>Jan</v>
      </c>
      <c r="C105" s="97" t="str">
        <f>VLOOKUP(A105,Sheet2!A104:K459,3,FALSE)</f>
        <v>Dec</v>
      </c>
      <c r="D105" s="97">
        <f>VLOOKUP(A105,Sheet2!A104:K459,4,FALSE)</f>
        <v>12</v>
      </c>
      <c r="E105" s="97" t="str">
        <f>VLOOKUP(A105,Sheet2!A104:K459,5,FALSE)</f>
        <v>Stanley &amp; Ross (1983). Flora of south-eastern QLD. QLD Department of Primary Industries, Brisbane</v>
      </c>
      <c r="F105" s="90">
        <f>VLOOKUP(A105,Sheet2!A104:K459,6,FALSE)</f>
        <v>0.32</v>
      </c>
      <c r="G105" s="97" t="str">
        <f>VLOOKUP(A105,Sheet2!A104:K459,7,FALSE)</f>
        <v>Kyle_Hunter Plant Traits</v>
      </c>
      <c r="H105" s="90">
        <f>VLOOKUP(A105,Sheet2!A104:K459,8,FALSE)</f>
        <v>18.352580430264126</v>
      </c>
      <c r="I105" s="97" t="str">
        <f>VLOOKUP(A105,Sheet2!A104:K459,9,FALSE)</f>
        <v>Kyle_Hunter Plant Traits</v>
      </c>
      <c r="J105" s="90">
        <f>VLOOKUP(A105,Sheet2!A104:K459,10,FALSE)</f>
        <v>0.40036500000000003</v>
      </c>
      <c r="K105" s="112" t="str">
        <f>VLOOKUP(A105,Sheet2!A104:K459,11,FALSE)</f>
        <v>Global Wood Density Database</v>
      </c>
    </row>
    <row r="106" spans="1:11" ht="17.25" x14ac:dyDescent="0.3">
      <c r="A106" s="6" t="s">
        <v>81</v>
      </c>
      <c r="B106" s="90" t="e">
        <f>VLOOKUP(A106,Sheet2!A105:K460,2,FALSE)</f>
        <v>#N/A</v>
      </c>
      <c r="C106" s="97" t="e">
        <f>VLOOKUP(A106,Sheet2!A105:K460,3,FALSE)</f>
        <v>#N/A</v>
      </c>
      <c r="D106" s="97" t="e">
        <f>VLOOKUP(A106,Sheet2!A105:K460,4,FALSE)</f>
        <v>#N/A</v>
      </c>
      <c r="E106" s="97" t="e">
        <f>VLOOKUP(A106,Sheet2!A105:K460,5,FALSE)</f>
        <v>#N/A</v>
      </c>
      <c r="F106" s="90" t="e">
        <f>VLOOKUP(A106,Sheet2!A105:K460,6,FALSE)</f>
        <v>#N/A</v>
      </c>
      <c r="G106" s="97" t="e">
        <f>VLOOKUP(A106,Sheet2!A105:K460,7,FALSE)</f>
        <v>#N/A</v>
      </c>
      <c r="H106" s="90" t="e">
        <f>VLOOKUP(A106,Sheet2!A105:K460,8,FALSE)</f>
        <v>#N/A</v>
      </c>
      <c r="I106" s="97" t="e">
        <f>VLOOKUP(A106,Sheet2!A105:K460,9,FALSE)</f>
        <v>#N/A</v>
      </c>
      <c r="J106" s="90" t="e">
        <f>VLOOKUP(A106,Sheet2!A105:K460,10,FALSE)</f>
        <v>#N/A</v>
      </c>
      <c r="K106" s="112" t="e">
        <f>VLOOKUP(A106,Sheet2!A105:K460,11,FALSE)</f>
        <v>#N/A</v>
      </c>
    </row>
    <row r="107" spans="1:11" ht="17.25" x14ac:dyDescent="0.3">
      <c r="A107" s="6" t="s">
        <v>152</v>
      </c>
      <c r="B107" s="90" t="e">
        <f>VLOOKUP(A107,Sheet2!A106:K461,2,FALSE)</f>
        <v>#N/A</v>
      </c>
      <c r="C107" s="97" t="e">
        <f>VLOOKUP(A107,Sheet2!A106:K461,3,FALSE)</f>
        <v>#N/A</v>
      </c>
      <c r="D107" s="97" t="e">
        <f>VLOOKUP(A107,Sheet2!A106:K461,4,FALSE)</f>
        <v>#N/A</v>
      </c>
      <c r="E107" s="97" t="e">
        <f>VLOOKUP(A107,Sheet2!A106:K461,5,FALSE)</f>
        <v>#N/A</v>
      </c>
      <c r="F107" s="90" t="e">
        <f>VLOOKUP(A107,Sheet2!A106:K461,6,FALSE)</f>
        <v>#N/A</v>
      </c>
      <c r="G107" s="97" t="e">
        <f>VLOOKUP(A107,Sheet2!A106:K461,7,FALSE)</f>
        <v>#N/A</v>
      </c>
      <c r="H107" s="90" t="e">
        <f>VLOOKUP(A107,Sheet2!A106:K461,8,FALSE)</f>
        <v>#N/A</v>
      </c>
      <c r="I107" s="97" t="e">
        <f>VLOOKUP(A107,Sheet2!A106:K461,9,FALSE)</f>
        <v>#N/A</v>
      </c>
      <c r="J107" s="90" t="e">
        <f>VLOOKUP(A107,Sheet2!A106:K461,10,FALSE)</f>
        <v>#N/A</v>
      </c>
      <c r="K107" s="112" t="e">
        <f>VLOOKUP(A107,Sheet2!A106:K461,11,FALSE)</f>
        <v>#N/A</v>
      </c>
    </row>
    <row r="108" spans="1:11" ht="17.25" x14ac:dyDescent="0.3">
      <c r="A108" s="56" t="s">
        <v>82</v>
      </c>
      <c r="B108" s="90" t="e">
        <f>VLOOKUP(A108,Sheet2!A107:K462,2,FALSE)</f>
        <v>#N/A</v>
      </c>
      <c r="C108" s="97" t="e">
        <f>VLOOKUP(A108,Sheet2!A107:K462,3,FALSE)</f>
        <v>#N/A</v>
      </c>
      <c r="D108" s="97" t="e">
        <f>VLOOKUP(A108,Sheet2!A107:K462,4,FALSE)</f>
        <v>#N/A</v>
      </c>
      <c r="E108" s="97" t="e">
        <f>VLOOKUP(A108,Sheet2!A107:K462,5,FALSE)</f>
        <v>#N/A</v>
      </c>
      <c r="F108" s="90" t="e">
        <f>VLOOKUP(A108,Sheet2!A107:K462,6,FALSE)</f>
        <v>#N/A</v>
      </c>
      <c r="G108" s="97" t="e">
        <f>VLOOKUP(A108,Sheet2!A107:K462,7,FALSE)</f>
        <v>#N/A</v>
      </c>
      <c r="H108" s="90" t="e">
        <f>VLOOKUP(A108,Sheet2!A107:K462,8,FALSE)</f>
        <v>#N/A</v>
      </c>
      <c r="I108" s="97" t="e">
        <f>VLOOKUP(A108,Sheet2!A107:K462,9,FALSE)</f>
        <v>#N/A</v>
      </c>
      <c r="J108" s="90" t="e">
        <f>VLOOKUP(A108,Sheet2!A107:K462,10,FALSE)</f>
        <v>#N/A</v>
      </c>
      <c r="K108" s="112" t="e">
        <f>VLOOKUP(A108,Sheet2!A107:K462,11,FALSE)</f>
        <v>#N/A</v>
      </c>
    </row>
    <row r="109" spans="1:11" ht="17.25" x14ac:dyDescent="0.3">
      <c r="A109" s="56" t="s">
        <v>85</v>
      </c>
      <c r="B109" s="90" t="e">
        <f>VLOOKUP(A109,Sheet2!A108:K463,2,FALSE)</f>
        <v>#N/A</v>
      </c>
      <c r="C109" s="97" t="e">
        <f>VLOOKUP(A109,Sheet2!A108:K463,3,FALSE)</f>
        <v>#N/A</v>
      </c>
      <c r="D109" s="97" t="e">
        <f>VLOOKUP(A109,Sheet2!A108:K463,4,FALSE)</f>
        <v>#N/A</v>
      </c>
      <c r="E109" s="97" t="e">
        <f>VLOOKUP(A109,Sheet2!A108:K463,5,FALSE)</f>
        <v>#N/A</v>
      </c>
      <c r="F109" s="90" t="e">
        <f>VLOOKUP(A109,Sheet2!A108:K463,6,FALSE)</f>
        <v>#N/A</v>
      </c>
      <c r="G109" s="97" t="e">
        <f>VLOOKUP(A109,Sheet2!A108:K463,7,FALSE)</f>
        <v>#N/A</v>
      </c>
      <c r="H109" s="90" t="e">
        <f>VLOOKUP(A109,Sheet2!A108:K463,8,FALSE)</f>
        <v>#N/A</v>
      </c>
      <c r="I109" s="97" t="e">
        <f>VLOOKUP(A109,Sheet2!A108:K463,9,FALSE)</f>
        <v>#N/A</v>
      </c>
      <c r="J109" s="90" t="e">
        <f>VLOOKUP(A109,Sheet2!A108:K463,10,FALSE)</f>
        <v>#N/A</v>
      </c>
      <c r="K109" s="112" t="e">
        <f>VLOOKUP(A109,Sheet2!A108:K463,11,FALSE)</f>
        <v>#N/A</v>
      </c>
    </row>
    <row r="110" spans="1:11" ht="17.25" x14ac:dyDescent="0.3">
      <c r="A110" s="6" t="s">
        <v>62</v>
      </c>
      <c r="B110" s="90" t="e">
        <f>VLOOKUP(A110,Sheet2!A109:K464,2,FALSE)</f>
        <v>#N/A</v>
      </c>
      <c r="C110" s="97" t="e">
        <f>VLOOKUP(A110,Sheet2!A109:K464,3,FALSE)</f>
        <v>#N/A</v>
      </c>
      <c r="D110" s="97" t="e">
        <f>VLOOKUP(A110,Sheet2!A109:K464,4,FALSE)</f>
        <v>#N/A</v>
      </c>
      <c r="E110" s="97" t="e">
        <f>VLOOKUP(A110,Sheet2!A109:K464,5,FALSE)</f>
        <v>#N/A</v>
      </c>
      <c r="F110" s="90" t="e">
        <f>VLOOKUP(A110,Sheet2!A109:K464,6,FALSE)</f>
        <v>#N/A</v>
      </c>
      <c r="G110" s="97" t="e">
        <f>VLOOKUP(A110,Sheet2!A109:K464,7,FALSE)</f>
        <v>#N/A</v>
      </c>
      <c r="H110" s="90" t="e">
        <f>VLOOKUP(A110,Sheet2!A109:K464,8,FALSE)</f>
        <v>#N/A</v>
      </c>
      <c r="I110" s="97" t="e">
        <f>VLOOKUP(A110,Sheet2!A109:K464,9,FALSE)</f>
        <v>#N/A</v>
      </c>
      <c r="J110" s="90" t="e">
        <f>VLOOKUP(A110,Sheet2!A109:K464,10,FALSE)</f>
        <v>#N/A</v>
      </c>
      <c r="K110" s="112" t="e">
        <f>VLOOKUP(A110,Sheet2!A109:K464,11,FALSE)</f>
        <v>#N/A</v>
      </c>
    </row>
    <row r="111" spans="1:11" ht="17.25" x14ac:dyDescent="0.3">
      <c r="A111" s="56" t="s">
        <v>125</v>
      </c>
      <c r="B111" s="90" t="e">
        <f>VLOOKUP(A111,Sheet2!A110:K465,2,FALSE)</f>
        <v>#N/A</v>
      </c>
      <c r="C111" s="97" t="e">
        <f>VLOOKUP(A111,Sheet2!A110:K465,3,FALSE)</f>
        <v>#N/A</v>
      </c>
      <c r="D111" s="97" t="e">
        <f>VLOOKUP(A111,Sheet2!A110:K465,4,FALSE)</f>
        <v>#N/A</v>
      </c>
      <c r="E111" s="97" t="e">
        <f>VLOOKUP(A111,Sheet2!A110:K465,5,FALSE)</f>
        <v>#N/A</v>
      </c>
      <c r="F111" s="90" t="e">
        <f>VLOOKUP(A111,Sheet2!A110:K465,6,FALSE)</f>
        <v>#N/A</v>
      </c>
      <c r="G111" s="97" t="e">
        <f>VLOOKUP(A111,Sheet2!A110:K465,7,FALSE)</f>
        <v>#N/A</v>
      </c>
      <c r="H111" s="90" t="e">
        <f>VLOOKUP(A111,Sheet2!A110:K465,8,FALSE)</f>
        <v>#N/A</v>
      </c>
      <c r="I111" s="97" t="e">
        <f>VLOOKUP(A111,Sheet2!A110:K465,9,FALSE)</f>
        <v>#N/A</v>
      </c>
      <c r="J111" s="90" t="e">
        <f>VLOOKUP(A111,Sheet2!A110:K465,10,FALSE)</f>
        <v>#N/A</v>
      </c>
      <c r="K111" s="112" t="e">
        <f>VLOOKUP(A111,Sheet2!A110:K465,11,FALSE)</f>
        <v>#N/A</v>
      </c>
    </row>
    <row r="112" spans="1:11" ht="17.25" x14ac:dyDescent="0.3">
      <c r="A112" s="11" t="s">
        <v>181</v>
      </c>
      <c r="B112" s="90" t="e">
        <f>VLOOKUP(A112,Sheet2!A111:K466,2,FALSE)</f>
        <v>#N/A</v>
      </c>
      <c r="C112" s="97" t="e">
        <f>VLOOKUP(A112,Sheet2!A111:K466,3,FALSE)</f>
        <v>#N/A</v>
      </c>
      <c r="D112" s="97" t="e">
        <f>VLOOKUP(A112,Sheet2!A111:K466,4,FALSE)</f>
        <v>#N/A</v>
      </c>
      <c r="E112" s="97" t="e">
        <f>VLOOKUP(A112,Sheet2!A111:K466,5,FALSE)</f>
        <v>#N/A</v>
      </c>
      <c r="F112" s="90" t="e">
        <f>VLOOKUP(A112,Sheet2!A111:K466,6,FALSE)</f>
        <v>#N/A</v>
      </c>
      <c r="G112" s="97" t="e">
        <f>VLOOKUP(A112,Sheet2!A111:K466,7,FALSE)</f>
        <v>#N/A</v>
      </c>
      <c r="H112" s="90" t="e">
        <f>VLOOKUP(A112,Sheet2!A111:K466,8,FALSE)</f>
        <v>#N/A</v>
      </c>
      <c r="I112" s="97" t="e">
        <f>VLOOKUP(A112,Sheet2!A111:K466,9,FALSE)</f>
        <v>#N/A</v>
      </c>
      <c r="J112" s="90" t="e">
        <f>VLOOKUP(A112,Sheet2!A111:K466,10,FALSE)</f>
        <v>#N/A</v>
      </c>
      <c r="K112" s="112" t="e">
        <f>VLOOKUP(A112,Sheet2!A111:K466,11,FALSE)</f>
        <v>#N/A</v>
      </c>
    </row>
    <row r="113" spans="1:11" ht="17.25" x14ac:dyDescent="0.3">
      <c r="A113" s="56" t="s">
        <v>50</v>
      </c>
      <c r="B113" s="90" t="e">
        <f>VLOOKUP(A113,Sheet2!A112:K467,2,FALSE)</f>
        <v>#N/A</v>
      </c>
      <c r="C113" s="97" t="e">
        <f>VLOOKUP(A113,Sheet2!A112:K467,3,FALSE)</f>
        <v>#N/A</v>
      </c>
      <c r="D113" s="97" t="e">
        <f>VLOOKUP(A113,Sheet2!A112:K467,4,FALSE)</f>
        <v>#N/A</v>
      </c>
      <c r="E113" s="97" t="e">
        <f>VLOOKUP(A113,Sheet2!A112:K467,5,FALSE)</f>
        <v>#N/A</v>
      </c>
      <c r="F113" s="90" t="e">
        <f>VLOOKUP(A113,Sheet2!A112:K467,6,FALSE)</f>
        <v>#N/A</v>
      </c>
      <c r="G113" s="97" t="e">
        <f>VLOOKUP(A113,Sheet2!A112:K467,7,FALSE)</f>
        <v>#N/A</v>
      </c>
      <c r="H113" s="90" t="e">
        <f>VLOOKUP(A113,Sheet2!A112:K467,8,FALSE)</f>
        <v>#N/A</v>
      </c>
      <c r="I113" s="97" t="e">
        <f>VLOOKUP(A113,Sheet2!A112:K467,9,FALSE)</f>
        <v>#N/A</v>
      </c>
      <c r="J113" s="90" t="e">
        <f>VLOOKUP(A113,Sheet2!A112:K467,10,FALSE)</f>
        <v>#N/A</v>
      </c>
      <c r="K113" s="112" t="e">
        <f>VLOOKUP(A113,Sheet2!A112:K467,11,FALSE)</f>
        <v>#N/A</v>
      </c>
    </row>
    <row r="114" spans="1:11" ht="17.25" x14ac:dyDescent="0.3">
      <c r="A114" s="6" t="s">
        <v>177</v>
      </c>
      <c r="B114" s="90" t="e">
        <f>VLOOKUP(A114,Sheet2!A113:K468,2,FALSE)</f>
        <v>#N/A</v>
      </c>
      <c r="C114" s="97" t="e">
        <f>VLOOKUP(A114,Sheet2!A113:K468,3,FALSE)</f>
        <v>#N/A</v>
      </c>
      <c r="D114" s="97" t="e">
        <f>VLOOKUP(A114,Sheet2!A113:K468,4,FALSE)</f>
        <v>#N/A</v>
      </c>
      <c r="E114" s="97" t="e">
        <f>VLOOKUP(A114,Sheet2!A113:K468,5,FALSE)</f>
        <v>#N/A</v>
      </c>
      <c r="F114" s="90" t="e">
        <f>VLOOKUP(A114,Sheet2!A113:K468,6,FALSE)</f>
        <v>#N/A</v>
      </c>
      <c r="G114" s="97" t="e">
        <f>VLOOKUP(A114,Sheet2!A113:K468,7,FALSE)</f>
        <v>#N/A</v>
      </c>
      <c r="H114" s="90" t="e">
        <f>VLOOKUP(A114,Sheet2!A113:K468,8,FALSE)</f>
        <v>#N/A</v>
      </c>
      <c r="I114" s="97" t="e">
        <f>VLOOKUP(A114,Sheet2!A113:K468,9,FALSE)</f>
        <v>#N/A</v>
      </c>
      <c r="J114" s="90" t="e">
        <f>VLOOKUP(A114,Sheet2!A113:K468,10,FALSE)</f>
        <v>#N/A</v>
      </c>
      <c r="K114" s="112" t="e">
        <f>VLOOKUP(A114,Sheet2!A113:K468,11,FALSE)</f>
        <v>#N/A</v>
      </c>
    </row>
    <row r="115" spans="1:11" ht="17.25" x14ac:dyDescent="0.3">
      <c r="A115" s="56" t="s">
        <v>43</v>
      </c>
      <c r="B115" s="90" t="e">
        <f>VLOOKUP(A115,Sheet2!A114:K469,2,FALSE)</f>
        <v>#N/A</v>
      </c>
      <c r="C115" s="97" t="e">
        <f>VLOOKUP(A115,Sheet2!A114:K469,3,FALSE)</f>
        <v>#N/A</v>
      </c>
      <c r="D115" s="97" t="e">
        <f>VLOOKUP(A115,Sheet2!A114:K469,4,FALSE)</f>
        <v>#N/A</v>
      </c>
      <c r="E115" s="97" t="e">
        <f>VLOOKUP(A115,Sheet2!A114:K469,5,FALSE)</f>
        <v>#N/A</v>
      </c>
      <c r="F115" s="90" t="e">
        <f>VLOOKUP(A115,Sheet2!A114:K469,6,FALSE)</f>
        <v>#N/A</v>
      </c>
      <c r="G115" s="97" t="e">
        <f>VLOOKUP(A115,Sheet2!A114:K469,7,FALSE)</f>
        <v>#N/A</v>
      </c>
      <c r="H115" s="90" t="e">
        <f>VLOOKUP(A115,Sheet2!A114:K469,8,FALSE)</f>
        <v>#N/A</v>
      </c>
      <c r="I115" s="97" t="e">
        <f>VLOOKUP(A115,Sheet2!A114:K469,9,FALSE)</f>
        <v>#N/A</v>
      </c>
      <c r="J115" s="90" t="e">
        <f>VLOOKUP(A115,Sheet2!A114:K469,10,FALSE)</f>
        <v>#N/A</v>
      </c>
      <c r="K115" s="112" t="e">
        <f>VLOOKUP(A115,Sheet2!A114:K469,11,FALSE)</f>
        <v>#N/A</v>
      </c>
    </row>
    <row r="116" spans="1:11" ht="17.25" x14ac:dyDescent="0.3">
      <c r="A116" s="56" t="s">
        <v>72</v>
      </c>
      <c r="B116" s="90" t="e">
        <f>VLOOKUP(A116,Sheet2!A115:K470,2,FALSE)</f>
        <v>#N/A</v>
      </c>
      <c r="C116" s="97" t="e">
        <f>VLOOKUP(A116,Sheet2!A115:K470,3,FALSE)</f>
        <v>#N/A</v>
      </c>
      <c r="D116" s="97" t="e">
        <f>VLOOKUP(A116,Sheet2!A115:K470,4,FALSE)</f>
        <v>#N/A</v>
      </c>
      <c r="E116" s="97" t="e">
        <f>VLOOKUP(A116,Sheet2!A115:K470,5,FALSE)</f>
        <v>#N/A</v>
      </c>
      <c r="F116" s="90" t="e">
        <f>VLOOKUP(A116,Sheet2!A115:K470,6,FALSE)</f>
        <v>#N/A</v>
      </c>
      <c r="G116" s="97" t="e">
        <f>VLOOKUP(A116,Sheet2!A115:K470,7,FALSE)</f>
        <v>#N/A</v>
      </c>
      <c r="H116" s="90" t="e">
        <f>VLOOKUP(A116,Sheet2!A115:K470,8,FALSE)</f>
        <v>#N/A</v>
      </c>
      <c r="I116" s="97" t="e">
        <f>VLOOKUP(A116,Sheet2!A115:K470,9,FALSE)</f>
        <v>#N/A</v>
      </c>
      <c r="J116" s="90" t="e">
        <f>VLOOKUP(A116,Sheet2!A115:K470,10,FALSE)</f>
        <v>#N/A</v>
      </c>
      <c r="K116" s="112" t="e">
        <f>VLOOKUP(A116,Sheet2!A115:K470,11,FALSE)</f>
        <v>#N/A</v>
      </c>
    </row>
    <row r="117" spans="1:11" ht="17.25" x14ac:dyDescent="0.3">
      <c r="A117" s="6" t="s">
        <v>90</v>
      </c>
      <c r="B117" s="90" t="e">
        <f>VLOOKUP(A117,Sheet2!A116:K471,2,FALSE)</f>
        <v>#N/A</v>
      </c>
      <c r="C117" s="97" t="e">
        <f>VLOOKUP(A117,Sheet2!A116:K471,3,FALSE)</f>
        <v>#N/A</v>
      </c>
      <c r="D117" s="97" t="e">
        <f>VLOOKUP(A117,Sheet2!A116:K471,4,FALSE)</f>
        <v>#N/A</v>
      </c>
      <c r="E117" s="97" t="e">
        <f>VLOOKUP(A117,Sheet2!A116:K471,5,FALSE)</f>
        <v>#N/A</v>
      </c>
      <c r="F117" s="90" t="e">
        <f>VLOOKUP(A117,Sheet2!A116:K471,6,FALSE)</f>
        <v>#N/A</v>
      </c>
      <c r="G117" s="97" t="e">
        <f>VLOOKUP(A117,Sheet2!A116:K471,7,FALSE)</f>
        <v>#N/A</v>
      </c>
      <c r="H117" s="90" t="e">
        <f>VLOOKUP(A117,Sheet2!A116:K471,8,FALSE)</f>
        <v>#N/A</v>
      </c>
      <c r="I117" s="97" t="e">
        <f>VLOOKUP(A117,Sheet2!A116:K471,9,FALSE)</f>
        <v>#N/A</v>
      </c>
      <c r="J117" s="90" t="e">
        <f>VLOOKUP(A117,Sheet2!A116:K471,10,FALSE)</f>
        <v>#N/A</v>
      </c>
      <c r="K117" s="112" t="e">
        <f>VLOOKUP(A117,Sheet2!A116:K471,11,FALSE)</f>
        <v>#N/A</v>
      </c>
    </row>
    <row r="118" spans="1:11" ht="17.25" x14ac:dyDescent="0.3">
      <c r="A118" s="6" t="s">
        <v>80</v>
      </c>
      <c r="B118" s="90" t="e">
        <f>VLOOKUP(A118,Sheet2!A117:K472,2,FALSE)</f>
        <v>#N/A</v>
      </c>
      <c r="C118" s="97" t="e">
        <f>VLOOKUP(A118,Sheet2!A117:K472,3,FALSE)</f>
        <v>#N/A</v>
      </c>
      <c r="D118" s="97" t="e">
        <f>VLOOKUP(A118,Sheet2!A117:K472,4,FALSE)</f>
        <v>#N/A</v>
      </c>
      <c r="E118" s="97" t="e">
        <f>VLOOKUP(A118,Sheet2!A117:K472,5,FALSE)</f>
        <v>#N/A</v>
      </c>
      <c r="F118" s="90" t="e">
        <f>VLOOKUP(A118,Sheet2!A117:K472,6,FALSE)</f>
        <v>#N/A</v>
      </c>
      <c r="G118" s="97" t="e">
        <f>VLOOKUP(A118,Sheet2!A117:K472,7,FALSE)</f>
        <v>#N/A</v>
      </c>
      <c r="H118" s="90" t="e">
        <f>VLOOKUP(A118,Sheet2!A117:K472,8,FALSE)</f>
        <v>#N/A</v>
      </c>
      <c r="I118" s="97" t="e">
        <f>VLOOKUP(A118,Sheet2!A117:K472,9,FALSE)</f>
        <v>#N/A</v>
      </c>
      <c r="J118" s="90" t="e">
        <f>VLOOKUP(A118,Sheet2!A117:K472,10,FALSE)</f>
        <v>#N/A</v>
      </c>
      <c r="K118" s="112" t="e">
        <f>VLOOKUP(A118,Sheet2!A117:K472,11,FALSE)</f>
        <v>#N/A</v>
      </c>
    </row>
    <row r="119" spans="1:11" ht="17.25" x14ac:dyDescent="0.3">
      <c r="A119" s="11" t="s">
        <v>117</v>
      </c>
      <c r="B119" s="90" t="e">
        <f>VLOOKUP(A119,Sheet2!A118:K473,2,FALSE)</f>
        <v>#N/A</v>
      </c>
      <c r="C119" s="97" t="e">
        <f>VLOOKUP(A119,Sheet2!A118:K473,3,FALSE)</f>
        <v>#N/A</v>
      </c>
      <c r="D119" s="97" t="e">
        <f>VLOOKUP(A119,Sheet2!A118:K473,4,FALSE)</f>
        <v>#N/A</v>
      </c>
      <c r="E119" s="97" t="e">
        <f>VLOOKUP(A119,Sheet2!A118:K473,5,FALSE)</f>
        <v>#N/A</v>
      </c>
      <c r="F119" s="90" t="e">
        <f>VLOOKUP(A119,Sheet2!A118:K473,6,FALSE)</f>
        <v>#N/A</v>
      </c>
      <c r="G119" s="97" t="e">
        <f>VLOOKUP(A119,Sheet2!A118:K473,7,FALSE)</f>
        <v>#N/A</v>
      </c>
      <c r="H119" s="90" t="e">
        <f>VLOOKUP(A119,Sheet2!A118:K473,8,FALSE)</f>
        <v>#N/A</v>
      </c>
      <c r="I119" s="97" t="e">
        <f>VLOOKUP(A119,Sheet2!A118:K473,9,FALSE)</f>
        <v>#N/A</v>
      </c>
      <c r="J119" s="90" t="e">
        <f>VLOOKUP(A119,Sheet2!A118:K473,10,FALSE)</f>
        <v>#N/A</v>
      </c>
      <c r="K119" s="112" t="e">
        <f>VLOOKUP(A119,Sheet2!A118:K473,11,FALSE)</f>
        <v>#N/A</v>
      </c>
    </row>
    <row r="120" spans="1:11" ht="17.25" x14ac:dyDescent="0.3">
      <c r="A120" s="6" t="s">
        <v>174</v>
      </c>
      <c r="B120" s="90" t="e">
        <f>VLOOKUP(A120,Sheet2!A119:K474,2,FALSE)</f>
        <v>#N/A</v>
      </c>
      <c r="C120" s="97" t="e">
        <f>VLOOKUP(A120,Sheet2!A119:K474,3,FALSE)</f>
        <v>#N/A</v>
      </c>
      <c r="D120" s="97" t="e">
        <f>VLOOKUP(A120,Sheet2!A119:K474,4,FALSE)</f>
        <v>#N/A</v>
      </c>
      <c r="E120" s="97" t="e">
        <f>VLOOKUP(A120,Sheet2!A119:K474,5,FALSE)</f>
        <v>#N/A</v>
      </c>
      <c r="F120" s="90" t="e">
        <f>VLOOKUP(A120,Sheet2!A119:K474,6,FALSE)</f>
        <v>#N/A</v>
      </c>
      <c r="G120" s="97" t="e">
        <f>VLOOKUP(A120,Sheet2!A119:K474,7,FALSE)</f>
        <v>#N/A</v>
      </c>
      <c r="H120" s="90" t="e">
        <f>VLOOKUP(A120,Sheet2!A119:K474,8,FALSE)</f>
        <v>#N/A</v>
      </c>
      <c r="I120" s="97" t="e">
        <f>VLOOKUP(A120,Sheet2!A119:K474,9,FALSE)</f>
        <v>#N/A</v>
      </c>
      <c r="J120" s="90" t="e">
        <f>VLOOKUP(A120,Sheet2!A119:K474,10,FALSE)</f>
        <v>#N/A</v>
      </c>
      <c r="K120" s="112" t="e">
        <f>VLOOKUP(A120,Sheet2!A119:K474,11,FALSE)</f>
        <v>#N/A</v>
      </c>
    </row>
    <row r="121" spans="1:11" ht="17.25" x14ac:dyDescent="0.3">
      <c r="A121" s="6" t="s">
        <v>187</v>
      </c>
      <c r="B121" s="90" t="e">
        <f>VLOOKUP(A121,Sheet2!A120:K475,2,FALSE)</f>
        <v>#N/A</v>
      </c>
      <c r="C121" s="97" t="e">
        <f>VLOOKUP(A121,Sheet2!A120:K475,3,FALSE)</f>
        <v>#N/A</v>
      </c>
      <c r="D121" s="97" t="e">
        <f>VLOOKUP(A121,Sheet2!A120:K475,4,FALSE)</f>
        <v>#N/A</v>
      </c>
      <c r="E121" s="97" t="e">
        <f>VLOOKUP(A121,Sheet2!A120:K475,5,FALSE)</f>
        <v>#N/A</v>
      </c>
      <c r="F121" s="90" t="e">
        <f>VLOOKUP(A121,Sheet2!A120:K475,6,FALSE)</f>
        <v>#N/A</v>
      </c>
      <c r="G121" s="97" t="e">
        <f>VLOOKUP(A121,Sheet2!A120:K475,7,FALSE)</f>
        <v>#N/A</v>
      </c>
      <c r="H121" s="90" t="e">
        <f>VLOOKUP(A121,Sheet2!A120:K475,8,FALSE)</f>
        <v>#N/A</v>
      </c>
      <c r="I121" s="97" t="e">
        <f>VLOOKUP(A121,Sheet2!A120:K475,9,FALSE)</f>
        <v>#N/A</v>
      </c>
      <c r="J121" s="90" t="e">
        <f>VLOOKUP(A121,Sheet2!A120:K475,10,FALSE)</f>
        <v>#N/A</v>
      </c>
      <c r="K121" s="112" t="e">
        <f>VLOOKUP(A121,Sheet2!A120:K475,11,FALSE)</f>
        <v>#N/A</v>
      </c>
    </row>
    <row r="122" spans="1:11" ht="17.25" x14ac:dyDescent="0.3">
      <c r="A122" s="56" t="s">
        <v>57</v>
      </c>
      <c r="B122" s="90" t="e">
        <f>VLOOKUP(A122,Sheet2!A121:K476,2,FALSE)</f>
        <v>#N/A</v>
      </c>
      <c r="C122" s="97" t="e">
        <f>VLOOKUP(A122,Sheet2!A121:K476,3,FALSE)</f>
        <v>#N/A</v>
      </c>
      <c r="D122" s="97" t="e">
        <f>VLOOKUP(A122,Sheet2!A121:K476,4,FALSE)</f>
        <v>#N/A</v>
      </c>
      <c r="E122" s="97" t="e">
        <f>VLOOKUP(A122,Sheet2!A121:K476,5,FALSE)</f>
        <v>#N/A</v>
      </c>
      <c r="F122" s="90" t="e">
        <f>VLOOKUP(A122,Sheet2!A121:K476,6,FALSE)</f>
        <v>#N/A</v>
      </c>
      <c r="G122" s="97" t="e">
        <f>VLOOKUP(A122,Sheet2!A121:K476,7,FALSE)</f>
        <v>#N/A</v>
      </c>
      <c r="H122" s="90" t="e">
        <f>VLOOKUP(A122,Sheet2!A121:K476,8,FALSE)</f>
        <v>#N/A</v>
      </c>
      <c r="I122" s="97" t="e">
        <f>VLOOKUP(A122,Sheet2!A121:K476,9,FALSE)</f>
        <v>#N/A</v>
      </c>
      <c r="J122" s="90" t="e">
        <f>VLOOKUP(A122,Sheet2!A121:K476,10,FALSE)</f>
        <v>#N/A</v>
      </c>
      <c r="K122" s="112" t="e">
        <f>VLOOKUP(A122,Sheet2!A121:K476,11,FALSE)</f>
        <v>#N/A</v>
      </c>
    </row>
    <row r="123" spans="1:11" ht="17.25" x14ac:dyDescent="0.3">
      <c r="A123" s="56" t="s">
        <v>267</v>
      </c>
      <c r="B123" s="90" t="e">
        <f>VLOOKUP(A123,Sheet2!A122:K477,2,FALSE)</f>
        <v>#N/A</v>
      </c>
      <c r="C123" s="97" t="e">
        <f>VLOOKUP(A123,Sheet2!A122:K477,3,FALSE)</f>
        <v>#N/A</v>
      </c>
      <c r="D123" s="97" t="e">
        <f>VLOOKUP(A123,Sheet2!A122:K477,4,FALSE)</f>
        <v>#N/A</v>
      </c>
      <c r="E123" s="97" t="e">
        <f>VLOOKUP(A123,Sheet2!A122:K477,5,FALSE)</f>
        <v>#N/A</v>
      </c>
      <c r="F123" s="90" t="e">
        <f>VLOOKUP(A123,Sheet2!A122:K477,6,FALSE)</f>
        <v>#N/A</v>
      </c>
      <c r="G123" s="97" t="e">
        <f>VLOOKUP(A123,Sheet2!A122:K477,7,FALSE)</f>
        <v>#N/A</v>
      </c>
      <c r="H123" s="90" t="e">
        <f>VLOOKUP(A123,Sheet2!A122:K477,8,FALSE)</f>
        <v>#N/A</v>
      </c>
      <c r="I123" s="97" t="e">
        <f>VLOOKUP(A123,Sheet2!A122:K477,9,FALSE)</f>
        <v>#N/A</v>
      </c>
      <c r="J123" s="90" t="e">
        <f>VLOOKUP(A123,Sheet2!A122:K477,10,FALSE)</f>
        <v>#N/A</v>
      </c>
      <c r="K123" s="112" t="e">
        <f>VLOOKUP(A123,Sheet2!A122:K477,11,FALSE)</f>
        <v>#N/A</v>
      </c>
    </row>
    <row r="124" spans="1:11" ht="17.25" x14ac:dyDescent="0.3">
      <c r="A124" s="11" t="s">
        <v>157</v>
      </c>
      <c r="B124" s="90" t="str">
        <f>VLOOKUP(A124,Sheet2!A123:K478,2,FALSE)</f>
        <v>Apr</v>
      </c>
      <c r="C124" s="97" t="str">
        <f>VLOOKUP(A124,Sheet2!A123:K478,3,FALSE)</f>
        <v>Oct</v>
      </c>
      <c r="D124" s="97">
        <f>VLOOKUP(A124,Sheet2!A123:K478,4,FALSE)</f>
        <v>7</v>
      </c>
      <c r="E124" s="97" t="str">
        <f>VLOOKUP(A124,Sheet2!A123:K478,5,FALSE)</f>
        <v>PlantNET</v>
      </c>
      <c r="F124" s="90">
        <f>VLOOKUP(A124,Sheet2!A123:K478,6,FALSE)</f>
        <v>44.195</v>
      </c>
      <c r="G124" s="97" t="str">
        <f>VLOOKUP(A124,Sheet2!A123:K478,7,FALSE)</f>
        <v>PIREL Seed Trait Database 02 08 2013</v>
      </c>
      <c r="H124" s="90">
        <f>VLOOKUP(A124,Sheet2!A123:K478,8,FALSE)</f>
        <v>8.4967762787376309</v>
      </c>
      <c r="I124" s="97" t="str">
        <f>VLOOKUP(A124,Sheet2!A123:K478,9,FALSE)</f>
        <v>J. Lawson</v>
      </c>
      <c r="J124" s="90">
        <f>VLOOKUP(A124,Sheet2!A123:K478,10,FALSE)</f>
        <v>0.86960999999999999</v>
      </c>
      <c r="K124" s="112" t="str">
        <f>VLOOKUP(A124,Sheet2!A123:K478,11,FALSE)</f>
        <v>Global Wood Density Database</v>
      </c>
    </row>
    <row r="125" spans="1:11" ht="17.25" x14ac:dyDescent="0.3">
      <c r="A125" s="6" t="s">
        <v>205</v>
      </c>
      <c r="B125" s="90" t="e">
        <f>VLOOKUP(A125,Sheet2!A124:K479,2,FALSE)</f>
        <v>#N/A</v>
      </c>
      <c r="C125" s="97" t="e">
        <f>VLOOKUP(A125,Sheet2!A124:K479,3,FALSE)</f>
        <v>#N/A</v>
      </c>
      <c r="D125" s="97" t="e">
        <f>VLOOKUP(A125,Sheet2!A124:K479,4,FALSE)</f>
        <v>#N/A</v>
      </c>
      <c r="E125" s="97" t="e">
        <f>VLOOKUP(A125,Sheet2!A124:K479,5,FALSE)</f>
        <v>#N/A</v>
      </c>
      <c r="F125" s="90" t="e">
        <f>VLOOKUP(A125,Sheet2!A124:K479,6,FALSE)</f>
        <v>#N/A</v>
      </c>
      <c r="G125" s="97" t="e">
        <f>VLOOKUP(A125,Sheet2!A124:K479,7,FALSE)</f>
        <v>#N/A</v>
      </c>
      <c r="H125" s="90" t="e">
        <f>VLOOKUP(A125,Sheet2!A124:K479,8,FALSE)</f>
        <v>#N/A</v>
      </c>
      <c r="I125" s="97" t="e">
        <f>VLOOKUP(A125,Sheet2!A124:K479,9,FALSE)</f>
        <v>#N/A</v>
      </c>
      <c r="J125" s="90" t="e">
        <f>VLOOKUP(A125,Sheet2!A124:K479,10,FALSE)</f>
        <v>#N/A</v>
      </c>
      <c r="K125" s="112" t="e">
        <f>VLOOKUP(A125,Sheet2!A124:K479,11,FALSE)</f>
        <v>#N/A</v>
      </c>
    </row>
    <row r="126" spans="1:11" ht="17.25" x14ac:dyDescent="0.3">
      <c r="A126" s="12" t="s">
        <v>60</v>
      </c>
      <c r="B126" s="90" t="e">
        <f>VLOOKUP(A126,Sheet2!A125:K480,2,FALSE)</f>
        <v>#N/A</v>
      </c>
      <c r="C126" s="97" t="e">
        <f>VLOOKUP(A126,Sheet2!A125:K480,3,FALSE)</f>
        <v>#N/A</v>
      </c>
      <c r="D126" s="97" t="e">
        <f>VLOOKUP(A126,Sheet2!A125:K480,4,FALSE)</f>
        <v>#N/A</v>
      </c>
      <c r="E126" s="97" t="e">
        <f>VLOOKUP(A126,Sheet2!A125:K480,5,FALSE)</f>
        <v>#N/A</v>
      </c>
      <c r="F126" s="90" t="e">
        <f>VLOOKUP(A126,Sheet2!A125:K480,6,FALSE)</f>
        <v>#N/A</v>
      </c>
      <c r="G126" s="97" t="e">
        <f>VLOOKUP(A126,Sheet2!A125:K480,7,FALSE)</f>
        <v>#N/A</v>
      </c>
      <c r="H126" s="90" t="e">
        <f>VLOOKUP(A126,Sheet2!A125:K480,8,FALSE)</f>
        <v>#N/A</v>
      </c>
      <c r="I126" s="97" t="e">
        <f>VLOOKUP(A126,Sheet2!A125:K480,9,FALSE)</f>
        <v>#N/A</v>
      </c>
      <c r="J126" s="90" t="e">
        <f>VLOOKUP(A126,Sheet2!A125:K480,10,FALSE)</f>
        <v>#N/A</v>
      </c>
      <c r="K126" s="112" t="e">
        <f>VLOOKUP(A126,Sheet2!A125:K480,11,FALSE)</f>
        <v>#N/A</v>
      </c>
    </row>
    <row r="127" spans="1:11" ht="17.25" x14ac:dyDescent="0.3">
      <c r="A127" s="56" t="s">
        <v>150</v>
      </c>
      <c r="B127" s="90" t="e">
        <f>VLOOKUP(A127,Sheet2!A126:K481,2,FALSE)</f>
        <v>#N/A</v>
      </c>
      <c r="C127" s="97" t="e">
        <f>VLOOKUP(A127,Sheet2!A126:K481,3,FALSE)</f>
        <v>#N/A</v>
      </c>
      <c r="D127" s="97" t="e">
        <f>VLOOKUP(A127,Sheet2!A126:K481,4,FALSE)</f>
        <v>#N/A</v>
      </c>
      <c r="E127" s="97" t="e">
        <f>VLOOKUP(A127,Sheet2!A126:K481,5,FALSE)</f>
        <v>#N/A</v>
      </c>
      <c r="F127" s="90" t="e">
        <f>VLOOKUP(A127,Sheet2!A126:K481,6,FALSE)</f>
        <v>#N/A</v>
      </c>
      <c r="G127" s="97" t="e">
        <f>VLOOKUP(A127,Sheet2!A126:K481,7,FALSE)</f>
        <v>#N/A</v>
      </c>
      <c r="H127" s="90" t="e">
        <f>VLOOKUP(A127,Sheet2!A126:K481,8,FALSE)</f>
        <v>#N/A</v>
      </c>
      <c r="I127" s="97" t="e">
        <f>VLOOKUP(A127,Sheet2!A126:K481,9,FALSE)</f>
        <v>#N/A</v>
      </c>
      <c r="J127" s="90" t="e">
        <f>VLOOKUP(A127,Sheet2!A126:K481,10,FALSE)</f>
        <v>#N/A</v>
      </c>
      <c r="K127" s="112" t="e">
        <f>VLOOKUP(A127,Sheet2!A126:K481,11,FALSE)</f>
        <v>#N/A</v>
      </c>
    </row>
    <row r="128" spans="1:11" ht="17.25" x14ac:dyDescent="0.3">
      <c r="A128" s="6" t="s">
        <v>151</v>
      </c>
      <c r="B128" s="90" t="e">
        <f>VLOOKUP(A128,Sheet2!A127:K482,2,FALSE)</f>
        <v>#N/A</v>
      </c>
      <c r="C128" s="97" t="e">
        <f>VLOOKUP(A128,Sheet2!A127:K482,3,FALSE)</f>
        <v>#N/A</v>
      </c>
      <c r="D128" s="97" t="e">
        <f>VLOOKUP(A128,Sheet2!A127:K482,4,FALSE)</f>
        <v>#N/A</v>
      </c>
      <c r="E128" s="97" t="e">
        <f>VLOOKUP(A128,Sheet2!A127:K482,5,FALSE)</f>
        <v>#N/A</v>
      </c>
      <c r="F128" s="90" t="e">
        <f>VLOOKUP(A128,Sheet2!A127:K482,6,FALSE)</f>
        <v>#N/A</v>
      </c>
      <c r="G128" s="97" t="e">
        <f>VLOOKUP(A128,Sheet2!A127:K482,7,FALSE)</f>
        <v>#N/A</v>
      </c>
      <c r="H128" s="90" t="e">
        <f>VLOOKUP(A128,Sheet2!A127:K482,8,FALSE)</f>
        <v>#N/A</v>
      </c>
      <c r="I128" s="97" t="e">
        <f>VLOOKUP(A128,Sheet2!A127:K482,9,FALSE)</f>
        <v>#N/A</v>
      </c>
      <c r="J128" s="90" t="e">
        <f>VLOOKUP(A128,Sheet2!A127:K482,10,FALSE)</f>
        <v>#N/A</v>
      </c>
      <c r="K128" s="112" t="e">
        <f>VLOOKUP(A128,Sheet2!A127:K482,11,FALSE)</f>
        <v>#N/A</v>
      </c>
    </row>
    <row r="129" spans="1:11" ht="17.25" x14ac:dyDescent="0.3">
      <c r="A129" s="6" t="s">
        <v>265</v>
      </c>
      <c r="B129" s="90" t="e">
        <f>VLOOKUP(A129,Sheet2!A128:K483,2,FALSE)</f>
        <v>#N/A</v>
      </c>
      <c r="C129" s="97" t="e">
        <f>VLOOKUP(A129,Sheet2!A128:K483,3,FALSE)</f>
        <v>#N/A</v>
      </c>
      <c r="D129" s="97" t="e">
        <f>VLOOKUP(A129,Sheet2!A128:K483,4,FALSE)</f>
        <v>#N/A</v>
      </c>
      <c r="E129" s="97" t="e">
        <f>VLOOKUP(A129,Sheet2!A128:K483,5,FALSE)</f>
        <v>#N/A</v>
      </c>
      <c r="F129" s="90" t="e">
        <f>VLOOKUP(A129,Sheet2!A128:K483,6,FALSE)</f>
        <v>#N/A</v>
      </c>
      <c r="G129" s="97" t="e">
        <f>VLOOKUP(A129,Sheet2!A128:K483,7,FALSE)</f>
        <v>#N/A</v>
      </c>
      <c r="H129" s="90" t="e">
        <f>VLOOKUP(A129,Sheet2!A128:K483,8,FALSE)</f>
        <v>#N/A</v>
      </c>
      <c r="I129" s="97" t="e">
        <f>VLOOKUP(A129,Sheet2!A128:K483,9,FALSE)</f>
        <v>#N/A</v>
      </c>
      <c r="J129" s="90" t="e">
        <f>VLOOKUP(A129,Sheet2!A128:K483,10,FALSE)</f>
        <v>#N/A</v>
      </c>
      <c r="K129" s="112" t="e">
        <f>VLOOKUP(A129,Sheet2!A128:K483,11,FALSE)</f>
        <v>#N/A</v>
      </c>
    </row>
    <row r="130" spans="1:11" ht="17.25" x14ac:dyDescent="0.3">
      <c r="A130" s="56" t="s">
        <v>59</v>
      </c>
      <c r="B130" s="90" t="e">
        <f>VLOOKUP(A130,Sheet2!A129:K484,2,FALSE)</f>
        <v>#N/A</v>
      </c>
      <c r="C130" s="97" t="e">
        <f>VLOOKUP(A130,Sheet2!A129:K484,3,FALSE)</f>
        <v>#N/A</v>
      </c>
      <c r="D130" s="97" t="e">
        <f>VLOOKUP(A130,Sheet2!A129:K484,4,FALSE)</f>
        <v>#N/A</v>
      </c>
      <c r="E130" s="97" t="e">
        <f>VLOOKUP(A130,Sheet2!A129:K484,5,FALSE)</f>
        <v>#N/A</v>
      </c>
      <c r="F130" s="90" t="e">
        <f>VLOOKUP(A130,Sheet2!A129:K484,6,FALSE)</f>
        <v>#N/A</v>
      </c>
      <c r="G130" s="97" t="e">
        <f>VLOOKUP(A130,Sheet2!A129:K484,7,FALSE)</f>
        <v>#N/A</v>
      </c>
      <c r="H130" s="90" t="e">
        <f>VLOOKUP(A130,Sheet2!A129:K484,8,FALSE)</f>
        <v>#N/A</v>
      </c>
      <c r="I130" s="97" t="e">
        <f>VLOOKUP(A130,Sheet2!A129:K484,9,FALSE)</f>
        <v>#N/A</v>
      </c>
      <c r="J130" s="90" t="e">
        <f>VLOOKUP(A130,Sheet2!A129:K484,10,FALSE)</f>
        <v>#N/A</v>
      </c>
      <c r="K130" s="112" t="e">
        <f>VLOOKUP(A130,Sheet2!A129:K484,11,FALSE)</f>
        <v>#N/A</v>
      </c>
    </row>
    <row r="131" spans="1:11" ht="17.25" x14ac:dyDescent="0.3">
      <c r="A131" s="11" t="s">
        <v>102</v>
      </c>
      <c r="B131" s="90" t="e">
        <f>VLOOKUP(A131,Sheet2!A130:K485,2,FALSE)</f>
        <v>#N/A</v>
      </c>
      <c r="C131" s="97" t="e">
        <f>VLOOKUP(A131,Sheet2!A130:K485,3,FALSE)</f>
        <v>#N/A</v>
      </c>
      <c r="D131" s="97" t="e">
        <f>VLOOKUP(A131,Sheet2!A130:K485,4,FALSE)</f>
        <v>#N/A</v>
      </c>
      <c r="E131" s="97" t="e">
        <f>VLOOKUP(A131,Sheet2!A130:K485,5,FALSE)</f>
        <v>#N/A</v>
      </c>
      <c r="F131" s="90" t="e">
        <f>VLOOKUP(A131,Sheet2!A130:K485,6,FALSE)</f>
        <v>#N/A</v>
      </c>
      <c r="G131" s="97" t="e">
        <f>VLOOKUP(A131,Sheet2!A130:K485,7,FALSE)</f>
        <v>#N/A</v>
      </c>
      <c r="H131" s="90" t="e">
        <f>VLOOKUP(A131,Sheet2!A130:K485,8,FALSE)</f>
        <v>#N/A</v>
      </c>
      <c r="I131" s="97" t="e">
        <f>VLOOKUP(A131,Sheet2!A130:K485,9,FALSE)</f>
        <v>#N/A</v>
      </c>
      <c r="J131" s="90" t="e">
        <f>VLOOKUP(A131,Sheet2!A130:K485,10,FALSE)</f>
        <v>#N/A</v>
      </c>
      <c r="K131" s="112" t="e">
        <f>VLOOKUP(A131,Sheet2!A130:K485,11,FALSE)</f>
        <v>#N/A</v>
      </c>
    </row>
    <row r="132" spans="1:11" ht="17.25" x14ac:dyDescent="0.3">
      <c r="A132" s="58" t="s">
        <v>35</v>
      </c>
      <c r="B132" s="90" t="str">
        <f>VLOOKUP(A132,Sheet2!A131:K486,2,FALSE)</f>
        <v>Sep</v>
      </c>
      <c r="C132" s="97" t="str">
        <f>VLOOKUP(A132,Sheet2!A131:K486,3,FALSE)</f>
        <v>Feb</v>
      </c>
      <c r="D132" s="97">
        <f>VLOOKUP(A132,Sheet2!A131:K486,4,FALSE)</f>
        <v>6</v>
      </c>
      <c r="E132" s="97" t="str">
        <f>VLOOKUP(A132,Sheet2!A131:K486,5,FALSE)</f>
        <v>PlantNET</v>
      </c>
      <c r="F132" s="90">
        <f>VLOOKUP(A132,Sheet2!A131:K486,6,FALSE)</f>
        <v>19.72</v>
      </c>
      <c r="G132" s="97" t="str">
        <f>VLOOKUP(A132,Sheet2!A131:K486,7,FALSE)</f>
        <v>Kew SID</v>
      </c>
      <c r="H132" s="90">
        <f>VLOOKUP(A132,Sheet2!A131:K486,8,FALSE)</f>
        <v>26.1</v>
      </c>
      <c r="I132" s="97" t="str">
        <f>VLOOKUP(A132,Sheet2!A131:K486,9,FALSE)</f>
        <v>Lake, J. &amp; Leishman, M.R. (2004) Invasion success of exotic plants in natural ecosystems: the role of disturbance, plant attributes and freedom from herbivores. Biological Conservation 117, 215-226.</v>
      </c>
      <c r="J132" s="90" t="str">
        <f>VLOOKUP(A132,Sheet2!A131:K486,10,FALSE)</f>
        <v>not applicable</v>
      </c>
      <c r="K132" s="112" t="str">
        <f>VLOOKUP(A132,Sheet2!A131:K486,11,FALSE)</f>
        <v>-</v>
      </c>
    </row>
    <row r="133" spans="1:11" ht="17.25" x14ac:dyDescent="0.3">
      <c r="A133" s="56" t="s">
        <v>20</v>
      </c>
      <c r="B133" s="90" t="e">
        <f>VLOOKUP(A133,Sheet2!A132:K487,2,FALSE)</f>
        <v>#N/A</v>
      </c>
      <c r="C133" s="97" t="e">
        <f>VLOOKUP(A133,Sheet2!A132:K487,3,FALSE)</f>
        <v>#N/A</v>
      </c>
      <c r="D133" s="97" t="e">
        <f>VLOOKUP(A133,Sheet2!A132:K487,4,FALSE)</f>
        <v>#N/A</v>
      </c>
      <c r="E133" s="97" t="e">
        <f>VLOOKUP(A133,Sheet2!A132:K487,5,FALSE)</f>
        <v>#N/A</v>
      </c>
      <c r="F133" s="90" t="e">
        <f>VLOOKUP(A133,Sheet2!A132:K487,6,FALSE)</f>
        <v>#N/A</v>
      </c>
      <c r="G133" s="97" t="e">
        <f>VLOOKUP(A133,Sheet2!A132:K487,7,FALSE)</f>
        <v>#N/A</v>
      </c>
      <c r="H133" s="90" t="e">
        <f>VLOOKUP(A133,Sheet2!A132:K487,8,FALSE)</f>
        <v>#N/A</v>
      </c>
      <c r="I133" s="97" t="e">
        <f>VLOOKUP(A133,Sheet2!A132:K487,9,FALSE)</f>
        <v>#N/A</v>
      </c>
      <c r="J133" s="90" t="e">
        <f>VLOOKUP(A133,Sheet2!A132:K487,10,FALSE)</f>
        <v>#N/A</v>
      </c>
      <c r="K133" s="112" t="e">
        <f>VLOOKUP(A133,Sheet2!A132:K487,11,FALSE)</f>
        <v>#N/A</v>
      </c>
    </row>
    <row r="134" spans="1:11" ht="17.25" x14ac:dyDescent="0.3">
      <c r="A134" s="56" t="s">
        <v>18</v>
      </c>
      <c r="B134" s="90" t="e">
        <f>VLOOKUP(A134,Sheet2!A133:K488,2,FALSE)</f>
        <v>#N/A</v>
      </c>
      <c r="C134" s="97" t="e">
        <f>VLOOKUP(A134,Sheet2!A133:K488,3,FALSE)</f>
        <v>#N/A</v>
      </c>
      <c r="D134" s="97" t="e">
        <f>VLOOKUP(A134,Sheet2!A133:K488,4,FALSE)</f>
        <v>#N/A</v>
      </c>
      <c r="E134" s="97" t="e">
        <f>VLOOKUP(A134,Sheet2!A133:K488,5,FALSE)</f>
        <v>#N/A</v>
      </c>
      <c r="F134" s="90" t="e">
        <f>VLOOKUP(A134,Sheet2!A133:K488,6,FALSE)</f>
        <v>#N/A</v>
      </c>
      <c r="G134" s="97" t="e">
        <f>VLOOKUP(A134,Sheet2!A133:K488,7,FALSE)</f>
        <v>#N/A</v>
      </c>
      <c r="H134" s="90" t="e">
        <f>VLOOKUP(A134,Sheet2!A133:K488,8,FALSE)</f>
        <v>#N/A</v>
      </c>
      <c r="I134" s="97" t="e">
        <f>VLOOKUP(A134,Sheet2!A133:K488,9,FALSE)</f>
        <v>#N/A</v>
      </c>
      <c r="J134" s="90" t="e">
        <f>VLOOKUP(A134,Sheet2!A133:K488,10,FALSE)</f>
        <v>#N/A</v>
      </c>
      <c r="K134" s="112" t="e">
        <f>VLOOKUP(A134,Sheet2!A133:K488,11,FALSE)</f>
        <v>#N/A</v>
      </c>
    </row>
    <row r="135" spans="1:11" ht="17.25" x14ac:dyDescent="0.3">
      <c r="A135" s="56" t="s">
        <v>197</v>
      </c>
      <c r="B135" s="90" t="e">
        <f>VLOOKUP(A135,Sheet2!A134:K489,2,FALSE)</f>
        <v>#N/A</v>
      </c>
      <c r="C135" s="97" t="e">
        <f>VLOOKUP(A135,Sheet2!A134:K489,3,FALSE)</f>
        <v>#N/A</v>
      </c>
      <c r="D135" s="97" t="e">
        <f>VLOOKUP(A135,Sheet2!A134:K489,4,FALSE)</f>
        <v>#N/A</v>
      </c>
      <c r="E135" s="97" t="e">
        <f>VLOOKUP(A135,Sheet2!A134:K489,5,FALSE)</f>
        <v>#N/A</v>
      </c>
      <c r="F135" s="90" t="e">
        <f>VLOOKUP(A135,Sheet2!A134:K489,6,FALSE)</f>
        <v>#N/A</v>
      </c>
      <c r="G135" s="97" t="e">
        <f>VLOOKUP(A135,Sheet2!A134:K489,7,FALSE)</f>
        <v>#N/A</v>
      </c>
      <c r="H135" s="90" t="e">
        <f>VLOOKUP(A135,Sheet2!A134:K489,8,FALSE)</f>
        <v>#N/A</v>
      </c>
      <c r="I135" s="97" t="e">
        <f>VLOOKUP(A135,Sheet2!A134:K489,9,FALSE)</f>
        <v>#N/A</v>
      </c>
      <c r="J135" s="90" t="e">
        <f>VLOOKUP(A135,Sheet2!A134:K489,10,FALSE)</f>
        <v>#N/A</v>
      </c>
      <c r="K135" s="112" t="e">
        <f>VLOOKUP(A135,Sheet2!A134:K489,11,FALSE)</f>
        <v>#N/A</v>
      </c>
    </row>
    <row r="136" spans="1:11" ht="17.25" x14ac:dyDescent="0.3">
      <c r="A136" s="56" t="s">
        <v>107</v>
      </c>
      <c r="B136" s="90" t="e">
        <f>VLOOKUP(A136,Sheet2!A135:K490,2,FALSE)</f>
        <v>#N/A</v>
      </c>
      <c r="C136" s="97" t="e">
        <f>VLOOKUP(A136,Sheet2!A135:K490,3,FALSE)</f>
        <v>#N/A</v>
      </c>
      <c r="D136" s="97" t="e">
        <f>VLOOKUP(A136,Sheet2!A135:K490,4,FALSE)</f>
        <v>#N/A</v>
      </c>
      <c r="E136" s="97" t="e">
        <f>VLOOKUP(A136,Sheet2!A135:K490,5,FALSE)</f>
        <v>#N/A</v>
      </c>
      <c r="F136" s="90" t="e">
        <f>VLOOKUP(A136,Sheet2!A135:K490,6,FALSE)</f>
        <v>#N/A</v>
      </c>
      <c r="G136" s="97" t="e">
        <f>VLOOKUP(A136,Sheet2!A135:K490,7,FALSE)</f>
        <v>#N/A</v>
      </c>
      <c r="H136" s="90" t="e">
        <f>VLOOKUP(A136,Sheet2!A135:K490,8,FALSE)</f>
        <v>#N/A</v>
      </c>
      <c r="I136" s="97" t="e">
        <f>VLOOKUP(A136,Sheet2!A135:K490,9,FALSE)</f>
        <v>#N/A</v>
      </c>
      <c r="J136" s="90" t="e">
        <f>VLOOKUP(A136,Sheet2!A135:K490,10,FALSE)</f>
        <v>#N/A</v>
      </c>
      <c r="K136" s="112" t="e">
        <f>VLOOKUP(A136,Sheet2!A135:K490,11,FALSE)</f>
        <v>#N/A</v>
      </c>
    </row>
    <row r="137" spans="1:11" ht="17.25" x14ac:dyDescent="0.3">
      <c r="A137" s="6" t="s">
        <v>11</v>
      </c>
      <c r="B137" s="90" t="e">
        <f>VLOOKUP(A137,Sheet2!A136:K491,2,FALSE)</f>
        <v>#N/A</v>
      </c>
      <c r="C137" s="97" t="e">
        <f>VLOOKUP(A137,Sheet2!A136:K491,3,FALSE)</f>
        <v>#N/A</v>
      </c>
      <c r="D137" s="97" t="e">
        <f>VLOOKUP(A137,Sheet2!A136:K491,4,FALSE)</f>
        <v>#N/A</v>
      </c>
      <c r="E137" s="97" t="e">
        <f>VLOOKUP(A137,Sheet2!A136:K491,5,FALSE)</f>
        <v>#N/A</v>
      </c>
      <c r="F137" s="90" t="e">
        <f>VLOOKUP(A137,Sheet2!A136:K491,6,FALSE)</f>
        <v>#N/A</v>
      </c>
      <c r="G137" s="97" t="e">
        <f>VLOOKUP(A137,Sheet2!A136:K491,7,FALSE)</f>
        <v>#N/A</v>
      </c>
      <c r="H137" s="90" t="e">
        <f>VLOOKUP(A137,Sheet2!A136:K491,8,FALSE)</f>
        <v>#N/A</v>
      </c>
      <c r="I137" s="97" t="e">
        <f>VLOOKUP(A137,Sheet2!A136:K491,9,FALSE)</f>
        <v>#N/A</v>
      </c>
      <c r="J137" s="90" t="e">
        <f>VLOOKUP(A137,Sheet2!A136:K491,10,FALSE)</f>
        <v>#N/A</v>
      </c>
      <c r="K137" s="112" t="e">
        <f>VLOOKUP(A137,Sheet2!A136:K491,11,FALSE)</f>
        <v>#N/A</v>
      </c>
    </row>
    <row r="138" spans="1:11" ht="17.25" x14ac:dyDescent="0.3">
      <c r="A138" s="56" t="s">
        <v>269</v>
      </c>
      <c r="B138" s="90" t="e">
        <f>VLOOKUP(A138,Sheet2!A137:K492,2,FALSE)</f>
        <v>#N/A</v>
      </c>
      <c r="C138" s="97" t="e">
        <f>VLOOKUP(A138,Sheet2!A137:K492,3,FALSE)</f>
        <v>#N/A</v>
      </c>
      <c r="D138" s="97" t="e">
        <f>VLOOKUP(A138,Sheet2!A137:K492,4,FALSE)</f>
        <v>#N/A</v>
      </c>
      <c r="E138" s="97" t="e">
        <f>VLOOKUP(A138,Sheet2!A137:K492,5,FALSE)</f>
        <v>#N/A</v>
      </c>
      <c r="F138" s="90" t="e">
        <f>VLOOKUP(A138,Sheet2!A137:K492,6,FALSE)</f>
        <v>#N/A</v>
      </c>
      <c r="G138" s="97" t="e">
        <f>VLOOKUP(A138,Sheet2!A137:K492,7,FALSE)</f>
        <v>#N/A</v>
      </c>
      <c r="H138" s="90" t="e">
        <f>VLOOKUP(A138,Sheet2!A137:K492,8,FALSE)</f>
        <v>#N/A</v>
      </c>
      <c r="I138" s="97" t="e">
        <f>VLOOKUP(A138,Sheet2!A137:K492,9,FALSE)</f>
        <v>#N/A</v>
      </c>
      <c r="J138" s="90" t="e">
        <f>VLOOKUP(A138,Sheet2!A137:K492,10,FALSE)</f>
        <v>#N/A</v>
      </c>
      <c r="K138" s="112" t="e">
        <f>VLOOKUP(A138,Sheet2!A137:K492,11,FALSE)</f>
        <v>#N/A</v>
      </c>
    </row>
    <row r="139" spans="1:11" ht="17.25" x14ac:dyDescent="0.3">
      <c r="A139" s="6" t="s">
        <v>54</v>
      </c>
      <c r="B139" s="90" t="e">
        <f>VLOOKUP(A139,Sheet2!A138:K493,2,FALSE)</f>
        <v>#N/A</v>
      </c>
      <c r="C139" s="97" t="e">
        <f>VLOOKUP(A139,Sheet2!A138:K493,3,FALSE)</f>
        <v>#N/A</v>
      </c>
      <c r="D139" s="97" t="e">
        <f>VLOOKUP(A139,Sheet2!A138:K493,4,FALSE)</f>
        <v>#N/A</v>
      </c>
      <c r="E139" s="97" t="e">
        <f>VLOOKUP(A139,Sheet2!A138:K493,5,FALSE)</f>
        <v>#N/A</v>
      </c>
      <c r="F139" s="90" t="e">
        <f>VLOOKUP(A139,Sheet2!A138:K493,6,FALSE)</f>
        <v>#N/A</v>
      </c>
      <c r="G139" s="97" t="e">
        <f>VLOOKUP(A139,Sheet2!A138:K493,7,FALSE)</f>
        <v>#N/A</v>
      </c>
      <c r="H139" s="90" t="e">
        <f>VLOOKUP(A139,Sheet2!A138:K493,8,FALSE)</f>
        <v>#N/A</v>
      </c>
      <c r="I139" s="97" t="e">
        <f>VLOOKUP(A139,Sheet2!A138:K493,9,FALSE)</f>
        <v>#N/A</v>
      </c>
      <c r="J139" s="90" t="e">
        <f>VLOOKUP(A139,Sheet2!A138:K493,10,FALSE)</f>
        <v>#N/A</v>
      </c>
      <c r="K139" s="112" t="e">
        <f>VLOOKUP(A139,Sheet2!A138:K493,11,FALSE)</f>
        <v>#N/A</v>
      </c>
    </row>
    <row r="140" spans="1:11" ht="17.25" x14ac:dyDescent="0.3">
      <c r="A140" s="56" t="s">
        <v>104</v>
      </c>
      <c r="B140" s="90" t="e">
        <f>VLOOKUP(A140,Sheet2!A139:K494,2,FALSE)</f>
        <v>#N/A</v>
      </c>
      <c r="C140" s="97" t="e">
        <f>VLOOKUP(A140,Sheet2!A139:K494,3,FALSE)</f>
        <v>#N/A</v>
      </c>
      <c r="D140" s="97" t="e">
        <f>VLOOKUP(A140,Sheet2!A139:K494,4,FALSE)</f>
        <v>#N/A</v>
      </c>
      <c r="E140" s="97" t="e">
        <f>VLOOKUP(A140,Sheet2!A139:K494,5,FALSE)</f>
        <v>#N/A</v>
      </c>
      <c r="F140" s="90" t="e">
        <f>VLOOKUP(A140,Sheet2!A139:K494,6,FALSE)</f>
        <v>#N/A</v>
      </c>
      <c r="G140" s="97" t="e">
        <f>VLOOKUP(A140,Sheet2!A139:K494,7,FALSE)</f>
        <v>#N/A</v>
      </c>
      <c r="H140" s="90" t="e">
        <f>VLOOKUP(A140,Sheet2!A139:K494,8,FALSE)</f>
        <v>#N/A</v>
      </c>
      <c r="I140" s="97" t="e">
        <f>VLOOKUP(A140,Sheet2!A139:K494,9,FALSE)</f>
        <v>#N/A</v>
      </c>
      <c r="J140" s="90" t="e">
        <f>VLOOKUP(A140,Sheet2!A139:K494,10,FALSE)</f>
        <v>#N/A</v>
      </c>
      <c r="K140" s="112" t="e">
        <f>VLOOKUP(A140,Sheet2!A139:K494,11,FALSE)</f>
        <v>#N/A</v>
      </c>
    </row>
    <row r="141" spans="1:11" ht="17.25" x14ac:dyDescent="0.3">
      <c r="A141" s="56" t="s">
        <v>27</v>
      </c>
      <c r="B141" s="90" t="e">
        <f>VLOOKUP(A141,Sheet2!A140:K495,2,FALSE)</f>
        <v>#N/A</v>
      </c>
      <c r="C141" s="97" t="e">
        <f>VLOOKUP(A141,Sheet2!A140:K495,3,FALSE)</f>
        <v>#N/A</v>
      </c>
      <c r="D141" s="97" t="e">
        <f>VLOOKUP(A141,Sheet2!A140:K495,4,FALSE)</f>
        <v>#N/A</v>
      </c>
      <c r="E141" s="97" t="e">
        <f>VLOOKUP(A141,Sheet2!A140:K495,5,FALSE)</f>
        <v>#N/A</v>
      </c>
      <c r="F141" s="90" t="e">
        <f>VLOOKUP(A141,Sheet2!A140:K495,6,FALSE)</f>
        <v>#N/A</v>
      </c>
      <c r="G141" s="97" t="e">
        <f>VLOOKUP(A141,Sheet2!A140:K495,7,FALSE)</f>
        <v>#N/A</v>
      </c>
      <c r="H141" s="90" t="e">
        <f>VLOOKUP(A141,Sheet2!A140:K495,8,FALSE)</f>
        <v>#N/A</v>
      </c>
      <c r="I141" s="97" t="e">
        <f>VLOOKUP(A141,Sheet2!A140:K495,9,FALSE)</f>
        <v>#N/A</v>
      </c>
      <c r="J141" s="90" t="e">
        <f>VLOOKUP(A141,Sheet2!A140:K495,10,FALSE)</f>
        <v>#N/A</v>
      </c>
      <c r="K141" s="112" t="e">
        <f>VLOOKUP(A141,Sheet2!A140:K495,11,FALSE)</f>
        <v>#N/A</v>
      </c>
    </row>
    <row r="142" spans="1:11" ht="17.25" x14ac:dyDescent="0.3">
      <c r="A142" s="56" t="s">
        <v>179</v>
      </c>
      <c r="B142" s="90" t="e">
        <f>VLOOKUP(A142,Sheet2!A141:K496,2,FALSE)</f>
        <v>#N/A</v>
      </c>
      <c r="C142" s="97" t="e">
        <f>VLOOKUP(A142,Sheet2!A141:K496,3,FALSE)</f>
        <v>#N/A</v>
      </c>
      <c r="D142" s="97" t="e">
        <f>VLOOKUP(A142,Sheet2!A141:K496,4,FALSE)</f>
        <v>#N/A</v>
      </c>
      <c r="E142" s="97" t="e">
        <f>VLOOKUP(A142,Sheet2!A141:K496,5,FALSE)</f>
        <v>#N/A</v>
      </c>
      <c r="F142" s="90" t="e">
        <f>VLOOKUP(A142,Sheet2!A141:K496,6,FALSE)</f>
        <v>#N/A</v>
      </c>
      <c r="G142" s="97" t="e">
        <f>VLOOKUP(A142,Sheet2!A141:K496,7,FALSE)</f>
        <v>#N/A</v>
      </c>
      <c r="H142" s="90" t="e">
        <f>VLOOKUP(A142,Sheet2!A141:K496,8,FALSE)</f>
        <v>#N/A</v>
      </c>
      <c r="I142" s="97" t="e">
        <f>VLOOKUP(A142,Sheet2!A141:K496,9,FALSE)</f>
        <v>#N/A</v>
      </c>
      <c r="J142" s="90" t="e">
        <f>VLOOKUP(A142,Sheet2!A141:K496,10,FALSE)</f>
        <v>#N/A</v>
      </c>
      <c r="K142" s="112" t="e">
        <f>VLOOKUP(A142,Sheet2!A141:K496,11,FALSE)</f>
        <v>#N/A</v>
      </c>
    </row>
    <row r="143" spans="1:11" ht="17.25" x14ac:dyDescent="0.3">
      <c r="A143" s="6" t="s">
        <v>196</v>
      </c>
      <c r="B143" s="90" t="e">
        <f>VLOOKUP(A143,Sheet2!A142:K497,2,FALSE)</f>
        <v>#N/A</v>
      </c>
      <c r="C143" s="97" t="e">
        <f>VLOOKUP(A143,Sheet2!A142:K497,3,FALSE)</f>
        <v>#N/A</v>
      </c>
      <c r="D143" s="97" t="e">
        <f>VLOOKUP(A143,Sheet2!A142:K497,4,FALSE)</f>
        <v>#N/A</v>
      </c>
      <c r="E143" s="97" t="e">
        <f>VLOOKUP(A143,Sheet2!A142:K497,5,FALSE)</f>
        <v>#N/A</v>
      </c>
      <c r="F143" s="90" t="e">
        <f>VLOOKUP(A143,Sheet2!A142:K497,6,FALSE)</f>
        <v>#N/A</v>
      </c>
      <c r="G143" s="97" t="e">
        <f>VLOOKUP(A143,Sheet2!A142:K497,7,FALSE)</f>
        <v>#N/A</v>
      </c>
      <c r="H143" s="90" t="e">
        <f>VLOOKUP(A143,Sheet2!A142:K497,8,FALSE)</f>
        <v>#N/A</v>
      </c>
      <c r="I143" s="97" t="e">
        <f>VLOOKUP(A143,Sheet2!A142:K497,9,FALSE)</f>
        <v>#N/A</v>
      </c>
      <c r="J143" s="90" t="e">
        <f>VLOOKUP(A143,Sheet2!A142:K497,10,FALSE)</f>
        <v>#N/A</v>
      </c>
      <c r="K143" s="112" t="e">
        <f>VLOOKUP(A143,Sheet2!A142:K497,11,FALSE)</f>
        <v>#N/A</v>
      </c>
    </row>
    <row r="144" spans="1:11" ht="17.25" x14ac:dyDescent="0.3">
      <c r="A144" s="6" t="s">
        <v>263</v>
      </c>
      <c r="B144" s="90" t="e">
        <f>VLOOKUP(A144,Sheet2!A143:K498,2,FALSE)</f>
        <v>#N/A</v>
      </c>
      <c r="C144" s="97" t="e">
        <f>VLOOKUP(A144,Sheet2!A143:K498,3,FALSE)</f>
        <v>#N/A</v>
      </c>
      <c r="D144" s="97" t="e">
        <f>VLOOKUP(A144,Sheet2!A143:K498,4,FALSE)</f>
        <v>#N/A</v>
      </c>
      <c r="E144" s="97" t="e">
        <f>VLOOKUP(A144,Sheet2!A143:K498,5,FALSE)</f>
        <v>#N/A</v>
      </c>
      <c r="F144" s="90" t="e">
        <f>VLOOKUP(A144,Sheet2!A143:K498,6,FALSE)</f>
        <v>#N/A</v>
      </c>
      <c r="G144" s="97" t="e">
        <f>VLOOKUP(A144,Sheet2!A143:K498,7,FALSE)</f>
        <v>#N/A</v>
      </c>
      <c r="H144" s="90" t="e">
        <f>VLOOKUP(A144,Sheet2!A143:K498,8,FALSE)</f>
        <v>#N/A</v>
      </c>
      <c r="I144" s="97" t="e">
        <f>VLOOKUP(A144,Sheet2!A143:K498,9,FALSE)</f>
        <v>#N/A</v>
      </c>
      <c r="J144" s="90" t="e">
        <f>VLOOKUP(A144,Sheet2!A143:K498,10,FALSE)</f>
        <v>#N/A</v>
      </c>
      <c r="K144" s="112" t="e">
        <f>VLOOKUP(A144,Sheet2!A143:K498,11,FALSE)</f>
        <v>#N/A</v>
      </c>
    </row>
    <row r="145" spans="1:11" ht="17.25" x14ac:dyDescent="0.3">
      <c r="A145" s="6" t="s">
        <v>271</v>
      </c>
      <c r="B145" s="90" t="e">
        <f>VLOOKUP(A145,Sheet2!A144:K499,2,FALSE)</f>
        <v>#N/A</v>
      </c>
      <c r="C145" s="97" t="e">
        <f>VLOOKUP(A145,Sheet2!A144:K499,3,FALSE)</f>
        <v>#N/A</v>
      </c>
      <c r="D145" s="97" t="e">
        <f>VLOOKUP(A145,Sheet2!A144:K499,4,FALSE)</f>
        <v>#N/A</v>
      </c>
      <c r="E145" s="97" t="e">
        <f>VLOOKUP(A145,Sheet2!A144:K499,5,FALSE)</f>
        <v>#N/A</v>
      </c>
      <c r="F145" s="90" t="e">
        <f>VLOOKUP(A145,Sheet2!A144:K499,6,FALSE)</f>
        <v>#N/A</v>
      </c>
      <c r="G145" s="97" t="e">
        <f>VLOOKUP(A145,Sheet2!A144:K499,7,FALSE)</f>
        <v>#N/A</v>
      </c>
      <c r="H145" s="90" t="e">
        <f>VLOOKUP(A145,Sheet2!A144:K499,8,FALSE)</f>
        <v>#N/A</v>
      </c>
      <c r="I145" s="97" t="e">
        <f>VLOOKUP(A145,Sheet2!A144:K499,9,FALSE)</f>
        <v>#N/A</v>
      </c>
      <c r="J145" s="90" t="e">
        <f>VLOOKUP(A145,Sheet2!A144:K499,10,FALSE)</f>
        <v>#N/A</v>
      </c>
      <c r="K145" s="112" t="e">
        <f>VLOOKUP(A145,Sheet2!A144:K499,11,FALSE)</f>
        <v>#N/A</v>
      </c>
    </row>
    <row r="146" spans="1:11" ht="17.25" x14ac:dyDescent="0.3">
      <c r="A146" s="6" t="s">
        <v>206</v>
      </c>
      <c r="B146" s="90" t="e">
        <f>VLOOKUP(A146,Sheet2!A145:K500,2,FALSE)</f>
        <v>#N/A</v>
      </c>
      <c r="C146" s="97" t="e">
        <f>VLOOKUP(A146,Sheet2!A145:K500,3,FALSE)</f>
        <v>#N/A</v>
      </c>
      <c r="D146" s="97" t="e">
        <f>VLOOKUP(A146,Sheet2!A145:K500,4,FALSE)</f>
        <v>#N/A</v>
      </c>
      <c r="E146" s="97" t="e">
        <f>VLOOKUP(A146,Sheet2!A145:K500,5,FALSE)</f>
        <v>#N/A</v>
      </c>
      <c r="F146" s="90" t="e">
        <f>VLOOKUP(A146,Sheet2!A145:K500,6,FALSE)</f>
        <v>#N/A</v>
      </c>
      <c r="G146" s="97" t="e">
        <f>VLOOKUP(A146,Sheet2!A145:K500,7,FALSE)</f>
        <v>#N/A</v>
      </c>
      <c r="H146" s="90" t="e">
        <f>VLOOKUP(A146,Sheet2!A145:K500,8,FALSE)</f>
        <v>#N/A</v>
      </c>
      <c r="I146" s="97" t="e">
        <f>VLOOKUP(A146,Sheet2!A145:K500,9,FALSE)</f>
        <v>#N/A</v>
      </c>
      <c r="J146" s="90" t="e">
        <f>VLOOKUP(A146,Sheet2!A145:K500,10,FALSE)</f>
        <v>#N/A</v>
      </c>
      <c r="K146" s="112" t="e">
        <f>VLOOKUP(A146,Sheet2!A145:K500,11,FALSE)</f>
        <v>#N/A</v>
      </c>
    </row>
    <row r="147" spans="1:11" ht="17.25" x14ac:dyDescent="0.3">
      <c r="A147" s="11" t="s">
        <v>268</v>
      </c>
      <c r="B147" s="90" t="e">
        <f>VLOOKUP(A147,Sheet2!A146:K501,2,FALSE)</f>
        <v>#N/A</v>
      </c>
      <c r="C147" s="97" t="e">
        <f>VLOOKUP(A147,Sheet2!A146:K501,3,FALSE)</f>
        <v>#N/A</v>
      </c>
      <c r="D147" s="97" t="e">
        <f>VLOOKUP(A147,Sheet2!A146:K501,4,FALSE)</f>
        <v>#N/A</v>
      </c>
      <c r="E147" s="97" t="e">
        <f>VLOOKUP(A147,Sheet2!A146:K501,5,FALSE)</f>
        <v>#N/A</v>
      </c>
      <c r="F147" s="90" t="e">
        <f>VLOOKUP(A147,Sheet2!A146:K501,6,FALSE)</f>
        <v>#N/A</v>
      </c>
      <c r="G147" s="97" t="e">
        <f>VLOOKUP(A147,Sheet2!A146:K501,7,FALSE)</f>
        <v>#N/A</v>
      </c>
      <c r="H147" s="90" t="e">
        <f>VLOOKUP(A147,Sheet2!A146:K501,8,FALSE)</f>
        <v>#N/A</v>
      </c>
      <c r="I147" s="97" t="e">
        <f>VLOOKUP(A147,Sheet2!A146:K501,9,FALSE)</f>
        <v>#N/A</v>
      </c>
      <c r="J147" s="90" t="e">
        <f>VLOOKUP(A147,Sheet2!A146:K501,10,FALSE)</f>
        <v>#N/A</v>
      </c>
      <c r="K147" s="112" t="e">
        <f>VLOOKUP(A147,Sheet2!A146:K501,11,FALSE)</f>
        <v>#N/A</v>
      </c>
    </row>
    <row r="148" spans="1:11" ht="17.25" x14ac:dyDescent="0.3">
      <c r="A148" s="56" t="s">
        <v>148</v>
      </c>
      <c r="B148" s="90" t="e">
        <f>VLOOKUP(A148,Sheet2!A147:K502,2,FALSE)</f>
        <v>#N/A</v>
      </c>
      <c r="C148" s="97" t="e">
        <f>VLOOKUP(A148,Sheet2!A147:K502,3,FALSE)</f>
        <v>#N/A</v>
      </c>
      <c r="D148" s="97" t="e">
        <f>VLOOKUP(A148,Sheet2!A147:K502,4,FALSE)</f>
        <v>#N/A</v>
      </c>
      <c r="E148" s="97" t="e">
        <f>VLOOKUP(A148,Sheet2!A147:K502,5,FALSE)</f>
        <v>#N/A</v>
      </c>
      <c r="F148" s="90" t="e">
        <f>VLOOKUP(A148,Sheet2!A147:K502,6,FALSE)</f>
        <v>#N/A</v>
      </c>
      <c r="G148" s="97" t="e">
        <f>VLOOKUP(A148,Sheet2!A147:K502,7,FALSE)</f>
        <v>#N/A</v>
      </c>
      <c r="H148" s="90" t="e">
        <f>VLOOKUP(A148,Sheet2!A147:K502,8,FALSE)</f>
        <v>#N/A</v>
      </c>
      <c r="I148" s="97" t="e">
        <f>VLOOKUP(A148,Sheet2!A147:K502,9,FALSE)</f>
        <v>#N/A</v>
      </c>
      <c r="J148" s="90" t="e">
        <f>VLOOKUP(A148,Sheet2!A147:K502,10,FALSE)</f>
        <v>#N/A</v>
      </c>
      <c r="K148" s="112" t="e">
        <f>VLOOKUP(A148,Sheet2!A147:K502,11,FALSE)</f>
        <v>#N/A</v>
      </c>
    </row>
    <row r="149" spans="1:11" ht="17.25" x14ac:dyDescent="0.25">
      <c r="A149" s="59" t="s">
        <v>142</v>
      </c>
      <c r="B149" s="90" t="str">
        <f>VLOOKUP(A149,Sheet2!A148:K503,2,FALSE)</f>
        <v>Oct</v>
      </c>
      <c r="C149" s="97" t="str">
        <f>VLOOKUP(A149,Sheet2!A148:K503,3,FALSE)</f>
        <v>Dec</v>
      </c>
      <c r="D149" s="97">
        <f>VLOOKUP(A149,Sheet2!A148:K503,4,FALSE)</f>
        <v>3</v>
      </c>
      <c r="E149" s="97" t="str">
        <f>VLOOKUP(A149,Sheet2!A148:K503,5,FALSE)</f>
        <v>PlantNET</v>
      </c>
      <c r="F149" s="90">
        <f>VLOOKUP(A149,Sheet2!A148:K503,6,FALSE)</f>
        <v>0.67</v>
      </c>
      <c r="G149" s="97" t="str">
        <f>VLOOKUP(A149,Sheet2!A148:K503,7,FALSE)</f>
        <v>Kew SID</v>
      </c>
      <c r="H149" s="90">
        <f>VLOOKUP(A149,Sheet2!A148:K503,8,FALSE)</f>
        <v>7.2992700729927007</v>
      </c>
      <c r="I149" s="97" t="str">
        <f>VLOOKUP(A149,Sheet2!A148:K503,9,FALSE)</f>
        <v xml:space="preserve">from raw data in  Prentice CI, Dong N, Gleason SM, Maire W, Wright IJ. 2013. Balancing the costs of carbon gain and water transport: testing a new theoretical framework for plant functional ecology. Ecology Letters, published online
</v>
      </c>
      <c r="J149" s="90">
        <f>VLOOKUP(A149,Sheet2!A148:K503,10,FALSE)</f>
        <v>0.57702505179050156</v>
      </c>
      <c r="K149" s="112" t="str">
        <f>VLOOKUP(A149,Sheet2!A148:K503,11,FALSE)</f>
        <v>J. Lawson</v>
      </c>
    </row>
    <row r="150" spans="1:11" ht="17.25" x14ac:dyDescent="0.3">
      <c r="A150" s="56" t="s">
        <v>95</v>
      </c>
      <c r="B150" s="90" t="e">
        <f>VLOOKUP(A150,Sheet2!A149:K504,2,FALSE)</f>
        <v>#N/A</v>
      </c>
      <c r="C150" s="97" t="e">
        <f>VLOOKUP(A150,Sheet2!A149:K504,3,FALSE)</f>
        <v>#N/A</v>
      </c>
      <c r="D150" s="97" t="e">
        <f>VLOOKUP(A150,Sheet2!A149:K504,4,FALSE)</f>
        <v>#N/A</v>
      </c>
      <c r="E150" s="97" t="e">
        <f>VLOOKUP(A150,Sheet2!A149:K504,5,FALSE)</f>
        <v>#N/A</v>
      </c>
      <c r="F150" s="90" t="e">
        <f>VLOOKUP(A150,Sheet2!A149:K504,6,FALSE)</f>
        <v>#N/A</v>
      </c>
      <c r="G150" s="97" t="e">
        <f>VLOOKUP(A150,Sheet2!A149:K504,7,FALSE)</f>
        <v>#N/A</v>
      </c>
      <c r="H150" s="90" t="e">
        <f>VLOOKUP(A150,Sheet2!A149:K504,8,FALSE)</f>
        <v>#N/A</v>
      </c>
      <c r="I150" s="97" t="e">
        <f>VLOOKUP(A150,Sheet2!A149:K504,9,FALSE)</f>
        <v>#N/A</v>
      </c>
      <c r="J150" s="90" t="e">
        <f>VLOOKUP(A150,Sheet2!A149:K504,10,FALSE)</f>
        <v>#N/A</v>
      </c>
      <c r="K150" s="112" t="e">
        <f>VLOOKUP(A150,Sheet2!A149:K504,11,FALSE)</f>
        <v>#N/A</v>
      </c>
    </row>
    <row r="151" spans="1:11" ht="17.25" x14ac:dyDescent="0.3">
      <c r="A151" s="6" t="s">
        <v>160</v>
      </c>
      <c r="B151" s="90" t="e">
        <f>VLOOKUP(A151,Sheet2!A150:K505,2,FALSE)</f>
        <v>#N/A</v>
      </c>
      <c r="C151" s="97" t="e">
        <f>VLOOKUP(A151,Sheet2!A150:K505,3,FALSE)</f>
        <v>#N/A</v>
      </c>
      <c r="D151" s="97" t="e">
        <f>VLOOKUP(A151,Sheet2!A150:K505,4,FALSE)</f>
        <v>#N/A</v>
      </c>
      <c r="E151" s="97" t="e">
        <f>VLOOKUP(A151,Sheet2!A150:K505,5,FALSE)</f>
        <v>#N/A</v>
      </c>
      <c r="F151" s="90" t="e">
        <f>VLOOKUP(A151,Sheet2!A150:K505,6,FALSE)</f>
        <v>#N/A</v>
      </c>
      <c r="G151" s="97" t="e">
        <f>VLOOKUP(A151,Sheet2!A150:K505,7,FALSE)</f>
        <v>#N/A</v>
      </c>
      <c r="H151" s="90" t="e">
        <f>VLOOKUP(A151,Sheet2!A150:K505,8,FALSE)</f>
        <v>#N/A</v>
      </c>
      <c r="I151" s="97" t="e">
        <f>VLOOKUP(A151,Sheet2!A150:K505,9,FALSE)</f>
        <v>#N/A</v>
      </c>
      <c r="J151" s="90" t="e">
        <f>VLOOKUP(A151,Sheet2!A150:K505,10,FALSE)</f>
        <v>#N/A</v>
      </c>
      <c r="K151" s="112" t="e">
        <f>VLOOKUP(A151,Sheet2!A150:K505,11,FALSE)</f>
        <v>#N/A</v>
      </c>
    </row>
    <row r="152" spans="1:11" ht="17.25" x14ac:dyDescent="0.3">
      <c r="A152" s="56" t="s">
        <v>87</v>
      </c>
      <c r="B152" s="90" t="e">
        <f>VLOOKUP(A152,Sheet2!A151:K506,2,FALSE)</f>
        <v>#N/A</v>
      </c>
      <c r="C152" s="97" t="e">
        <f>VLOOKUP(A152,Sheet2!A151:K506,3,FALSE)</f>
        <v>#N/A</v>
      </c>
      <c r="D152" s="97" t="e">
        <f>VLOOKUP(A152,Sheet2!A151:K506,4,FALSE)</f>
        <v>#N/A</v>
      </c>
      <c r="E152" s="97" t="e">
        <f>VLOOKUP(A152,Sheet2!A151:K506,5,FALSE)</f>
        <v>#N/A</v>
      </c>
      <c r="F152" s="90" t="e">
        <f>VLOOKUP(A152,Sheet2!A151:K506,6,FALSE)</f>
        <v>#N/A</v>
      </c>
      <c r="G152" s="97" t="e">
        <f>VLOOKUP(A152,Sheet2!A151:K506,7,FALSE)</f>
        <v>#N/A</v>
      </c>
      <c r="H152" s="90" t="e">
        <f>VLOOKUP(A152,Sheet2!A151:K506,8,FALSE)</f>
        <v>#N/A</v>
      </c>
      <c r="I152" s="97" t="e">
        <f>VLOOKUP(A152,Sheet2!A151:K506,9,FALSE)</f>
        <v>#N/A</v>
      </c>
      <c r="J152" s="90" t="e">
        <f>VLOOKUP(A152,Sheet2!A151:K506,10,FALSE)</f>
        <v>#N/A</v>
      </c>
      <c r="K152" s="112" t="e">
        <f>VLOOKUP(A152,Sheet2!A151:K506,11,FALSE)</f>
        <v>#N/A</v>
      </c>
    </row>
    <row r="153" spans="1:11" ht="17.25" x14ac:dyDescent="0.3">
      <c r="A153" s="6" t="s">
        <v>99</v>
      </c>
      <c r="B153" s="90" t="e">
        <f>VLOOKUP(A153,Sheet2!A152:K507,2,FALSE)</f>
        <v>#N/A</v>
      </c>
      <c r="C153" s="97" t="e">
        <f>VLOOKUP(A153,Sheet2!A152:K507,3,FALSE)</f>
        <v>#N/A</v>
      </c>
      <c r="D153" s="97" t="e">
        <f>VLOOKUP(A153,Sheet2!A152:K507,4,FALSE)</f>
        <v>#N/A</v>
      </c>
      <c r="E153" s="97" t="e">
        <f>VLOOKUP(A153,Sheet2!A152:K507,5,FALSE)</f>
        <v>#N/A</v>
      </c>
      <c r="F153" s="90" t="e">
        <f>VLOOKUP(A153,Sheet2!A152:K507,6,FALSE)</f>
        <v>#N/A</v>
      </c>
      <c r="G153" s="97" t="e">
        <f>VLOOKUP(A153,Sheet2!A152:K507,7,FALSE)</f>
        <v>#N/A</v>
      </c>
      <c r="H153" s="90" t="e">
        <f>VLOOKUP(A153,Sheet2!A152:K507,8,FALSE)</f>
        <v>#N/A</v>
      </c>
      <c r="I153" s="97" t="e">
        <f>VLOOKUP(A153,Sheet2!A152:K507,9,FALSE)</f>
        <v>#N/A</v>
      </c>
      <c r="J153" s="90" t="e">
        <f>VLOOKUP(A153,Sheet2!A152:K507,10,FALSE)</f>
        <v>#N/A</v>
      </c>
      <c r="K153" s="112" t="e">
        <f>VLOOKUP(A153,Sheet2!A152:K507,11,FALSE)</f>
        <v>#N/A</v>
      </c>
    </row>
    <row r="154" spans="1:11" ht="17.25" x14ac:dyDescent="0.3">
      <c r="A154" s="68" t="s">
        <v>156</v>
      </c>
      <c r="B154" s="90" t="str">
        <f>VLOOKUP(A154,Sheet2!A153:K508,2,FALSE)</f>
        <v>Mar</v>
      </c>
      <c r="C154" s="97" t="str">
        <f>VLOOKUP(A154,Sheet2!A153:K508,3,FALSE)</f>
        <v>May</v>
      </c>
      <c r="D154" s="97">
        <f>VLOOKUP(A154,Sheet2!A153:K508,4,FALSE)</f>
        <v>3</v>
      </c>
      <c r="E154" s="97" t="str">
        <f>VLOOKUP(A154,Sheet2!A153:K508,5,FALSE)</f>
        <v>Stanley &amp; Ross (1983). Flora of south-eastern QLD. QLD Department of Primary Industries, Brisbane</v>
      </c>
      <c r="F154" s="90">
        <f>VLOOKUP(A154,Sheet2!A153:K508,6,FALSE)</f>
        <v>146.01499999999999</v>
      </c>
      <c r="G154" s="97" t="str">
        <f>VLOOKUP(A154,Sheet2!A153:K508,7,FALSE)</f>
        <v>Moles 2004 Seed database</v>
      </c>
      <c r="H154" s="90">
        <f>VLOOKUP(A154,Sheet2!A153:K508,8,FALSE)</f>
        <v>13.704214096834637</v>
      </c>
      <c r="I154" s="97" t="str">
        <f>VLOOKUP(A154,Sheet2!A153:K508,9,FALSE)</f>
        <v>Lake, J. &amp; Leishman, M.R. (2004) Invasion success of exotic plants in natural ecosystems: the role of disturbance, plant attributes and freedom from herbivores. Biological Conservation 117, 215-226.</v>
      </c>
      <c r="J154" s="90">
        <f>VLOOKUP(A154,Sheet2!A153:K508,10,FALSE)</f>
        <v>0.49830000000000002</v>
      </c>
      <c r="K154" s="112" t="str">
        <f>VLOOKUP(A154,Sheet2!A153:K508,11,FALSE)</f>
        <v>Global Wood Density Database</v>
      </c>
    </row>
    <row r="155" spans="1:11" ht="17.25" x14ac:dyDescent="0.3">
      <c r="A155" s="62" t="s">
        <v>16</v>
      </c>
      <c r="B155" s="90" t="e">
        <f>VLOOKUP(A155,Sheet2!A154:K509,2,FALSE)</f>
        <v>#N/A</v>
      </c>
      <c r="C155" s="97" t="e">
        <f>VLOOKUP(A155,Sheet2!A154:K509,3,FALSE)</f>
        <v>#N/A</v>
      </c>
      <c r="D155" s="97" t="e">
        <f>VLOOKUP(A155,Sheet2!A154:K509,4,FALSE)</f>
        <v>#N/A</v>
      </c>
      <c r="E155" s="97" t="e">
        <f>VLOOKUP(A155,Sheet2!A154:K509,5,FALSE)</f>
        <v>#N/A</v>
      </c>
      <c r="F155" s="90" t="e">
        <f>VLOOKUP(A155,Sheet2!A154:K509,6,FALSE)</f>
        <v>#N/A</v>
      </c>
      <c r="G155" s="97" t="e">
        <f>VLOOKUP(A155,Sheet2!A154:K509,7,FALSE)</f>
        <v>#N/A</v>
      </c>
      <c r="H155" s="90" t="e">
        <f>VLOOKUP(A155,Sheet2!A154:K509,8,FALSE)</f>
        <v>#N/A</v>
      </c>
      <c r="I155" s="97" t="e">
        <f>VLOOKUP(A155,Sheet2!A154:K509,9,FALSE)</f>
        <v>#N/A</v>
      </c>
      <c r="J155" s="90" t="e">
        <f>VLOOKUP(A155,Sheet2!A154:K509,10,FALSE)</f>
        <v>#N/A</v>
      </c>
      <c r="K155" s="112" t="e">
        <f>VLOOKUP(A155,Sheet2!A154:K509,11,FALSE)</f>
        <v>#N/A</v>
      </c>
    </row>
    <row r="156" spans="1:11" ht="17.25" x14ac:dyDescent="0.3">
      <c r="A156" s="57" t="s">
        <v>136</v>
      </c>
      <c r="B156" s="90" t="str">
        <f>VLOOKUP(A156,Sheet2!A155:K510,2,FALSE)</f>
        <v>Sep</v>
      </c>
      <c r="C156" s="97" t="str">
        <f>VLOOKUP(A156,Sheet2!A155:K510,3,FALSE)</f>
        <v>Feb</v>
      </c>
      <c r="D156" s="97">
        <f>VLOOKUP(A156,Sheet2!A155:K510,4,FALSE)</f>
        <v>6</v>
      </c>
      <c r="E156" s="97" t="str">
        <f>VLOOKUP(A156,Sheet2!A155:K510,5,FALSE)</f>
        <v>PlantNET</v>
      </c>
      <c r="F156" s="90">
        <f>VLOOKUP(A156,Sheet2!A155:K510,6,FALSE)</f>
        <v>31</v>
      </c>
      <c r="G156" s="97" t="str">
        <f>VLOOKUP(A156,Sheet2!A155:K510,7,FALSE)</f>
        <v>Kew SID</v>
      </c>
      <c r="H156" s="90">
        <f>VLOOKUP(A156,Sheet2!A155:K510,8,FALSE)</f>
        <v>13.678672288431803</v>
      </c>
      <c r="I156" s="97" t="str">
        <f>VLOOKUP(A156,Sheet2!A155:K510,9,FALSE)</f>
        <v>Leishman, M.R., Thomson, V.P., and Cooke, J. (2010) Native and exotic invasive plants have fundamentally similar carbon capture strategies. Journal of Ecology 98, 28-42.</v>
      </c>
      <c r="J156" s="90">
        <f>VLOOKUP(A156,Sheet2!A155:K510,10,FALSE)</f>
        <v>0.57942000000000005</v>
      </c>
      <c r="K156" s="112" t="str">
        <f>VLOOKUP(A156,Sheet2!A155:K510,11,FALSE)</f>
        <v>Global Wood Density Database average</v>
      </c>
    </row>
    <row r="157" spans="1:11" ht="17.25" x14ac:dyDescent="0.3">
      <c r="A157" s="57" t="s">
        <v>130</v>
      </c>
      <c r="B157" s="90" t="e">
        <f>VLOOKUP(A157,Sheet2!A156:K511,2,FALSE)</f>
        <v>#N/A</v>
      </c>
      <c r="C157" s="97" t="e">
        <f>VLOOKUP(A157,Sheet2!A156:K511,3,FALSE)</f>
        <v>#N/A</v>
      </c>
      <c r="D157" s="97" t="e">
        <f>VLOOKUP(A157,Sheet2!A156:K511,4,FALSE)</f>
        <v>#N/A</v>
      </c>
      <c r="E157" s="97" t="e">
        <f>VLOOKUP(A157,Sheet2!A156:K511,5,FALSE)</f>
        <v>#N/A</v>
      </c>
      <c r="F157" s="90" t="e">
        <f>VLOOKUP(A157,Sheet2!A156:K511,6,FALSE)</f>
        <v>#N/A</v>
      </c>
      <c r="G157" s="97" t="e">
        <f>VLOOKUP(A157,Sheet2!A156:K511,7,FALSE)</f>
        <v>#N/A</v>
      </c>
      <c r="H157" s="90" t="e">
        <f>VLOOKUP(A157,Sheet2!A156:K511,8,FALSE)</f>
        <v>#N/A</v>
      </c>
      <c r="I157" s="97" t="e">
        <f>VLOOKUP(A157,Sheet2!A156:K511,9,FALSE)</f>
        <v>#N/A</v>
      </c>
      <c r="J157" s="90" t="e">
        <f>VLOOKUP(A157,Sheet2!A156:K511,10,FALSE)</f>
        <v>#N/A</v>
      </c>
      <c r="K157" s="112" t="e">
        <f>VLOOKUP(A157,Sheet2!A156:K511,11,FALSE)</f>
        <v>#N/A</v>
      </c>
    </row>
    <row r="158" spans="1:11" ht="17.25" x14ac:dyDescent="0.3">
      <c r="A158" s="56" t="s">
        <v>101</v>
      </c>
      <c r="B158" s="90" t="e">
        <f>VLOOKUP(A158,Sheet2!A157:K512,2,FALSE)</f>
        <v>#N/A</v>
      </c>
      <c r="C158" s="97" t="e">
        <f>VLOOKUP(A158,Sheet2!A157:K512,3,FALSE)</f>
        <v>#N/A</v>
      </c>
      <c r="D158" s="97" t="e">
        <f>VLOOKUP(A158,Sheet2!A157:K512,4,FALSE)</f>
        <v>#N/A</v>
      </c>
      <c r="E158" s="97" t="e">
        <f>VLOOKUP(A158,Sheet2!A157:K512,5,FALSE)</f>
        <v>#N/A</v>
      </c>
      <c r="F158" s="90" t="e">
        <f>VLOOKUP(A158,Sheet2!A157:K512,6,FALSE)</f>
        <v>#N/A</v>
      </c>
      <c r="G158" s="97" t="e">
        <f>VLOOKUP(A158,Sheet2!A157:K512,7,FALSE)</f>
        <v>#N/A</v>
      </c>
      <c r="H158" s="90" t="e">
        <f>VLOOKUP(A158,Sheet2!A157:K512,8,FALSE)</f>
        <v>#N/A</v>
      </c>
      <c r="I158" s="97" t="e">
        <f>VLOOKUP(A158,Sheet2!A157:K512,9,FALSE)</f>
        <v>#N/A</v>
      </c>
      <c r="J158" s="90" t="e">
        <f>VLOOKUP(A158,Sheet2!A157:K512,10,FALSE)</f>
        <v>#N/A</v>
      </c>
      <c r="K158" s="112" t="e">
        <f>VLOOKUP(A158,Sheet2!A157:K512,11,FALSE)</f>
        <v>#N/A</v>
      </c>
    </row>
    <row r="159" spans="1:11" ht="17.25" x14ac:dyDescent="0.3">
      <c r="A159" s="4" t="s">
        <v>171</v>
      </c>
      <c r="B159" s="90" t="e">
        <f>VLOOKUP(A159,Sheet2!A158:K513,2,FALSE)</f>
        <v>#N/A</v>
      </c>
      <c r="C159" s="97" t="e">
        <f>VLOOKUP(A159,Sheet2!A158:K513,3,FALSE)</f>
        <v>#N/A</v>
      </c>
      <c r="D159" s="97" t="e">
        <f>VLOOKUP(A159,Sheet2!A158:K513,4,FALSE)</f>
        <v>#N/A</v>
      </c>
      <c r="E159" s="97" t="e">
        <f>VLOOKUP(A159,Sheet2!A158:K513,5,FALSE)</f>
        <v>#N/A</v>
      </c>
      <c r="F159" s="90" t="e">
        <f>VLOOKUP(A159,Sheet2!A158:K513,6,FALSE)</f>
        <v>#N/A</v>
      </c>
      <c r="G159" s="97" t="e">
        <f>VLOOKUP(A159,Sheet2!A158:K513,7,FALSE)</f>
        <v>#N/A</v>
      </c>
      <c r="H159" s="90" t="e">
        <f>VLOOKUP(A159,Sheet2!A158:K513,8,FALSE)</f>
        <v>#N/A</v>
      </c>
      <c r="I159" s="97" t="e">
        <f>VLOOKUP(A159,Sheet2!A158:K513,9,FALSE)</f>
        <v>#N/A</v>
      </c>
      <c r="J159" s="90" t="e">
        <f>VLOOKUP(A159,Sheet2!A158:K513,10,FALSE)</f>
        <v>#N/A</v>
      </c>
      <c r="K159" s="112" t="e">
        <f>VLOOKUP(A159,Sheet2!A158:K513,11,FALSE)</f>
        <v>#N/A</v>
      </c>
    </row>
    <row r="160" spans="1:11" ht="17.25" x14ac:dyDescent="0.3">
      <c r="A160" s="6" t="s">
        <v>115</v>
      </c>
      <c r="B160" s="90" t="e">
        <f>VLOOKUP(A160,Sheet2!A159:K514,2,FALSE)</f>
        <v>#N/A</v>
      </c>
      <c r="C160" s="97" t="e">
        <f>VLOOKUP(A160,Sheet2!A159:K514,3,FALSE)</f>
        <v>#N/A</v>
      </c>
      <c r="D160" s="97" t="e">
        <f>VLOOKUP(A160,Sheet2!A159:K514,4,FALSE)</f>
        <v>#N/A</v>
      </c>
      <c r="E160" s="97" t="e">
        <f>VLOOKUP(A160,Sheet2!A159:K514,5,FALSE)</f>
        <v>#N/A</v>
      </c>
      <c r="F160" s="90" t="e">
        <f>VLOOKUP(A160,Sheet2!A159:K514,6,FALSE)</f>
        <v>#N/A</v>
      </c>
      <c r="G160" s="97" t="e">
        <f>VLOOKUP(A160,Sheet2!A159:K514,7,FALSE)</f>
        <v>#N/A</v>
      </c>
      <c r="H160" s="90" t="e">
        <f>VLOOKUP(A160,Sheet2!A159:K514,8,FALSE)</f>
        <v>#N/A</v>
      </c>
      <c r="I160" s="97" t="e">
        <f>VLOOKUP(A160,Sheet2!A159:K514,9,FALSE)</f>
        <v>#N/A</v>
      </c>
      <c r="J160" s="90" t="e">
        <f>VLOOKUP(A160,Sheet2!A159:K514,10,FALSE)</f>
        <v>#N/A</v>
      </c>
      <c r="K160" s="112" t="e">
        <f>VLOOKUP(A160,Sheet2!A159:K514,11,FALSE)</f>
        <v>#N/A</v>
      </c>
    </row>
    <row r="161" spans="1:11" ht="17.25" x14ac:dyDescent="0.3">
      <c r="A161" s="57" t="s">
        <v>23</v>
      </c>
      <c r="B161" s="90" t="e">
        <f>VLOOKUP(A161,Sheet2!A160:K515,2,FALSE)</f>
        <v>#N/A</v>
      </c>
      <c r="C161" s="97" t="e">
        <f>VLOOKUP(A161,Sheet2!A160:K515,3,FALSE)</f>
        <v>#N/A</v>
      </c>
      <c r="D161" s="97" t="e">
        <f>VLOOKUP(A161,Sheet2!A160:K515,4,FALSE)</f>
        <v>#N/A</v>
      </c>
      <c r="E161" s="97" t="e">
        <f>VLOOKUP(A161,Sheet2!A160:K515,5,FALSE)</f>
        <v>#N/A</v>
      </c>
      <c r="F161" s="90" t="e">
        <f>VLOOKUP(A161,Sheet2!A160:K515,6,FALSE)</f>
        <v>#N/A</v>
      </c>
      <c r="G161" s="97" t="e">
        <f>VLOOKUP(A161,Sheet2!A160:K515,7,FALSE)</f>
        <v>#N/A</v>
      </c>
      <c r="H161" s="90" t="e">
        <f>VLOOKUP(A161,Sheet2!A160:K515,8,FALSE)</f>
        <v>#N/A</v>
      </c>
      <c r="I161" s="97" t="e">
        <f>VLOOKUP(A161,Sheet2!A160:K515,9,FALSE)</f>
        <v>#N/A</v>
      </c>
      <c r="J161" s="90" t="e">
        <f>VLOOKUP(A161,Sheet2!A160:K515,10,FALSE)</f>
        <v>#N/A</v>
      </c>
      <c r="K161" s="112" t="e">
        <f>VLOOKUP(A161,Sheet2!A160:K515,11,FALSE)</f>
        <v>#N/A</v>
      </c>
    </row>
    <row r="162" spans="1:11" ht="17.25" x14ac:dyDescent="0.3">
      <c r="A162" s="6" t="s">
        <v>84</v>
      </c>
      <c r="B162" s="90" t="e">
        <f>VLOOKUP(A162,Sheet2!A161:K516,2,FALSE)</f>
        <v>#N/A</v>
      </c>
      <c r="C162" s="97" t="e">
        <f>VLOOKUP(A162,Sheet2!A161:K516,3,FALSE)</f>
        <v>#N/A</v>
      </c>
      <c r="D162" s="97" t="e">
        <f>VLOOKUP(A162,Sheet2!A161:K516,4,FALSE)</f>
        <v>#N/A</v>
      </c>
      <c r="E162" s="97" t="e">
        <f>VLOOKUP(A162,Sheet2!A161:K516,5,FALSE)</f>
        <v>#N/A</v>
      </c>
      <c r="F162" s="90" t="e">
        <f>VLOOKUP(A162,Sheet2!A161:K516,6,FALSE)</f>
        <v>#N/A</v>
      </c>
      <c r="G162" s="97" t="e">
        <f>VLOOKUP(A162,Sheet2!A161:K516,7,FALSE)</f>
        <v>#N/A</v>
      </c>
      <c r="H162" s="90" t="e">
        <f>VLOOKUP(A162,Sheet2!A161:K516,8,FALSE)</f>
        <v>#N/A</v>
      </c>
      <c r="I162" s="97" t="e">
        <f>VLOOKUP(A162,Sheet2!A161:K516,9,FALSE)</f>
        <v>#N/A</v>
      </c>
      <c r="J162" s="90" t="e">
        <f>VLOOKUP(A162,Sheet2!A161:K516,10,FALSE)</f>
        <v>#N/A</v>
      </c>
      <c r="K162" s="112" t="e">
        <f>VLOOKUP(A162,Sheet2!A161:K516,11,FALSE)</f>
        <v>#N/A</v>
      </c>
    </row>
    <row r="163" spans="1:11" ht="17.25" x14ac:dyDescent="0.3">
      <c r="A163" s="57" t="s">
        <v>26</v>
      </c>
      <c r="B163" s="90" t="e">
        <f>VLOOKUP(A163,Sheet2!A162:K517,2,FALSE)</f>
        <v>#N/A</v>
      </c>
      <c r="C163" s="97" t="e">
        <f>VLOOKUP(A163,Sheet2!A162:K517,3,FALSE)</f>
        <v>#N/A</v>
      </c>
      <c r="D163" s="97" t="e">
        <f>VLOOKUP(A163,Sheet2!A162:K517,4,FALSE)</f>
        <v>#N/A</v>
      </c>
      <c r="E163" s="97" t="e">
        <f>VLOOKUP(A163,Sheet2!A162:K517,5,FALSE)</f>
        <v>#N/A</v>
      </c>
      <c r="F163" s="90" t="e">
        <f>VLOOKUP(A163,Sheet2!A162:K517,6,FALSE)</f>
        <v>#N/A</v>
      </c>
      <c r="G163" s="97" t="e">
        <f>VLOOKUP(A163,Sheet2!A162:K517,7,FALSE)</f>
        <v>#N/A</v>
      </c>
      <c r="H163" s="90" t="e">
        <f>VLOOKUP(A163,Sheet2!A162:K517,8,FALSE)</f>
        <v>#N/A</v>
      </c>
      <c r="I163" s="97" t="e">
        <f>VLOOKUP(A163,Sheet2!A162:K517,9,FALSE)</f>
        <v>#N/A</v>
      </c>
      <c r="J163" s="90" t="e">
        <f>VLOOKUP(A163,Sheet2!A162:K517,10,FALSE)</f>
        <v>#N/A</v>
      </c>
      <c r="K163" s="112" t="e">
        <f>VLOOKUP(A163,Sheet2!A162:K517,11,FALSE)</f>
        <v>#N/A</v>
      </c>
    </row>
    <row r="164" spans="1:11" ht="17.25" x14ac:dyDescent="0.3">
      <c r="A164" s="11" t="s">
        <v>110</v>
      </c>
      <c r="B164" s="90" t="e">
        <f>VLOOKUP(A164,Sheet2!A163:K518,2,FALSE)</f>
        <v>#N/A</v>
      </c>
      <c r="C164" s="97" t="e">
        <f>VLOOKUP(A164,Sheet2!A163:K518,3,FALSE)</f>
        <v>#N/A</v>
      </c>
      <c r="D164" s="97" t="e">
        <f>VLOOKUP(A164,Sheet2!A163:K518,4,FALSE)</f>
        <v>#N/A</v>
      </c>
      <c r="E164" s="97" t="e">
        <f>VLOOKUP(A164,Sheet2!A163:K518,5,FALSE)</f>
        <v>#N/A</v>
      </c>
      <c r="F164" s="90" t="e">
        <f>VLOOKUP(A164,Sheet2!A163:K518,6,FALSE)</f>
        <v>#N/A</v>
      </c>
      <c r="G164" s="97" t="e">
        <f>VLOOKUP(A164,Sheet2!A163:K518,7,FALSE)</f>
        <v>#N/A</v>
      </c>
      <c r="H164" s="90" t="e">
        <f>VLOOKUP(A164,Sheet2!A163:K518,8,FALSE)</f>
        <v>#N/A</v>
      </c>
      <c r="I164" s="97" t="e">
        <f>VLOOKUP(A164,Sheet2!A163:K518,9,FALSE)</f>
        <v>#N/A</v>
      </c>
      <c r="J164" s="90" t="e">
        <f>VLOOKUP(A164,Sheet2!A163:K518,10,FALSE)</f>
        <v>#N/A</v>
      </c>
      <c r="K164" s="112" t="e">
        <f>VLOOKUP(A164,Sheet2!A163:K518,11,FALSE)</f>
        <v>#N/A</v>
      </c>
    </row>
    <row r="165" spans="1:11" ht="17.25" x14ac:dyDescent="0.3">
      <c r="A165" s="57" t="s">
        <v>188</v>
      </c>
      <c r="B165" s="90" t="e">
        <f>VLOOKUP(A165,Sheet2!A164:K519,2,FALSE)</f>
        <v>#N/A</v>
      </c>
      <c r="C165" s="97" t="e">
        <f>VLOOKUP(A165,Sheet2!A164:K519,3,FALSE)</f>
        <v>#N/A</v>
      </c>
      <c r="D165" s="97" t="e">
        <f>VLOOKUP(A165,Sheet2!A164:K519,4,FALSE)</f>
        <v>#N/A</v>
      </c>
      <c r="E165" s="97" t="e">
        <f>VLOOKUP(A165,Sheet2!A164:K519,5,FALSE)</f>
        <v>#N/A</v>
      </c>
      <c r="F165" s="90" t="e">
        <f>VLOOKUP(A165,Sheet2!A164:K519,6,FALSE)</f>
        <v>#N/A</v>
      </c>
      <c r="G165" s="97" t="e">
        <f>VLOOKUP(A165,Sheet2!A164:K519,7,FALSE)</f>
        <v>#N/A</v>
      </c>
      <c r="H165" s="90" t="e">
        <f>VLOOKUP(A165,Sheet2!A164:K519,8,FALSE)</f>
        <v>#N/A</v>
      </c>
      <c r="I165" s="97" t="e">
        <f>VLOOKUP(A165,Sheet2!A164:K519,9,FALSE)</f>
        <v>#N/A</v>
      </c>
      <c r="J165" s="90" t="e">
        <f>VLOOKUP(A165,Sheet2!A164:K519,10,FALSE)</f>
        <v>#N/A</v>
      </c>
      <c r="K165" s="112" t="e">
        <f>VLOOKUP(A165,Sheet2!A164:K519,11,FALSE)</f>
        <v>#N/A</v>
      </c>
    </row>
    <row r="166" spans="1:11" ht="17.25" x14ac:dyDescent="0.3">
      <c r="A166" s="56" t="s">
        <v>19</v>
      </c>
      <c r="B166" s="90" t="e">
        <f>VLOOKUP(A166,Sheet2!A165:K520,2,FALSE)</f>
        <v>#N/A</v>
      </c>
      <c r="C166" s="97" t="e">
        <f>VLOOKUP(A166,Sheet2!A165:K520,3,FALSE)</f>
        <v>#N/A</v>
      </c>
      <c r="D166" s="97" t="e">
        <f>VLOOKUP(A166,Sheet2!A165:K520,4,FALSE)</f>
        <v>#N/A</v>
      </c>
      <c r="E166" s="97" t="e">
        <f>VLOOKUP(A166,Sheet2!A165:K520,5,FALSE)</f>
        <v>#N/A</v>
      </c>
      <c r="F166" s="90" t="e">
        <f>VLOOKUP(A166,Sheet2!A165:K520,6,FALSE)</f>
        <v>#N/A</v>
      </c>
      <c r="G166" s="97" t="e">
        <f>VLOOKUP(A166,Sheet2!A165:K520,7,FALSE)</f>
        <v>#N/A</v>
      </c>
      <c r="H166" s="90" t="e">
        <f>VLOOKUP(A166,Sheet2!A165:K520,8,FALSE)</f>
        <v>#N/A</v>
      </c>
      <c r="I166" s="97" t="e">
        <f>VLOOKUP(A166,Sheet2!A165:K520,9,FALSE)</f>
        <v>#N/A</v>
      </c>
      <c r="J166" s="90" t="e">
        <f>VLOOKUP(A166,Sheet2!A165:K520,10,FALSE)</f>
        <v>#N/A</v>
      </c>
      <c r="K166" s="112" t="e">
        <f>VLOOKUP(A166,Sheet2!A165:K520,11,FALSE)</f>
        <v>#N/A</v>
      </c>
    </row>
    <row r="167" spans="1:11" ht="17.25" x14ac:dyDescent="0.3">
      <c r="A167" s="57" t="s">
        <v>121</v>
      </c>
      <c r="B167" s="90" t="e">
        <f>VLOOKUP(A167,Sheet2!A166:K521,2,FALSE)</f>
        <v>#N/A</v>
      </c>
      <c r="C167" s="97" t="e">
        <f>VLOOKUP(A167,Sheet2!A166:K521,3,FALSE)</f>
        <v>#N/A</v>
      </c>
      <c r="D167" s="97" t="e">
        <f>VLOOKUP(A167,Sheet2!A166:K521,4,FALSE)</f>
        <v>#N/A</v>
      </c>
      <c r="E167" s="97" t="e">
        <f>VLOOKUP(A167,Sheet2!A166:K521,5,FALSE)</f>
        <v>#N/A</v>
      </c>
      <c r="F167" s="90" t="e">
        <f>VLOOKUP(A167,Sheet2!A166:K521,6,FALSE)</f>
        <v>#N/A</v>
      </c>
      <c r="G167" s="97" t="e">
        <f>VLOOKUP(A167,Sheet2!A166:K521,7,FALSE)</f>
        <v>#N/A</v>
      </c>
      <c r="H167" s="90" t="e">
        <f>VLOOKUP(A167,Sheet2!A166:K521,8,FALSE)</f>
        <v>#N/A</v>
      </c>
      <c r="I167" s="97" t="e">
        <f>VLOOKUP(A167,Sheet2!A166:K521,9,FALSE)</f>
        <v>#N/A</v>
      </c>
      <c r="J167" s="90" t="e">
        <f>VLOOKUP(A167,Sheet2!A166:K521,10,FALSE)</f>
        <v>#N/A</v>
      </c>
      <c r="K167" s="112" t="e">
        <f>VLOOKUP(A167,Sheet2!A166:K521,11,FALSE)</f>
        <v>#N/A</v>
      </c>
    </row>
    <row r="168" spans="1:11" ht="17.25" x14ac:dyDescent="0.3">
      <c r="A168" s="57" t="s">
        <v>262</v>
      </c>
      <c r="B168" s="90" t="e">
        <f>VLOOKUP(A168,Sheet2!A167:K522,2,FALSE)</f>
        <v>#N/A</v>
      </c>
      <c r="C168" s="97" t="e">
        <f>VLOOKUP(A168,Sheet2!A167:K522,3,FALSE)</f>
        <v>#N/A</v>
      </c>
      <c r="D168" s="97" t="e">
        <f>VLOOKUP(A168,Sheet2!A167:K522,4,FALSE)</f>
        <v>#N/A</v>
      </c>
      <c r="E168" s="97" t="e">
        <f>VLOOKUP(A168,Sheet2!A167:K522,5,FALSE)</f>
        <v>#N/A</v>
      </c>
      <c r="F168" s="90" t="e">
        <f>VLOOKUP(A168,Sheet2!A167:K522,6,FALSE)</f>
        <v>#N/A</v>
      </c>
      <c r="G168" s="97" t="e">
        <f>VLOOKUP(A168,Sheet2!A167:K522,7,FALSE)</f>
        <v>#N/A</v>
      </c>
      <c r="H168" s="90" t="e">
        <f>VLOOKUP(A168,Sheet2!A167:K522,8,FALSE)</f>
        <v>#N/A</v>
      </c>
      <c r="I168" s="97" t="e">
        <f>VLOOKUP(A168,Sheet2!A167:K522,9,FALSE)</f>
        <v>#N/A</v>
      </c>
      <c r="J168" s="90" t="e">
        <f>VLOOKUP(A168,Sheet2!A167:K522,10,FALSE)</f>
        <v>#N/A</v>
      </c>
      <c r="K168" s="112" t="e">
        <f>VLOOKUP(A168,Sheet2!A167:K522,11,FALSE)</f>
        <v>#N/A</v>
      </c>
    </row>
    <row r="169" spans="1:11" ht="17.25" x14ac:dyDescent="0.3">
      <c r="A169" s="56" t="s">
        <v>74</v>
      </c>
      <c r="B169" s="90" t="e">
        <f>VLOOKUP(A169,Sheet2!A168:K523,2,FALSE)</f>
        <v>#N/A</v>
      </c>
      <c r="C169" s="97" t="e">
        <f>VLOOKUP(A169,Sheet2!A168:K523,3,FALSE)</f>
        <v>#N/A</v>
      </c>
      <c r="D169" s="97" t="e">
        <f>VLOOKUP(A169,Sheet2!A168:K523,4,FALSE)</f>
        <v>#N/A</v>
      </c>
      <c r="E169" s="97" t="e">
        <f>VLOOKUP(A169,Sheet2!A168:K523,5,FALSE)</f>
        <v>#N/A</v>
      </c>
      <c r="F169" s="90" t="e">
        <f>VLOOKUP(A169,Sheet2!A168:K523,6,FALSE)</f>
        <v>#N/A</v>
      </c>
      <c r="G169" s="97" t="e">
        <f>VLOOKUP(A169,Sheet2!A168:K523,7,FALSE)</f>
        <v>#N/A</v>
      </c>
      <c r="H169" s="90" t="e">
        <f>VLOOKUP(A169,Sheet2!A168:K523,8,FALSE)</f>
        <v>#N/A</v>
      </c>
      <c r="I169" s="97" t="e">
        <f>VLOOKUP(A169,Sheet2!A168:K523,9,FALSE)</f>
        <v>#N/A</v>
      </c>
      <c r="J169" s="90" t="e">
        <f>VLOOKUP(A169,Sheet2!A168:K523,10,FALSE)</f>
        <v>#N/A</v>
      </c>
      <c r="K169" s="112" t="e">
        <f>VLOOKUP(A169,Sheet2!A168:K523,11,FALSE)</f>
        <v>#N/A</v>
      </c>
    </row>
    <row r="170" spans="1:11" ht="17.25" x14ac:dyDescent="0.3">
      <c r="A170" s="56" t="s">
        <v>112</v>
      </c>
      <c r="B170" s="90" t="e">
        <f>VLOOKUP(A170,Sheet2!A169:K524,2,FALSE)</f>
        <v>#N/A</v>
      </c>
      <c r="C170" s="97" t="e">
        <f>VLOOKUP(A170,Sheet2!A169:K524,3,FALSE)</f>
        <v>#N/A</v>
      </c>
      <c r="D170" s="97" t="e">
        <f>VLOOKUP(A170,Sheet2!A169:K524,4,FALSE)</f>
        <v>#N/A</v>
      </c>
      <c r="E170" s="97" t="e">
        <f>VLOOKUP(A170,Sheet2!A169:K524,5,FALSE)</f>
        <v>#N/A</v>
      </c>
      <c r="F170" s="90" t="e">
        <f>VLOOKUP(A170,Sheet2!A169:K524,6,FALSE)</f>
        <v>#N/A</v>
      </c>
      <c r="G170" s="97" t="e">
        <f>VLOOKUP(A170,Sheet2!A169:K524,7,FALSE)</f>
        <v>#N/A</v>
      </c>
      <c r="H170" s="90" t="e">
        <f>VLOOKUP(A170,Sheet2!A169:K524,8,FALSE)</f>
        <v>#N/A</v>
      </c>
      <c r="I170" s="97" t="e">
        <f>VLOOKUP(A170,Sheet2!A169:K524,9,FALSE)</f>
        <v>#N/A</v>
      </c>
      <c r="J170" s="90" t="e">
        <f>VLOOKUP(A170,Sheet2!A169:K524,10,FALSE)</f>
        <v>#N/A</v>
      </c>
      <c r="K170" s="112" t="e">
        <f>VLOOKUP(A170,Sheet2!A169:K524,11,FALSE)</f>
        <v>#N/A</v>
      </c>
    </row>
    <row r="171" spans="1:11" ht="17.25" x14ac:dyDescent="0.3">
      <c r="A171" s="4" t="s">
        <v>146</v>
      </c>
      <c r="B171" s="90" t="e">
        <f>VLOOKUP(A171,Sheet2!A170:K525,2,FALSE)</f>
        <v>#N/A</v>
      </c>
      <c r="C171" s="97" t="e">
        <f>VLOOKUP(A171,Sheet2!A170:K525,3,FALSE)</f>
        <v>#N/A</v>
      </c>
      <c r="D171" s="97" t="e">
        <f>VLOOKUP(A171,Sheet2!A170:K525,4,FALSE)</f>
        <v>#N/A</v>
      </c>
      <c r="E171" s="97" t="e">
        <f>VLOOKUP(A171,Sheet2!A170:K525,5,FALSE)</f>
        <v>#N/A</v>
      </c>
      <c r="F171" s="90" t="e">
        <f>VLOOKUP(A171,Sheet2!A170:K525,6,FALSE)</f>
        <v>#N/A</v>
      </c>
      <c r="G171" s="97" t="e">
        <f>VLOOKUP(A171,Sheet2!A170:K525,7,FALSE)</f>
        <v>#N/A</v>
      </c>
      <c r="H171" s="90" t="e">
        <f>VLOOKUP(A171,Sheet2!A170:K525,8,FALSE)</f>
        <v>#N/A</v>
      </c>
      <c r="I171" s="97" t="e">
        <f>VLOOKUP(A171,Sheet2!A170:K525,9,FALSE)</f>
        <v>#N/A</v>
      </c>
      <c r="J171" s="90" t="e">
        <f>VLOOKUP(A171,Sheet2!A170:K525,10,FALSE)</f>
        <v>#N/A</v>
      </c>
      <c r="K171" s="112" t="e">
        <f>VLOOKUP(A171,Sheet2!A170:K525,11,FALSE)</f>
        <v>#N/A</v>
      </c>
    </row>
    <row r="172" spans="1:11" ht="17.25" x14ac:dyDescent="0.3">
      <c r="A172" s="4" t="s">
        <v>143</v>
      </c>
      <c r="B172" s="90" t="e">
        <f>VLOOKUP(A172,Sheet2!A171:K526,2,FALSE)</f>
        <v>#N/A</v>
      </c>
      <c r="C172" s="97" t="e">
        <f>VLOOKUP(A172,Sheet2!A171:K526,3,FALSE)</f>
        <v>#N/A</v>
      </c>
      <c r="D172" s="97" t="e">
        <f>VLOOKUP(A172,Sheet2!A171:K526,4,FALSE)</f>
        <v>#N/A</v>
      </c>
      <c r="E172" s="97" t="e">
        <f>VLOOKUP(A172,Sheet2!A171:K526,5,FALSE)</f>
        <v>#N/A</v>
      </c>
      <c r="F172" s="90" t="e">
        <f>VLOOKUP(A172,Sheet2!A171:K526,6,FALSE)</f>
        <v>#N/A</v>
      </c>
      <c r="G172" s="97" t="e">
        <f>VLOOKUP(A172,Sheet2!A171:K526,7,FALSE)</f>
        <v>#N/A</v>
      </c>
      <c r="H172" s="90" t="e">
        <f>VLOOKUP(A172,Sheet2!A171:K526,8,FALSE)</f>
        <v>#N/A</v>
      </c>
      <c r="I172" s="97" t="e">
        <f>VLOOKUP(A172,Sheet2!A171:K526,9,FALSE)</f>
        <v>#N/A</v>
      </c>
      <c r="J172" s="90" t="e">
        <f>VLOOKUP(A172,Sheet2!A171:K526,10,FALSE)</f>
        <v>#N/A</v>
      </c>
      <c r="K172" s="112" t="e">
        <f>VLOOKUP(A172,Sheet2!A171:K526,11,FALSE)</f>
        <v>#N/A</v>
      </c>
    </row>
    <row r="173" spans="1:11" ht="17.25" x14ac:dyDescent="0.3">
      <c r="A173" s="57" t="s">
        <v>184</v>
      </c>
      <c r="B173" s="90" t="str">
        <f>VLOOKUP(A173,Sheet2!A172:K527,2,FALSE)</f>
        <v>Sep</v>
      </c>
      <c r="C173" s="97" t="str">
        <f>VLOOKUP(A173,Sheet2!A172:K527,3,FALSE)</f>
        <v>Feb</v>
      </c>
      <c r="D173" s="97">
        <f>VLOOKUP(A173,Sheet2!A172:K527,4,FALSE)</f>
        <v>6</v>
      </c>
      <c r="E173" s="97" t="str">
        <f>VLOOKUP(A173,Sheet2!A172:K527,5,FALSE)</f>
        <v>Stanley &amp; Ross (1983). Flora of south-eastern QLD. QLD Department of Primary Industries, Brisbane</v>
      </c>
      <c r="F173" s="90">
        <f>VLOOKUP(A173,Sheet2!A172:K527,6,FALSE)</f>
        <v>0.85</v>
      </c>
      <c r="G173" s="97" t="str">
        <f>VLOOKUP(A173,Sheet2!A172:K527,7,FALSE)</f>
        <v>PIREL Seed Trait Database 02 08 2013</v>
      </c>
      <c r="H173" s="90">
        <f>VLOOKUP(A173,Sheet2!A172:K527,8,FALSE)</f>
        <v>13.843310233851621</v>
      </c>
      <c r="I173" s="97" t="str">
        <f>VLOOKUP(A173,Sheet2!A172:K527,9,FALSE)</f>
        <v>Lake, J. &amp; Leishman, M.R. (2004) Invasion success of exotic plants in natural ecosystems: the role of disturbance, plant attributes and freedom from herbivores. Biological Conservation 117, 215-226.</v>
      </c>
      <c r="J173" s="90" t="str">
        <f>VLOOKUP(A173,Sheet2!A172:K527,10,FALSE)</f>
        <v>can't find</v>
      </c>
      <c r="K173" s="112" t="str">
        <f>VLOOKUP(A173,Sheet2!A172:K527,11,FALSE)</f>
        <v>-</v>
      </c>
    </row>
    <row r="174" spans="1:11" ht="17.25" x14ac:dyDescent="0.3">
      <c r="A174" s="57" t="s">
        <v>194</v>
      </c>
      <c r="B174" s="90" t="e">
        <f>VLOOKUP(A174,Sheet2!A173:K528,2,FALSE)</f>
        <v>#N/A</v>
      </c>
      <c r="C174" s="97" t="e">
        <f>VLOOKUP(A174,Sheet2!A173:K528,3,FALSE)</f>
        <v>#N/A</v>
      </c>
      <c r="D174" s="97" t="e">
        <f>VLOOKUP(A174,Sheet2!A173:K528,4,FALSE)</f>
        <v>#N/A</v>
      </c>
      <c r="E174" s="97" t="e">
        <f>VLOOKUP(A174,Sheet2!A173:K528,5,FALSE)</f>
        <v>#N/A</v>
      </c>
      <c r="F174" s="90" t="e">
        <f>VLOOKUP(A174,Sheet2!A173:K528,6,FALSE)</f>
        <v>#N/A</v>
      </c>
      <c r="G174" s="97" t="e">
        <f>VLOOKUP(A174,Sheet2!A173:K528,7,FALSE)</f>
        <v>#N/A</v>
      </c>
      <c r="H174" s="90" t="e">
        <f>VLOOKUP(A174,Sheet2!A173:K528,8,FALSE)</f>
        <v>#N/A</v>
      </c>
      <c r="I174" s="97" t="e">
        <f>VLOOKUP(A174,Sheet2!A173:K528,9,FALSE)</f>
        <v>#N/A</v>
      </c>
      <c r="J174" s="90" t="e">
        <f>VLOOKUP(A174,Sheet2!A173:K528,10,FALSE)</f>
        <v>#N/A</v>
      </c>
      <c r="K174" s="112" t="e">
        <f>VLOOKUP(A174,Sheet2!A173:K528,11,FALSE)</f>
        <v>#N/A</v>
      </c>
    </row>
    <row r="175" spans="1:11" ht="17.25" x14ac:dyDescent="0.3">
      <c r="A175" s="57" t="s">
        <v>272</v>
      </c>
      <c r="B175" s="90" t="e">
        <f>VLOOKUP(A175,Sheet2!A174:K529,2,FALSE)</f>
        <v>#N/A</v>
      </c>
      <c r="C175" s="97" t="e">
        <f>VLOOKUP(A175,Sheet2!A174:K529,3,FALSE)</f>
        <v>#N/A</v>
      </c>
      <c r="D175" s="97" t="e">
        <f>VLOOKUP(A175,Sheet2!A174:K529,4,FALSE)</f>
        <v>#N/A</v>
      </c>
      <c r="E175" s="97" t="e">
        <f>VLOOKUP(A175,Sheet2!A174:K529,5,FALSE)</f>
        <v>#N/A</v>
      </c>
      <c r="F175" s="90" t="e">
        <f>VLOOKUP(A175,Sheet2!A174:K529,6,FALSE)</f>
        <v>#N/A</v>
      </c>
      <c r="G175" s="97" t="e">
        <f>VLOOKUP(A175,Sheet2!A174:K529,7,FALSE)</f>
        <v>#N/A</v>
      </c>
      <c r="H175" s="90" t="e">
        <f>VLOOKUP(A175,Sheet2!A174:K529,8,FALSE)</f>
        <v>#N/A</v>
      </c>
      <c r="I175" s="97" t="e">
        <f>VLOOKUP(A175,Sheet2!A174:K529,9,FALSE)</f>
        <v>#N/A</v>
      </c>
      <c r="J175" s="90" t="e">
        <f>VLOOKUP(A175,Sheet2!A174:K529,10,FALSE)</f>
        <v>#N/A</v>
      </c>
      <c r="K175" s="112" t="e">
        <f>VLOOKUP(A175,Sheet2!A174:K529,11,FALSE)</f>
        <v>#N/A</v>
      </c>
    </row>
    <row r="176" spans="1:11" ht="17.25" x14ac:dyDescent="0.3">
      <c r="A176" s="11" t="s">
        <v>274</v>
      </c>
      <c r="B176" s="90" t="e">
        <f>VLOOKUP(A176,Sheet2!A175:K530,2,FALSE)</f>
        <v>#N/A</v>
      </c>
      <c r="C176" s="97" t="e">
        <f>VLOOKUP(A176,Sheet2!A175:K530,3,FALSE)</f>
        <v>#N/A</v>
      </c>
      <c r="D176" s="97" t="e">
        <f>VLOOKUP(A176,Sheet2!A175:K530,4,FALSE)</f>
        <v>#N/A</v>
      </c>
      <c r="E176" s="97" t="e">
        <f>VLOOKUP(A176,Sheet2!A175:K530,5,FALSE)</f>
        <v>#N/A</v>
      </c>
      <c r="F176" s="90" t="e">
        <f>VLOOKUP(A176,Sheet2!A175:K530,6,FALSE)</f>
        <v>#N/A</v>
      </c>
      <c r="G176" s="97" t="e">
        <f>VLOOKUP(A176,Sheet2!A175:K530,7,FALSE)</f>
        <v>#N/A</v>
      </c>
      <c r="H176" s="90" t="e">
        <f>VLOOKUP(A176,Sheet2!A175:K530,8,FALSE)</f>
        <v>#N/A</v>
      </c>
      <c r="I176" s="97" t="e">
        <f>VLOOKUP(A176,Sheet2!A175:K530,9,FALSE)</f>
        <v>#N/A</v>
      </c>
      <c r="J176" s="90" t="e">
        <f>VLOOKUP(A176,Sheet2!A175:K530,10,FALSE)</f>
        <v>#N/A</v>
      </c>
      <c r="K176" s="112" t="e">
        <f>VLOOKUP(A176,Sheet2!A175:K530,11,FALSE)</f>
        <v>#N/A</v>
      </c>
    </row>
    <row r="177" spans="1:11" ht="17.25" x14ac:dyDescent="0.3">
      <c r="A177" s="20" t="s">
        <v>119</v>
      </c>
      <c r="B177" s="90" t="e">
        <f>VLOOKUP(A177,Sheet2!A176:K531,2,FALSE)</f>
        <v>#N/A</v>
      </c>
      <c r="C177" s="97" t="e">
        <f>VLOOKUP(A177,Sheet2!A176:K531,3,FALSE)</f>
        <v>#N/A</v>
      </c>
      <c r="D177" s="97" t="e">
        <f>VLOOKUP(A177,Sheet2!A176:K531,4,FALSE)</f>
        <v>#N/A</v>
      </c>
      <c r="E177" s="97" t="e">
        <f>VLOOKUP(A177,Sheet2!A176:K531,5,FALSE)</f>
        <v>#N/A</v>
      </c>
      <c r="F177" s="90" t="e">
        <f>VLOOKUP(A177,Sheet2!A176:K531,6,FALSE)</f>
        <v>#N/A</v>
      </c>
      <c r="G177" s="97" t="e">
        <f>VLOOKUP(A177,Sheet2!A176:K531,7,FALSE)</f>
        <v>#N/A</v>
      </c>
      <c r="H177" s="90" t="e">
        <f>VLOOKUP(A177,Sheet2!A176:K531,8,FALSE)</f>
        <v>#N/A</v>
      </c>
      <c r="I177" s="97" t="e">
        <f>VLOOKUP(A177,Sheet2!A176:K531,9,FALSE)</f>
        <v>#N/A</v>
      </c>
      <c r="J177" s="90" t="e">
        <f>VLOOKUP(A177,Sheet2!A176:K531,10,FALSE)</f>
        <v>#N/A</v>
      </c>
      <c r="K177" s="112" t="e">
        <f>VLOOKUP(A177,Sheet2!A176:K531,11,FALSE)</f>
        <v>#N/A</v>
      </c>
    </row>
    <row r="178" spans="1:11" ht="17.25" x14ac:dyDescent="0.3">
      <c r="A178" s="4" t="s">
        <v>167</v>
      </c>
      <c r="B178" s="90" t="e">
        <f>VLOOKUP(A178,Sheet2!A177:K532,2,FALSE)</f>
        <v>#N/A</v>
      </c>
      <c r="C178" s="97" t="e">
        <f>VLOOKUP(A178,Sheet2!A177:K532,3,FALSE)</f>
        <v>#N/A</v>
      </c>
      <c r="D178" s="97" t="e">
        <f>VLOOKUP(A178,Sheet2!A177:K532,4,FALSE)</f>
        <v>#N/A</v>
      </c>
      <c r="E178" s="97" t="e">
        <f>VLOOKUP(A178,Sheet2!A177:K532,5,FALSE)</f>
        <v>#N/A</v>
      </c>
      <c r="F178" s="90" t="e">
        <f>VLOOKUP(A178,Sheet2!A177:K532,6,FALSE)</f>
        <v>#N/A</v>
      </c>
      <c r="G178" s="97" t="e">
        <f>VLOOKUP(A178,Sheet2!A177:K532,7,FALSE)</f>
        <v>#N/A</v>
      </c>
      <c r="H178" s="90" t="e">
        <f>VLOOKUP(A178,Sheet2!A177:K532,8,FALSE)</f>
        <v>#N/A</v>
      </c>
      <c r="I178" s="97" t="e">
        <f>VLOOKUP(A178,Sheet2!A177:K532,9,FALSE)</f>
        <v>#N/A</v>
      </c>
      <c r="J178" s="90" t="e">
        <f>VLOOKUP(A178,Sheet2!A177:K532,10,FALSE)</f>
        <v>#N/A</v>
      </c>
      <c r="K178" s="112" t="e">
        <f>VLOOKUP(A178,Sheet2!A177:K532,11,FALSE)</f>
        <v>#N/A</v>
      </c>
    </row>
    <row r="179" spans="1:11" ht="17.25" x14ac:dyDescent="0.3">
      <c r="A179" s="11" t="s">
        <v>79</v>
      </c>
      <c r="B179" s="90" t="e">
        <f>VLOOKUP(A179,Sheet2!A178:K533,2,FALSE)</f>
        <v>#N/A</v>
      </c>
      <c r="C179" s="97" t="e">
        <f>VLOOKUP(A179,Sheet2!A178:K533,3,FALSE)</f>
        <v>#N/A</v>
      </c>
      <c r="D179" s="97" t="e">
        <f>VLOOKUP(A179,Sheet2!A178:K533,4,FALSE)</f>
        <v>#N/A</v>
      </c>
      <c r="E179" s="97" t="e">
        <f>VLOOKUP(A179,Sheet2!A178:K533,5,FALSE)</f>
        <v>#N/A</v>
      </c>
      <c r="F179" s="90" t="e">
        <f>VLOOKUP(A179,Sheet2!A178:K533,6,FALSE)</f>
        <v>#N/A</v>
      </c>
      <c r="G179" s="97" t="e">
        <f>VLOOKUP(A179,Sheet2!A178:K533,7,FALSE)</f>
        <v>#N/A</v>
      </c>
      <c r="H179" s="90" t="e">
        <f>VLOOKUP(A179,Sheet2!A178:K533,8,FALSE)</f>
        <v>#N/A</v>
      </c>
      <c r="I179" s="97" t="e">
        <f>VLOOKUP(A179,Sheet2!A178:K533,9,FALSE)</f>
        <v>#N/A</v>
      </c>
      <c r="J179" s="90" t="e">
        <f>VLOOKUP(A179,Sheet2!A178:K533,10,FALSE)</f>
        <v>#N/A</v>
      </c>
      <c r="K179" s="112" t="e">
        <f>VLOOKUP(A179,Sheet2!A178:K533,11,FALSE)</f>
        <v>#N/A</v>
      </c>
    </row>
    <row r="180" spans="1:11" ht="17.25" x14ac:dyDescent="0.3">
      <c r="A180" s="20" t="s">
        <v>169</v>
      </c>
      <c r="B180" s="90" t="e">
        <f>VLOOKUP(A180,Sheet2!A179:K534,2,FALSE)</f>
        <v>#N/A</v>
      </c>
      <c r="C180" s="97" t="e">
        <f>VLOOKUP(A180,Sheet2!A179:K534,3,FALSE)</f>
        <v>#N/A</v>
      </c>
      <c r="D180" s="97" t="e">
        <f>VLOOKUP(A180,Sheet2!A179:K534,4,FALSE)</f>
        <v>#N/A</v>
      </c>
      <c r="E180" s="97" t="e">
        <f>VLOOKUP(A180,Sheet2!A179:K534,5,FALSE)</f>
        <v>#N/A</v>
      </c>
      <c r="F180" s="90" t="e">
        <f>VLOOKUP(A180,Sheet2!A179:K534,6,FALSE)</f>
        <v>#N/A</v>
      </c>
      <c r="G180" s="97" t="e">
        <f>VLOOKUP(A180,Sheet2!A179:K534,7,FALSE)</f>
        <v>#N/A</v>
      </c>
      <c r="H180" s="90" t="e">
        <f>VLOOKUP(A180,Sheet2!A179:K534,8,FALSE)</f>
        <v>#N/A</v>
      </c>
      <c r="I180" s="97" t="e">
        <f>VLOOKUP(A180,Sheet2!A179:K534,9,FALSE)</f>
        <v>#N/A</v>
      </c>
      <c r="J180" s="90" t="e">
        <f>VLOOKUP(A180,Sheet2!A179:K534,10,FALSE)</f>
        <v>#N/A</v>
      </c>
      <c r="K180" s="112" t="e">
        <f>VLOOKUP(A180,Sheet2!A179:K534,11,FALSE)</f>
        <v>#N/A</v>
      </c>
    </row>
    <row r="181" spans="1:11" ht="17.25" x14ac:dyDescent="0.3">
      <c r="A181" s="6" t="s">
        <v>118</v>
      </c>
      <c r="B181" s="90" t="e">
        <f>VLOOKUP(A181,Sheet2!A180:K535,2,FALSE)</f>
        <v>#N/A</v>
      </c>
      <c r="C181" s="97" t="e">
        <f>VLOOKUP(A181,Sheet2!A180:K535,3,FALSE)</f>
        <v>#N/A</v>
      </c>
      <c r="D181" s="97" t="e">
        <f>VLOOKUP(A181,Sheet2!A180:K535,4,FALSE)</f>
        <v>#N/A</v>
      </c>
      <c r="E181" s="97" t="e">
        <f>VLOOKUP(A181,Sheet2!A180:K535,5,FALSE)</f>
        <v>#N/A</v>
      </c>
      <c r="F181" s="90" t="e">
        <f>VLOOKUP(A181,Sheet2!A180:K535,6,FALSE)</f>
        <v>#N/A</v>
      </c>
      <c r="G181" s="97" t="e">
        <f>VLOOKUP(A181,Sheet2!A180:K535,7,FALSE)</f>
        <v>#N/A</v>
      </c>
      <c r="H181" s="90" t="e">
        <f>VLOOKUP(A181,Sheet2!A180:K535,8,FALSE)</f>
        <v>#N/A</v>
      </c>
      <c r="I181" s="97" t="e">
        <f>VLOOKUP(A181,Sheet2!A180:K535,9,FALSE)</f>
        <v>#N/A</v>
      </c>
      <c r="J181" s="90" t="e">
        <f>VLOOKUP(A181,Sheet2!A180:K535,10,FALSE)</f>
        <v>#N/A</v>
      </c>
      <c r="K181" s="112" t="e">
        <f>VLOOKUP(A181,Sheet2!A180:K535,11,FALSE)</f>
        <v>#N/A</v>
      </c>
    </row>
    <row r="182" spans="1:11" ht="17.25" x14ac:dyDescent="0.3">
      <c r="A182" s="57" t="s">
        <v>120</v>
      </c>
      <c r="B182" s="90" t="e">
        <f>VLOOKUP(A182,Sheet2!A181:K536,2,FALSE)</f>
        <v>#N/A</v>
      </c>
      <c r="C182" s="97" t="e">
        <f>VLOOKUP(A182,Sheet2!A181:K536,3,FALSE)</f>
        <v>#N/A</v>
      </c>
      <c r="D182" s="97" t="e">
        <f>VLOOKUP(A182,Sheet2!A181:K536,4,FALSE)</f>
        <v>#N/A</v>
      </c>
      <c r="E182" s="97" t="e">
        <f>VLOOKUP(A182,Sheet2!A181:K536,5,FALSE)</f>
        <v>#N/A</v>
      </c>
      <c r="F182" s="90" t="e">
        <f>VLOOKUP(A182,Sheet2!A181:K536,6,FALSE)</f>
        <v>#N/A</v>
      </c>
      <c r="G182" s="97" t="e">
        <f>VLOOKUP(A182,Sheet2!A181:K536,7,FALSE)</f>
        <v>#N/A</v>
      </c>
      <c r="H182" s="90" t="e">
        <f>VLOOKUP(A182,Sheet2!A181:K536,8,FALSE)</f>
        <v>#N/A</v>
      </c>
      <c r="I182" s="97" t="e">
        <f>VLOOKUP(A182,Sheet2!A181:K536,9,FALSE)</f>
        <v>#N/A</v>
      </c>
      <c r="J182" s="90" t="e">
        <f>VLOOKUP(A182,Sheet2!A181:K536,10,FALSE)</f>
        <v>#N/A</v>
      </c>
      <c r="K182" s="112" t="e">
        <f>VLOOKUP(A182,Sheet2!A181:K536,11,FALSE)</f>
        <v>#N/A</v>
      </c>
    </row>
    <row r="183" spans="1:11" ht="17.25" x14ac:dyDescent="0.3">
      <c r="A183" s="57" t="s">
        <v>235</v>
      </c>
      <c r="B183" s="90" t="e">
        <f>VLOOKUP(A183,Sheet2!A182:K537,2,FALSE)</f>
        <v>#N/A</v>
      </c>
      <c r="C183" s="97" t="e">
        <f>VLOOKUP(A183,Sheet2!A182:K537,3,FALSE)</f>
        <v>#N/A</v>
      </c>
      <c r="D183" s="97" t="e">
        <f>VLOOKUP(A183,Sheet2!A182:K537,4,FALSE)</f>
        <v>#N/A</v>
      </c>
      <c r="E183" s="97" t="e">
        <f>VLOOKUP(A183,Sheet2!A182:K537,5,FALSE)</f>
        <v>#N/A</v>
      </c>
      <c r="F183" s="90" t="e">
        <f>VLOOKUP(A183,Sheet2!A182:K537,6,FALSE)</f>
        <v>#N/A</v>
      </c>
      <c r="G183" s="97" t="e">
        <f>VLOOKUP(A183,Sheet2!A182:K537,7,FALSE)</f>
        <v>#N/A</v>
      </c>
      <c r="H183" s="90" t="e">
        <f>VLOOKUP(A183,Sheet2!A182:K537,8,FALSE)</f>
        <v>#N/A</v>
      </c>
      <c r="I183" s="97" t="e">
        <f>VLOOKUP(A183,Sheet2!A182:K537,9,FALSE)</f>
        <v>#N/A</v>
      </c>
      <c r="J183" s="90" t="e">
        <f>VLOOKUP(A183,Sheet2!A182:K537,10,FALSE)</f>
        <v>#N/A</v>
      </c>
      <c r="K183" s="112" t="e">
        <f>VLOOKUP(A183,Sheet2!A182:K537,11,FALSE)</f>
        <v>#N/A</v>
      </c>
    </row>
    <row r="184" spans="1:11" ht="17.25" x14ac:dyDescent="0.3">
      <c r="A184" s="11" t="s">
        <v>78</v>
      </c>
      <c r="B184" s="90" t="e">
        <f>VLOOKUP(A184,Sheet2!A183:K538,2,FALSE)</f>
        <v>#N/A</v>
      </c>
      <c r="C184" s="97" t="e">
        <f>VLOOKUP(A184,Sheet2!A183:K538,3,FALSE)</f>
        <v>#N/A</v>
      </c>
      <c r="D184" s="97" t="e">
        <f>VLOOKUP(A184,Sheet2!A183:K538,4,FALSE)</f>
        <v>#N/A</v>
      </c>
      <c r="E184" s="97" t="e">
        <f>VLOOKUP(A184,Sheet2!A183:K538,5,FALSE)</f>
        <v>#N/A</v>
      </c>
      <c r="F184" s="90" t="e">
        <f>VLOOKUP(A184,Sheet2!A183:K538,6,FALSE)</f>
        <v>#N/A</v>
      </c>
      <c r="G184" s="97" t="e">
        <f>VLOOKUP(A184,Sheet2!A183:K538,7,FALSE)</f>
        <v>#N/A</v>
      </c>
      <c r="H184" s="90" t="e">
        <f>VLOOKUP(A184,Sheet2!A183:K538,8,FALSE)</f>
        <v>#N/A</v>
      </c>
      <c r="I184" s="97" t="e">
        <f>VLOOKUP(A184,Sheet2!A183:K538,9,FALSE)</f>
        <v>#N/A</v>
      </c>
      <c r="J184" s="90" t="e">
        <f>VLOOKUP(A184,Sheet2!A183:K538,10,FALSE)</f>
        <v>#N/A</v>
      </c>
      <c r="K184" s="112" t="e">
        <f>VLOOKUP(A184,Sheet2!A183:K538,11,FALSE)</f>
        <v>#N/A</v>
      </c>
    </row>
    <row r="185" spans="1:11" ht="17.25" x14ac:dyDescent="0.3">
      <c r="A185" s="56" t="s">
        <v>98</v>
      </c>
      <c r="B185" s="90" t="e">
        <f>VLOOKUP(A185,Sheet2!A184:K539,2,FALSE)</f>
        <v>#N/A</v>
      </c>
      <c r="C185" s="97" t="e">
        <f>VLOOKUP(A185,Sheet2!A184:K539,3,FALSE)</f>
        <v>#N/A</v>
      </c>
      <c r="D185" s="97" t="e">
        <f>VLOOKUP(A185,Sheet2!A184:K539,4,FALSE)</f>
        <v>#N/A</v>
      </c>
      <c r="E185" s="97" t="e">
        <f>VLOOKUP(A185,Sheet2!A184:K539,5,FALSE)</f>
        <v>#N/A</v>
      </c>
      <c r="F185" s="90" t="e">
        <f>VLOOKUP(A185,Sheet2!A184:K539,6,FALSE)</f>
        <v>#N/A</v>
      </c>
      <c r="G185" s="97" t="e">
        <f>VLOOKUP(A185,Sheet2!A184:K539,7,FALSE)</f>
        <v>#N/A</v>
      </c>
      <c r="H185" s="90" t="e">
        <f>VLOOKUP(A185,Sheet2!A184:K539,8,FALSE)</f>
        <v>#N/A</v>
      </c>
      <c r="I185" s="97" t="e">
        <f>VLOOKUP(A185,Sheet2!A184:K539,9,FALSE)</f>
        <v>#N/A</v>
      </c>
      <c r="J185" s="90" t="e">
        <f>VLOOKUP(A185,Sheet2!A184:K539,10,FALSE)</f>
        <v>#N/A</v>
      </c>
      <c r="K185" s="112" t="e">
        <f>VLOOKUP(A185,Sheet2!A184:K539,11,FALSE)</f>
        <v>#N/A</v>
      </c>
    </row>
    <row r="186" spans="1:11" ht="17.25" x14ac:dyDescent="0.3">
      <c r="A186" s="6" t="s">
        <v>127</v>
      </c>
      <c r="B186" s="90" t="e">
        <f>VLOOKUP(A186,Sheet2!A185:K540,2,FALSE)</f>
        <v>#N/A</v>
      </c>
      <c r="C186" s="97" t="e">
        <f>VLOOKUP(A186,Sheet2!A185:K540,3,FALSE)</f>
        <v>#N/A</v>
      </c>
      <c r="D186" s="97" t="e">
        <f>VLOOKUP(A186,Sheet2!A185:K540,4,FALSE)</f>
        <v>#N/A</v>
      </c>
      <c r="E186" s="97" t="e">
        <f>VLOOKUP(A186,Sheet2!A185:K540,5,FALSE)</f>
        <v>#N/A</v>
      </c>
      <c r="F186" s="90" t="e">
        <f>VLOOKUP(A186,Sheet2!A185:K540,6,FALSE)</f>
        <v>#N/A</v>
      </c>
      <c r="G186" s="97" t="e">
        <f>VLOOKUP(A186,Sheet2!A185:K540,7,FALSE)</f>
        <v>#N/A</v>
      </c>
      <c r="H186" s="90" t="e">
        <f>VLOOKUP(A186,Sheet2!A185:K540,8,FALSE)</f>
        <v>#N/A</v>
      </c>
      <c r="I186" s="97" t="e">
        <f>VLOOKUP(A186,Sheet2!A185:K540,9,FALSE)</f>
        <v>#N/A</v>
      </c>
      <c r="J186" s="90" t="e">
        <f>VLOOKUP(A186,Sheet2!A185:K540,10,FALSE)</f>
        <v>#N/A</v>
      </c>
      <c r="K186" s="112" t="e">
        <f>VLOOKUP(A186,Sheet2!A185:K540,11,FALSE)</f>
        <v>#N/A</v>
      </c>
    </row>
    <row r="187" spans="1:11" ht="17.25" x14ac:dyDescent="0.3">
      <c r="A187" s="57" t="s">
        <v>133</v>
      </c>
      <c r="B187" s="90" t="e">
        <f>VLOOKUP(A187,Sheet2!A186:K541,2,FALSE)</f>
        <v>#N/A</v>
      </c>
      <c r="C187" s="97" t="e">
        <f>VLOOKUP(A187,Sheet2!A186:K541,3,FALSE)</f>
        <v>#N/A</v>
      </c>
      <c r="D187" s="97" t="e">
        <f>VLOOKUP(A187,Sheet2!A186:K541,4,FALSE)</f>
        <v>#N/A</v>
      </c>
      <c r="E187" s="97" t="e">
        <f>VLOOKUP(A187,Sheet2!A186:K541,5,FALSE)</f>
        <v>#N/A</v>
      </c>
      <c r="F187" s="90" t="e">
        <f>VLOOKUP(A187,Sheet2!A186:K541,6,FALSE)</f>
        <v>#N/A</v>
      </c>
      <c r="G187" s="97" t="e">
        <f>VLOOKUP(A187,Sheet2!A186:K541,7,FALSE)</f>
        <v>#N/A</v>
      </c>
      <c r="H187" s="90" t="e">
        <f>VLOOKUP(A187,Sheet2!A186:K541,8,FALSE)</f>
        <v>#N/A</v>
      </c>
      <c r="I187" s="97" t="e">
        <f>VLOOKUP(A187,Sheet2!A186:K541,9,FALSE)</f>
        <v>#N/A</v>
      </c>
      <c r="J187" s="90" t="e">
        <f>VLOOKUP(A187,Sheet2!A186:K541,10,FALSE)</f>
        <v>#N/A</v>
      </c>
      <c r="K187" s="112" t="e">
        <f>VLOOKUP(A187,Sheet2!A186:K541,11,FALSE)</f>
        <v>#N/A</v>
      </c>
    </row>
    <row r="188" spans="1:11" ht="17.25" x14ac:dyDescent="0.3">
      <c r="A188" s="68" t="s">
        <v>185</v>
      </c>
      <c r="B188" s="90" t="e">
        <f>VLOOKUP(A188,Sheet2!A187:K542,2,FALSE)</f>
        <v>#N/A</v>
      </c>
      <c r="C188" s="97" t="e">
        <f>VLOOKUP(A188,Sheet2!A187:K542,3,FALSE)</f>
        <v>#N/A</v>
      </c>
      <c r="D188" s="97" t="e">
        <f>VLOOKUP(A188,Sheet2!A187:K542,4,FALSE)</f>
        <v>#N/A</v>
      </c>
      <c r="E188" s="97" t="e">
        <f>VLOOKUP(A188,Sheet2!A187:K542,5,FALSE)</f>
        <v>#N/A</v>
      </c>
      <c r="F188" s="90" t="e">
        <f>VLOOKUP(A188,Sheet2!A187:K542,6,FALSE)</f>
        <v>#N/A</v>
      </c>
      <c r="G188" s="97" t="e">
        <f>VLOOKUP(A188,Sheet2!A187:K542,7,FALSE)</f>
        <v>#N/A</v>
      </c>
      <c r="H188" s="90" t="e">
        <f>VLOOKUP(A188,Sheet2!A187:K542,8,FALSE)</f>
        <v>#N/A</v>
      </c>
      <c r="I188" s="97" t="e">
        <f>VLOOKUP(A188,Sheet2!A187:K542,9,FALSE)</f>
        <v>#N/A</v>
      </c>
      <c r="J188" s="90" t="e">
        <f>VLOOKUP(A188,Sheet2!A187:K542,10,FALSE)</f>
        <v>#N/A</v>
      </c>
      <c r="K188" s="112" t="e">
        <f>VLOOKUP(A188,Sheet2!A187:K542,11,FALSE)</f>
        <v>#N/A</v>
      </c>
    </row>
    <row r="189" spans="1:11" ht="17.25" x14ac:dyDescent="0.3">
      <c r="A189" s="57" t="s">
        <v>164</v>
      </c>
      <c r="B189" s="90" t="str">
        <f>VLOOKUP(A189,Sheet2!A188:K543,2,FALSE)</f>
        <v>Jul</v>
      </c>
      <c r="C189" s="97" t="str">
        <f>VLOOKUP(A189,Sheet2!A188:K543,3,FALSE)</f>
        <v>Nov</v>
      </c>
      <c r="D189" s="97">
        <f>VLOOKUP(A189,Sheet2!A188:K543,4,FALSE)</f>
        <v>5</v>
      </c>
      <c r="E189" s="97" t="str">
        <f>VLOOKUP(A189,Sheet2!A188:K543,5,FALSE)</f>
        <v>http://www.hort.purdue.edu/newcrop/morton/passionfruit.html</v>
      </c>
      <c r="F189" s="90">
        <f>VLOOKUP(A189,Sheet2!A188:K543,6,FALSE)</f>
        <v>15.46</v>
      </c>
      <c r="G189" s="97" t="str">
        <f>VLOOKUP(A189,Sheet2!A188:K543,7,FALSE)</f>
        <v>Kew SID</v>
      </c>
      <c r="H189" s="90">
        <f>VLOOKUP(A189,Sheet2!A188:K543,8,FALSE)</f>
        <v>21.6</v>
      </c>
      <c r="I189" s="97" t="str">
        <f>VLOOKUP(A189,Sheet2!A188:K543,9,FALSE)</f>
        <v>Lake, J. &amp; Leishman, M.R. (2004) Invasion success of exotic plants in natural ecosystems: the role of disturbance, plant attributes and freedom from herbivores. Biological Conservation 117, 215-226.</v>
      </c>
      <c r="J189" s="90" t="str">
        <f>VLOOKUP(A189,Sheet2!A188:K543,10,FALSE)</f>
        <v>can't find</v>
      </c>
      <c r="K189" s="112" t="str">
        <f>VLOOKUP(A189,Sheet2!A188:K543,11,FALSE)</f>
        <v>-</v>
      </c>
    </row>
    <row r="190" spans="1:11" ht="17.25" x14ac:dyDescent="0.3">
      <c r="A190" s="11" t="s">
        <v>8</v>
      </c>
      <c r="B190" s="90" t="e">
        <f>VLOOKUP(A190,Sheet2!A189:K544,2,FALSE)</f>
        <v>#N/A</v>
      </c>
      <c r="C190" s="97" t="e">
        <f>VLOOKUP(A190,Sheet2!A189:K544,3,FALSE)</f>
        <v>#N/A</v>
      </c>
      <c r="D190" s="97" t="e">
        <f>VLOOKUP(A190,Sheet2!A189:K544,4,FALSE)</f>
        <v>#N/A</v>
      </c>
      <c r="E190" s="97" t="e">
        <f>VLOOKUP(A190,Sheet2!A189:K544,5,FALSE)</f>
        <v>#N/A</v>
      </c>
      <c r="F190" s="90" t="e">
        <f>VLOOKUP(A190,Sheet2!A189:K544,6,FALSE)</f>
        <v>#N/A</v>
      </c>
      <c r="G190" s="97" t="e">
        <f>VLOOKUP(A190,Sheet2!A189:K544,7,FALSE)</f>
        <v>#N/A</v>
      </c>
      <c r="H190" s="90" t="e">
        <f>VLOOKUP(A190,Sheet2!A189:K544,8,FALSE)</f>
        <v>#N/A</v>
      </c>
      <c r="I190" s="97" t="e">
        <f>VLOOKUP(A190,Sheet2!A189:K544,9,FALSE)</f>
        <v>#N/A</v>
      </c>
      <c r="J190" s="90" t="e">
        <f>VLOOKUP(A190,Sheet2!A189:K544,10,FALSE)</f>
        <v>#N/A</v>
      </c>
      <c r="K190" s="112" t="e">
        <f>VLOOKUP(A190,Sheet2!A189:K544,11,FALSE)</f>
        <v>#N/A</v>
      </c>
    </row>
    <row r="191" spans="1:11" ht="17.25" x14ac:dyDescent="0.3">
      <c r="A191" s="11" t="s">
        <v>67</v>
      </c>
      <c r="B191" s="90" t="e">
        <f>VLOOKUP(A191,Sheet2!A190:K545,2,FALSE)</f>
        <v>#N/A</v>
      </c>
      <c r="C191" s="97" t="e">
        <f>VLOOKUP(A191,Sheet2!A190:K545,3,FALSE)</f>
        <v>#N/A</v>
      </c>
      <c r="D191" s="97" t="e">
        <f>VLOOKUP(A191,Sheet2!A190:K545,4,FALSE)</f>
        <v>#N/A</v>
      </c>
      <c r="E191" s="97" t="e">
        <f>VLOOKUP(A191,Sheet2!A190:K545,5,FALSE)</f>
        <v>#N/A</v>
      </c>
      <c r="F191" s="90" t="e">
        <f>VLOOKUP(A191,Sheet2!A190:K545,6,FALSE)</f>
        <v>#N/A</v>
      </c>
      <c r="G191" s="97" t="e">
        <f>VLOOKUP(A191,Sheet2!A190:K545,7,FALSE)</f>
        <v>#N/A</v>
      </c>
      <c r="H191" s="90" t="e">
        <f>VLOOKUP(A191,Sheet2!A190:K545,8,FALSE)</f>
        <v>#N/A</v>
      </c>
      <c r="I191" s="97" t="e">
        <f>VLOOKUP(A191,Sheet2!A190:K545,9,FALSE)</f>
        <v>#N/A</v>
      </c>
      <c r="J191" s="90" t="e">
        <f>VLOOKUP(A191,Sheet2!A190:K545,10,FALSE)</f>
        <v>#N/A</v>
      </c>
      <c r="K191" s="112" t="e">
        <f>VLOOKUP(A191,Sheet2!A190:K545,11,FALSE)</f>
        <v>#N/A</v>
      </c>
    </row>
    <row r="192" spans="1:11" ht="17.25" x14ac:dyDescent="0.3">
      <c r="A192" s="56" t="s">
        <v>14</v>
      </c>
      <c r="B192" s="90" t="e">
        <f>VLOOKUP(A192,Sheet2!A191:K546,2,FALSE)</f>
        <v>#N/A</v>
      </c>
      <c r="C192" s="97" t="e">
        <f>VLOOKUP(A192,Sheet2!A191:K546,3,FALSE)</f>
        <v>#N/A</v>
      </c>
      <c r="D192" s="97" t="e">
        <f>VLOOKUP(A192,Sheet2!A191:K546,4,FALSE)</f>
        <v>#N/A</v>
      </c>
      <c r="E192" s="97" t="e">
        <f>VLOOKUP(A192,Sheet2!A191:K546,5,FALSE)</f>
        <v>#N/A</v>
      </c>
      <c r="F192" s="90" t="e">
        <f>VLOOKUP(A192,Sheet2!A191:K546,6,FALSE)</f>
        <v>#N/A</v>
      </c>
      <c r="G192" s="97" t="e">
        <f>VLOOKUP(A192,Sheet2!A191:K546,7,FALSE)</f>
        <v>#N/A</v>
      </c>
      <c r="H192" s="90" t="e">
        <f>VLOOKUP(A192,Sheet2!A191:K546,8,FALSE)</f>
        <v>#N/A</v>
      </c>
      <c r="I192" s="97" t="e">
        <f>VLOOKUP(A192,Sheet2!A191:K546,9,FALSE)</f>
        <v>#N/A</v>
      </c>
      <c r="J192" s="90" t="e">
        <f>VLOOKUP(A192,Sheet2!A191:K546,10,FALSE)</f>
        <v>#N/A</v>
      </c>
      <c r="K192" s="112" t="e">
        <f>VLOOKUP(A192,Sheet2!A191:K546,11,FALSE)</f>
        <v>#N/A</v>
      </c>
    </row>
    <row r="193" spans="1:11" ht="17.25" x14ac:dyDescent="0.3">
      <c r="A193" s="56" t="s">
        <v>71</v>
      </c>
      <c r="B193" s="90" t="e">
        <f>VLOOKUP(A193,Sheet2!A192:K547,2,FALSE)</f>
        <v>#N/A</v>
      </c>
      <c r="C193" s="97" t="e">
        <f>VLOOKUP(A193,Sheet2!A192:K547,3,FALSE)</f>
        <v>#N/A</v>
      </c>
      <c r="D193" s="97" t="e">
        <f>VLOOKUP(A193,Sheet2!A192:K547,4,FALSE)</f>
        <v>#N/A</v>
      </c>
      <c r="E193" s="97" t="e">
        <f>VLOOKUP(A193,Sheet2!A192:K547,5,FALSE)</f>
        <v>#N/A</v>
      </c>
      <c r="F193" s="90" t="e">
        <f>VLOOKUP(A193,Sheet2!A192:K547,6,FALSE)</f>
        <v>#N/A</v>
      </c>
      <c r="G193" s="97" t="e">
        <f>VLOOKUP(A193,Sheet2!A192:K547,7,FALSE)</f>
        <v>#N/A</v>
      </c>
      <c r="H193" s="90" t="e">
        <f>VLOOKUP(A193,Sheet2!A192:K547,8,FALSE)</f>
        <v>#N/A</v>
      </c>
      <c r="I193" s="97" t="e">
        <f>VLOOKUP(A193,Sheet2!A192:K547,9,FALSE)</f>
        <v>#N/A</v>
      </c>
      <c r="J193" s="90" t="e">
        <f>VLOOKUP(A193,Sheet2!A192:K547,10,FALSE)</f>
        <v>#N/A</v>
      </c>
      <c r="K193" s="112" t="e">
        <f>VLOOKUP(A193,Sheet2!A192:K547,11,FALSE)</f>
        <v>#N/A</v>
      </c>
    </row>
    <row r="194" spans="1:11" ht="17.25" x14ac:dyDescent="0.3">
      <c r="A194" s="56" t="s">
        <v>166</v>
      </c>
      <c r="B194" s="90" t="e">
        <f>VLOOKUP(A194,Sheet2!A193:K548,2,FALSE)</f>
        <v>#N/A</v>
      </c>
      <c r="C194" s="97" t="e">
        <f>VLOOKUP(A194,Sheet2!A193:K548,3,FALSE)</f>
        <v>#N/A</v>
      </c>
      <c r="D194" s="97" t="e">
        <f>VLOOKUP(A194,Sheet2!A193:K548,4,FALSE)</f>
        <v>#N/A</v>
      </c>
      <c r="E194" s="97" t="e">
        <f>VLOOKUP(A194,Sheet2!A193:K548,5,FALSE)</f>
        <v>#N/A</v>
      </c>
      <c r="F194" s="90" t="e">
        <f>VLOOKUP(A194,Sheet2!A193:K548,6,FALSE)</f>
        <v>#N/A</v>
      </c>
      <c r="G194" s="97" t="e">
        <f>VLOOKUP(A194,Sheet2!A193:K548,7,FALSE)</f>
        <v>#N/A</v>
      </c>
      <c r="H194" s="90" t="e">
        <f>VLOOKUP(A194,Sheet2!A193:K548,8,FALSE)</f>
        <v>#N/A</v>
      </c>
      <c r="I194" s="97" t="e">
        <f>VLOOKUP(A194,Sheet2!A193:K548,9,FALSE)</f>
        <v>#N/A</v>
      </c>
      <c r="J194" s="90" t="e">
        <f>VLOOKUP(A194,Sheet2!A193:K548,10,FALSE)</f>
        <v>#N/A</v>
      </c>
      <c r="K194" s="112" t="e">
        <f>VLOOKUP(A194,Sheet2!A193:K548,11,FALSE)</f>
        <v>#N/A</v>
      </c>
    </row>
    <row r="195" spans="1:11" ht="17.25" x14ac:dyDescent="0.3">
      <c r="A195" s="56" t="s">
        <v>191</v>
      </c>
      <c r="B195" s="90" t="str">
        <f>VLOOKUP(A195,Sheet2!A194:K549,2,FALSE)</f>
        <v>Mar</v>
      </c>
      <c r="C195" s="97" t="str">
        <f>VLOOKUP(A195,Sheet2!A194:K549,3,FALSE)</f>
        <v>Nov</v>
      </c>
      <c r="D195" s="97">
        <f>VLOOKUP(A195,Sheet2!A194:K549,4,FALSE)</f>
        <v>9</v>
      </c>
      <c r="E195" s="97" t="str">
        <f>VLOOKUP(A195,Sheet2!A194:K549,5,FALSE)</f>
        <v>PlantNET</v>
      </c>
      <c r="F195" s="90">
        <f>VLOOKUP(A195,Sheet2!A194:K549,6,FALSE)</f>
        <v>1.03</v>
      </c>
      <c r="G195" s="97" t="str">
        <f>VLOOKUP(A195,Sheet2!A194:K549,7,FALSE)</f>
        <v>Moles 2004 Seed database</v>
      </c>
      <c r="H195" s="90">
        <f>VLOOKUP(A195,Sheet2!A194:K549,8,FALSE)</f>
        <v>20.126996866764767</v>
      </c>
      <c r="I195" s="97" t="str">
        <f>VLOOKUP(A195,Sheet2!A194:K549,9,FALSE)</f>
        <v>J. Lawson</v>
      </c>
      <c r="J195" s="90">
        <f>VLOOKUP(A195,Sheet2!A194:K549,10,FALSE)</f>
        <v>0.44909162931099567</v>
      </c>
      <c r="K195" s="112" t="str">
        <f>VLOOKUP(A195,Sheet2!A194:K549,11,FALSE)</f>
        <v xml:space="preserve">raw data in Jillian M. Mueller. 2009. CONSERVATION MANAGEMENT UNDER CLIMATE CHANGE: ON TROPICAL DROUGHT RESISTANCE, NON-NATIVE SPECIES RESPONSE TO INCREASING DISTURBANCE, AND ASSISTED MIGRATION. University of Notre Dame, MSc thesis. </v>
      </c>
    </row>
    <row r="196" spans="1:11" ht="17.25" x14ac:dyDescent="0.3">
      <c r="A196" s="56" t="s">
        <v>192</v>
      </c>
      <c r="B196" s="90" t="e">
        <f>VLOOKUP(A196,Sheet2!A195:K550,2,FALSE)</f>
        <v>#N/A</v>
      </c>
      <c r="C196" s="97" t="e">
        <f>VLOOKUP(A196,Sheet2!A195:K550,3,FALSE)</f>
        <v>#N/A</v>
      </c>
      <c r="D196" s="97" t="e">
        <f>VLOOKUP(A196,Sheet2!A195:K550,4,FALSE)</f>
        <v>#N/A</v>
      </c>
      <c r="E196" s="97" t="e">
        <f>VLOOKUP(A196,Sheet2!A195:K550,5,FALSE)</f>
        <v>#N/A</v>
      </c>
      <c r="F196" s="90" t="e">
        <f>VLOOKUP(A196,Sheet2!A195:K550,6,FALSE)</f>
        <v>#N/A</v>
      </c>
      <c r="G196" s="97" t="e">
        <f>VLOOKUP(A196,Sheet2!A195:K550,7,FALSE)</f>
        <v>#N/A</v>
      </c>
      <c r="H196" s="90" t="e">
        <f>VLOOKUP(A196,Sheet2!A195:K550,8,FALSE)</f>
        <v>#N/A</v>
      </c>
      <c r="I196" s="97" t="e">
        <f>VLOOKUP(A196,Sheet2!A195:K550,9,FALSE)</f>
        <v>#N/A</v>
      </c>
      <c r="J196" s="90" t="e">
        <f>VLOOKUP(A196,Sheet2!A195:K550,10,FALSE)</f>
        <v>#N/A</v>
      </c>
      <c r="K196" s="112" t="e">
        <f>VLOOKUP(A196,Sheet2!A195:K550,11,FALSE)</f>
        <v>#N/A</v>
      </c>
    </row>
    <row r="197" spans="1:11" ht="17.25" x14ac:dyDescent="0.3">
      <c r="A197" s="6" t="s">
        <v>283</v>
      </c>
      <c r="B197" s="90" t="e">
        <f>VLOOKUP(A197,Sheet2!A196:K551,2,FALSE)</f>
        <v>#N/A</v>
      </c>
      <c r="C197" s="97" t="e">
        <f>VLOOKUP(A197,Sheet2!A196:K551,3,FALSE)</f>
        <v>#N/A</v>
      </c>
      <c r="D197" s="97" t="e">
        <f>VLOOKUP(A197,Sheet2!A196:K551,4,FALSE)</f>
        <v>#N/A</v>
      </c>
      <c r="E197" s="97" t="e">
        <f>VLOOKUP(A197,Sheet2!A196:K551,5,FALSE)</f>
        <v>#N/A</v>
      </c>
      <c r="F197" s="90" t="e">
        <f>VLOOKUP(A197,Sheet2!A196:K551,6,FALSE)</f>
        <v>#N/A</v>
      </c>
      <c r="G197" s="97" t="e">
        <f>VLOOKUP(A197,Sheet2!A196:K551,7,FALSE)</f>
        <v>#N/A</v>
      </c>
      <c r="H197" s="90" t="e">
        <f>VLOOKUP(A197,Sheet2!A196:K551,8,FALSE)</f>
        <v>#N/A</v>
      </c>
      <c r="I197" s="97" t="e">
        <f>VLOOKUP(A197,Sheet2!A196:K551,9,FALSE)</f>
        <v>#N/A</v>
      </c>
      <c r="J197" s="90" t="e">
        <f>VLOOKUP(A197,Sheet2!A196:K551,10,FALSE)</f>
        <v>#N/A</v>
      </c>
      <c r="K197" s="112" t="e">
        <f>VLOOKUP(A197,Sheet2!A196:K551,11,FALSE)</f>
        <v>#N/A</v>
      </c>
    </row>
    <row r="198" spans="1:11" ht="17.25" x14ac:dyDescent="0.3">
      <c r="A198" s="11" t="s">
        <v>47</v>
      </c>
      <c r="B198" s="90" t="e">
        <f>VLOOKUP(A198,Sheet2!A197:K552,2,FALSE)</f>
        <v>#N/A</v>
      </c>
      <c r="C198" s="97" t="e">
        <f>VLOOKUP(A198,Sheet2!A197:K552,3,FALSE)</f>
        <v>#N/A</v>
      </c>
      <c r="D198" s="97" t="e">
        <f>VLOOKUP(A198,Sheet2!A197:K552,4,FALSE)</f>
        <v>#N/A</v>
      </c>
      <c r="E198" s="97" t="e">
        <f>VLOOKUP(A198,Sheet2!A197:K552,5,FALSE)</f>
        <v>#N/A</v>
      </c>
      <c r="F198" s="90" t="e">
        <f>VLOOKUP(A198,Sheet2!A197:K552,6,FALSE)</f>
        <v>#N/A</v>
      </c>
      <c r="G198" s="97" t="e">
        <f>VLOOKUP(A198,Sheet2!A197:K552,7,FALSE)</f>
        <v>#N/A</v>
      </c>
      <c r="H198" s="90" t="e">
        <f>VLOOKUP(A198,Sheet2!A197:K552,8,FALSE)</f>
        <v>#N/A</v>
      </c>
      <c r="I198" s="97" t="e">
        <f>VLOOKUP(A198,Sheet2!A197:K552,9,FALSE)</f>
        <v>#N/A</v>
      </c>
      <c r="J198" s="90" t="e">
        <f>VLOOKUP(A198,Sheet2!A197:K552,10,FALSE)</f>
        <v>#N/A</v>
      </c>
      <c r="K198" s="112" t="e">
        <f>VLOOKUP(A198,Sheet2!A197:K552,11,FALSE)</f>
        <v>#N/A</v>
      </c>
    </row>
    <row r="199" spans="1:11" ht="17.25" x14ac:dyDescent="0.3">
      <c r="A199" s="11" t="s">
        <v>48</v>
      </c>
      <c r="B199" s="90" t="e">
        <f>VLOOKUP(A199,Sheet2!A198:K553,2,FALSE)</f>
        <v>#N/A</v>
      </c>
      <c r="C199" s="97" t="e">
        <f>VLOOKUP(A199,Sheet2!A198:K553,3,FALSE)</f>
        <v>#N/A</v>
      </c>
      <c r="D199" s="97" t="e">
        <f>VLOOKUP(A199,Sheet2!A198:K553,4,FALSE)</f>
        <v>#N/A</v>
      </c>
      <c r="E199" s="97" t="e">
        <f>VLOOKUP(A199,Sheet2!A198:K553,5,FALSE)</f>
        <v>#N/A</v>
      </c>
      <c r="F199" s="90" t="e">
        <f>VLOOKUP(A199,Sheet2!A198:K553,6,FALSE)</f>
        <v>#N/A</v>
      </c>
      <c r="G199" s="97" t="e">
        <f>VLOOKUP(A199,Sheet2!A198:K553,7,FALSE)</f>
        <v>#N/A</v>
      </c>
      <c r="H199" s="90" t="e">
        <f>VLOOKUP(A199,Sheet2!A198:K553,8,FALSE)</f>
        <v>#N/A</v>
      </c>
      <c r="I199" s="97" t="e">
        <f>VLOOKUP(A199,Sheet2!A198:K553,9,FALSE)</f>
        <v>#N/A</v>
      </c>
      <c r="J199" s="90" t="e">
        <f>VLOOKUP(A199,Sheet2!A198:K553,10,FALSE)</f>
        <v>#N/A</v>
      </c>
      <c r="K199" s="112" t="e">
        <f>VLOOKUP(A199,Sheet2!A198:K553,11,FALSE)</f>
        <v>#N/A</v>
      </c>
    </row>
    <row r="200" spans="1:11" ht="17.25" x14ac:dyDescent="0.3">
      <c r="A200" s="6" t="s">
        <v>15</v>
      </c>
      <c r="B200" s="90" t="e">
        <f>VLOOKUP(A200,Sheet2!A199:K554,2,FALSE)</f>
        <v>#N/A</v>
      </c>
      <c r="C200" s="97" t="e">
        <f>VLOOKUP(A200,Sheet2!A199:K554,3,FALSE)</f>
        <v>#N/A</v>
      </c>
      <c r="D200" s="97" t="e">
        <f>VLOOKUP(A200,Sheet2!A199:K554,4,FALSE)</f>
        <v>#N/A</v>
      </c>
      <c r="E200" s="97" t="e">
        <f>VLOOKUP(A200,Sheet2!A199:K554,5,FALSE)</f>
        <v>#N/A</v>
      </c>
      <c r="F200" s="90" t="e">
        <f>VLOOKUP(A200,Sheet2!A199:K554,6,FALSE)</f>
        <v>#N/A</v>
      </c>
      <c r="G200" s="97" t="e">
        <f>VLOOKUP(A200,Sheet2!A199:K554,7,FALSE)</f>
        <v>#N/A</v>
      </c>
      <c r="H200" s="90" t="e">
        <f>VLOOKUP(A200,Sheet2!A199:K554,8,FALSE)</f>
        <v>#N/A</v>
      </c>
      <c r="I200" s="97" t="e">
        <f>VLOOKUP(A200,Sheet2!A199:K554,9,FALSE)</f>
        <v>#N/A</v>
      </c>
      <c r="J200" s="90" t="e">
        <f>VLOOKUP(A200,Sheet2!A199:K554,10,FALSE)</f>
        <v>#N/A</v>
      </c>
      <c r="K200" s="112" t="e">
        <f>VLOOKUP(A200,Sheet2!A199:K554,11,FALSE)</f>
        <v>#N/A</v>
      </c>
    </row>
    <row r="201" spans="1:11" ht="17.25" x14ac:dyDescent="0.3">
      <c r="A201" s="6" t="s">
        <v>70</v>
      </c>
      <c r="B201" s="90" t="e">
        <f>VLOOKUP(A201,Sheet2!A200:K555,2,FALSE)</f>
        <v>#N/A</v>
      </c>
      <c r="C201" s="97" t="e">
        <f>VLOOKUP(A201,Sheet2!A200:K555,3,FALSE)</f>
        <v>#N/A</v>
      </c>
      <c r="D201" s="97" t="e">
        <f>VLOOKUP(A201,Sheet2!A200:K555,4,FALSE)</f>
        <v>#N/A</v>
      </c>
      <c r="E201" s="97" t="e">
        <f>VLOOKUP(A201,Sheet2!A200:K555,5,FALSE)</f>
        <v>#N/A</v>
      </c>
      <c r="F201" s="90" t="e">
        <f>VLOOKUP(A201,Sheet2!A200:K555,6,FALSE)</f>
        <v>#N/A</v>
      </c>
      <c r="G201" s="97" t="e">
        <f>VLOOKUP(A201,Sheet2!A200:K555,7,FALSE)</f>
        <v>#N/A</v>
      </c>
      <c r="H201" s="90" t="e">
        <f>VLOOKUP(A201,Sheet2!A200:K555,8,FALSE)</f>
        <v>#N/A</v>
      </c>
      <c r="I201" s="97" t="e">
        <f>VLOOKUP(A201,Sheet2!A200:K555,9,FALSE)</f>
        <v>#N/A</v>
      </c>
      <c r="J201" s="90" t="e">
        <f>VLOOKUP(A201,Sheet2!A200:K555,10,FALSE)</f>
        <v>#N/A</v>
      </c>
      <c r="K201" s="112" t="e">
        <f>VLOOKUP(A201,Sheet2!A200:K555,11,FALSE)</f>
        <v>#N/A</v>
      </c>
    </row>
    <row r="202" spans="1:11" ht="17.25" x14ac:dyDescent="0.3">
      <c r="A202" s="11" t="s">
        <v>89</v>
      </c>
      <c r="B202" s="90" t="e">
        <f>VLOOKUP(A202,Sheet2!A201:K556,2,FALSE)</f>
        <v>#N/A</v>
      </c>
      <c r="C202" s="97" t="e">
        <f>VLOOKUP(A202,Sheet2!A201:K556,3,FALSE)</f>
        <v>#N/A</v>
      </c>
      <c r="D202" s="97" t="e">
        <f>VLOOKUP(A202,Sheet2!A201:K556,4,FALSE)</f>
        <v>#N/A</v>
      </c>
      <c r="E202" s="97" t="e">
        <f>VLOOKUP(A202,Sheet2!A201:K556,5,FALSE)</f>
        <v>#N/A</v>
      </c>
      <c r="F202" s="90" t="e">
        <f>VLOOKUP(A202,Sheet2!A201:K556,6,FALSE)</f>
        <v>#N/A</v>
      </c>
      <c r="G202" s="97" t="e">
        <f>VLOOKUP(A202,Sheet2!A201:K556,7,FALSE)</f>
        <v>#N/A</v>
      </c>
      <c r="H202" s="90" t="e">
        <f>VLOOKUP(A202,Sheet2!A201:K556,8,FALSE)</f>
        <v>#N/A</v>
      </c>
      <c r="I202" s="97" t="e">
        <f>VLOOKUP(A202,Sheet2!A201:K556,9,FALSE)</f>
        <v>#N/A</v>
      </c>
      <c r="J202" s="90" t="e">
        <f>VLOOKUP(A202,Sheet2!A201:K556,10,FALSE)</f>
        <v>#N/A</v>
      </c>
      <c r="K202" s="112" t="e">
        <f>VLOOKUP(A202,Sheet2!A201:K556,11,FALSE)</f>
        <v>#N/A</v>
      </c>
    </row>
    <row r="203" spans="1:11" ht="17.25" x14ac:dyDescent="0.3">
      <c r="A203" s="11" t="s">
        <v>111</v>
      </c>
      <c r="B203" s="90" t="e">
        <f>VLOOKUP(A203,Sheet2!A202:K557,2,FALSE)</f>
        <v>#N/A</v>
      </c>
      <c r="C203" s="97" t="e">
        <f>VLOOKUP(A203,Sheet2!A202:K557,3,FALSE)</f>
        <v>#N/A</v>
      </c>
      <c r="D203" s="97" t="e">
        <f>VLOOKUP(A203,Sheet2!A202:K557,4,FALSE)</f>
        <v>#N/A</v>
      </c>
      <c r="E203" s="97" t="e">
        <f>VLOOKUP(A203,Sheet2!A202:K557,5,FALSE)</f>
        <v>#N/A</v>
      </c>
      <c r="F203" s="90" t="e">
        <f>VLOOKUP(A203,Sheet2!A202:K557,6,FALSE)</f>
        <v>#N/A</v>
      </c>
      <c r="G203" s="97" t="e">
        <f>VLOOKUP(A203,Sheet2!A202:K557,7,FALSE)</f>
        <v>#N/A</v>
      </c>
      <c r="H203" s="90" t="e">
        <f>VLOOKUP(A203,Sheet2!A202:K557,8,FALSE)</f>
        <v>#N/A</v>
      </c>
      <c r="I203" s="97" t="e">
        <f>VLOOKUP(A203,Sheet2!A202:K557,9,FALSE)</f>
        <v>#N/A</v>
      </c>
      <c r="J203" s="90" t="e">
        <f>VLOOKUP(A203,Sheet2!A202:K557,10,FALSE)</f>
        <v>#N/A</v>
      </c>
      <c r="K203" s="112" t="e">
        <f>VLOOKUP(A203,Sheet2!A202:K557,11,FALSE)</f>
        <v>#N/A</v>
      </c>
    </row>
    <row r="204" spans="1:11" ht="17.25" x14ac:dyDescent="0.3">
      <c r="A204" s="4" t="s">
        <v>129</v>
      </c>
      <c r="B204" s="90" t="e">
        <f>VLOOKUP(A204,Sheet2!A203:K558,2,FALSE)</f>
        <v>#N/A</v>
      </c>
      <c r="C204" s="97" t="e">
        <f>VLOOKUP(A204,Sheet2!A203:K558,3,FALSE)</f>
        <v>#N/A</v>
      </c>
      <c r="D204" s="97" t="e">
        <f>VLOOKUP(A204,Sheet2!A203:K558,4,FALSE)</f>
        <v>#N/A</v>
      </c>
      <c r="E204" s="97" t="e">
        <f>VLOOKUP(A204,Sheet2!A203:K558,5,FALSE)</f>
        <v>#N/A</v>
      </c>
      <c r="F204" s="90" t="e">
        <f>VLOOKUP(A204,Sheet2!A203:K558,6,FALSE)</f>
        <v>#N/A</v>
      </c>
      <c r="G204" s="97" t="e">
        <f>VLOOKUP(A204,Sheet2!A203:K558,7,FALSE)</f>
        <v>#N/A</v>
      </c>
      <c r="H204" s="90" t="e">
        <f>VLOOKUP(A204,Sheet2!A203:K558,8,FALSE)</f>
        <v>#N/A</v>
      </c>
      <c r="I204" s="97" t="e">
        <f>VLOOKUP(A204,Sheet2!A203:K558,9,FALSE)</f>
        <v>#N/A</v>
      </c>
      <c r="J204" s="90" t="e">
        <f>VLOOKUP(A204,Sheet2!A203:K558,10,FALSE)</f>
        <v>#N/A</v>
      </c>
      <c r="K204" s="112" t="e">
        <f>VLOOKUP(A204,Sheet2!A203:K558,11,FALSE)</f>
        <v>#N/A</v>
      </c>
    </row>
    <row r="205" spans="1:11" ht="17.25" x14ac:dyDescent="0.3">
      <c r="A205" s="20" t="s">
        <v>131</v>
      </c>
      <c r="B205" s="90" t="e">
        <f>VLOOKUP(A205,Sheet2!A204:K559,2,FALSE)</f>
        <v>#N/A</v>
      </c>
      <c r="C205" s="97" t="e">
        <f>VLOOKUP(A205,Sheet2!A204:K559,3,FALSE)</f>
        <v>#N/A</v>
      </c>
      <c r="D205" s="97" t="e">
        <f>VLOOKUP(A205,Sheet2!A204:K559,4,FALSE)</f>
        <v>#N/A</v>
      </c>
      <c r="E205" s="97" t="e">
        <f>VLOOKUP(A205,Sheet2!A204:K559,5,FALSE)</f>
        <v>#N/A</v>
      </c>
      <c r="F205" s="90" t="e">
        <f>VLOOKUP(A205,Sheet2!A204:K559,6,FALSE)</f>
        <v>#N/A</v>
      </c>
      <c r="G205" s="97" t="e">
        <f>VLOOKUP(A205,Sheet2!A204:K559,7,FALSE)</f>
        <v>#N/A</v>
      </c>
      <c r="H205" s="90" t="e">
        <f>VLOOKUP(A205,Sheet2!A204:K559,8,FALSE)</f>
        <v>#N/A</v>
      </c>
      <c r="I205" s="97" t="e">
        <f>VLOOKUP(A205,Sheet2!A204:K559,9,FALSE)</f>
        <v>#N/A</v>
      </c>
      <c r="J205" s="90" t="e">
        <f>VLOOKUP(A205,Sheet2!A204:K559,10,FALSE)</f>
        <v>#N/A</v>
      </c>
      <c r="K205" s="112" t="e">
        <f>VLOOKUP(A205,Sheet2!A204:K559,11,FALSE)</f>
        <v>#N/A</v>
      </c>
    </row>
    <row r="206" spans="1:11" ht="17.25" x14ac:dyDescent="0.3">
      <c r="A206" s="4" t="s">
        <v>135</v>
      </c>
      <c r="B206" s="90" t="e">
        <f>VLOOKUP(A206,Sheet2!A205:K560,2,FALSE)</f>
        <v>#N/A</v>
      </c>
      <c r="C206" s="97" t="e">
        <f>VLOOKUP(A206,Sheet2!A205:K560,3,FALSE)</f>
        <v>#N/A</v>
      </c>
      <c r="D206" s="97" t="e">
        <f>VLOOKUP(A206,Sheet2!A205:K560,4,FALSE)</f>
        <v>#N/A</v>
      </c>
      <c r="E206" s="97" t="e">
        <f>VLOOKUP(A206,Sheet2!A205:K560,5,FALSE)</f>
        <v>#N/A</v>
      </c>
      <c r="F206" s="90" t="e">
        <f>VLOOKUP(A206,Sheet2!A205:K560,6,FALSE)</f>
        <v>#N/A</v>
      </c>
      <c r="G206" s="97" t="e">
        <f>VLOOKUP(A206,Sheet2!A205:K560,7,FALSE)</f>
        <v>#N/A</v>
      </c>
      <c r="H206" s="90" t="e">
        <f>VLOOKUP(A206,Sheet2!A205:K560,8,FALSE)</f>
        <v>#N/A</v>
      </c>
      <c r="I206" s="97" t="e">
        <f>VLOOKUP(A206,Sheet2!A205:K560,9,FALSE)</f>
        <v>#N/A</v>
      </c>
      <c r="J206" s="90" t="e">
        <f>VLOOKUP(A206,Sheet2!A205:K560,10,FALSE)</f>
        <v>#N/A</v>
      </c>
      <c r="K206" s="112" t="e">
        <f>VLOOKUP(A206,Sheet2!A205:K560,11,FALSE)</f>
        <v>#N/A</v>
      </c>
    </row>
    <row r="207" spans="1:11" ht="17.25" x14ac:dyDescent="0.3">
      <c r="A207" s="20" t="s">
        <v>165</v>
      </c>
      <c r="B207" s="90" t="e">
        <f>VLOOKUP(A207,Sheet2!A206:K561,2,FALSE)</f>
        <v>#N/A</v>
      </c>
      <c r="C207" s="97" t="e">
        <f>VLOOKUP(A207,Sheet2!A206:K561,3,FALSE)</f>
        <v>#N/A</v>
      </c>
      <c r="D207" s="97" t="e">
        <f>VLOOKUP(A207,Sheet2!A206:K561,4,FALSE)</f>
        <v>#N/A</v>
      </c>
      <c r="E207" s="97" t="e">
        <f>VLOOKUP(A207,Sheet2!A206:K561,5,FALSE)</f>
        <v>#N/A</v>
      </c>
      <c r="F207" s="90" t="e">
        <f>VLOOKUP(A207,Sheet2!A206:K561,6,FALSE)</f>
        <v>#N/A</v>
      </c>
      <c r="G207" s="97" t="e">
        <f>VLOOKUP(A207,Sheet2!A206:K561,7,FALSE)</f>
        <v>#N/A</v>
      </c>
      <c r="H207" s="90" t="e">
        <f>VLOOKUP(A207,Sheet2!A206:K561,8,FALSE)</f>
        <v>#N/A</v>
      </c>
      <c r="I207" s="97" t="e">
        <f>VLOOKUP(A207,Sheet2!A206:K561,9,FALSE)</f>
        <v>#N/A</v>
      </c>
      <c r="J207" s="90" t="e">
        <f>VLOOKUP(A207,Sheet2!A206:K561,10,FALSE)</f>
        <v>#N/A</v>
      </c>
      <c r="K207" s="112" t="e">
        <f>VLOOKUP(A207,Sheet2!A206:K561,11,FALSE)</f>
        <v>#N/A</v>
      </c>
    </row>
    <row r="208" spans="1:11" ht="17.25" x14ac:dyDescent="0.3">
      <c r="A208" s="20" t="s">
        <v>183</v>
      </c>
      <c r="B208" s="90" t="e">
        <f>VLOOKUP(A208,Sheet2!A207:K562,2,FALSE)</f>
        <v>#N/A</v>
      </c>
      <c r="C208" s="97" t="e">
        <f>VLOOKUP(A208,Sheet2!A207:K562,3,FALSE)</f>
        <v>#N/A</v>
      </c>
      <c r="D208" s="97" t="e">
        <f>VLOOKUP(A208,Sheet2!A207:K562,4,FALSE)</f>
        <v>#N/A</v>
      </c>
      <c r="E208" s="97" t="e">
        <f>VLOOKUP(A208,Sheet2!A207:K562,5,FALSE)</f>
        <v>#N/A</v>
      </c>
      <c r="F208" s="90" t="e">
        <f>VLOOKUP(A208,Sheet2!A207:K562,6,FALSE)</f>
        <v>#N/A</v>
      </c>
      <c r="G208" s="97" t="e">
        <f>VLOOKUP(A208,Sheet2!A207:K562,7,FALSE)</f>
        <v>#N/A</v>
      </c>
      <c r="H208" s="90" t="e">
        <f>VLOOKUP(A208,Sheet2!A207:K562,8,FALSE)</f>
        <v>#N/A</v>
      </c>
      <c r="I208" s="97" t="e">
        <f>VLOOKUP(A208,Sheet2!A207:K562,9,FALSE)</f>
        <v>#N/A</v>
      </c>
      <c r="J208" s="90" t="e">
        <f>VLOOKUP(A208,Sheet2!A207:K562,10,FALSE)</f>
        <v>#N/A</v>
      </c>
      <c r="K208" s="112" t="e">
        <f>VLOOKUP(A208,Sheet2!A207:K562,11,FALSE)</f>
        <v>#N/A</v>
      </c>
    </row>
    <row r="209" spans="1:11" ht="17.25" x14ac:dyDescent="0.3">
      <c r="A209" s="20" t="s">
        <v>186</v>
      </c>
      <c r="B209" s="90" t="e">
        <f>VLOOKUP(A209,Sheet2!A208:K563,2,FALSE)</f>
        <v>#N/A</v>
      </c>
      <c r="C209" s="97" t="e">
        <f>VLOOKUP(A209,Sheet2!A208:K563,3,FALSE)</f>
        <v>#N/A</v>
      </c>
      <c r="D209" s="97" t="e">
        <f>VLOOKUP(A209,Sheet2!A208:K563,4,FALSE)</f>
        <v>#N/A</v>
      </c>
      <c r="E209" s="97" t="e">
        <f>VLOOKUP(A209,Sheet2!A208:K563,5,FALSE)</f>
        <v>#N/A</v>
      </c>
      <c r="F209" s="90" t="e">
        <f>VLOOKUP(A209,Sheet2!A208:K563,6,FALSE)</f>
        <v>#N/A</v>
      </c>
      <c r="G209" s="97" t="e">
        <f>VLOOKUP(A209,Sheet2!A208:K563,7,FALSE)</f>
        <v>#N/A</v>
      </c>
      <c r="H209" s="90" t="e">
        <f>VLOOKUP(A209,Sheet2!A208:K563,8,FALSE)</f>
        <v>#N/A</v>
      </c>
      <c r="I209" s="97" t="e">
        <f>VLOOKUP(A209,Sheet2!A208:K563,9,FALSE)</f>
        <v>#N/A</v>
      </c>
      <c r="J209" s="90" t="e">
        <f>VLOOKUP(A209,Sheet2!A208:K563,10,FALSE)</f>
        <v>#N/A</v>
      </c>
      <c r="K209" s="112" t="e">
        <f>VLOOKUP(A209,Sheet2!A208:K563,11,FALSE)</f>
        <v>#N/A</v>
      </c>
    </row>
    <row r="210" spans="1:11" ht="17.25" x14ac:dyDescent="0.3">
      <c r="A210" s="20" t="s">
        <v>190</v>
      </c>
      <c r="B210" s="90" t="e">
        <f>VLOOKUP(A210,Sheet2!A209:K564,2,FALSE)</f>
        <v>#N/A</v>
      </c>
      <c r="C210" s="97" t="e">
        <f>VLOOKUP(A210,Sheet2!A209:K564,3,FALSE)</f>
        <v>#N/A</v>
      </c>
      <c r="D210" s="97" t="e">
        <f>VLOOKUP(A210,Sheet2!A209:K564,4,FALSE)</f>
        <v>#N/A</v>
      </c>
      <c r="E210" s="97" t="e">
        <f>VLOOKUP(A210,Sheet2!A209:K564,5,FALSE)</f>
        <v>#N/A</v>
      </c>
      <c r="F210" s="90" t="e">
        <f>VLOOKUP(A210,Sheet2!A209:K564,6,FALSE)</f>
        <v>#N/A</v>
      </c>
      <c r="G210" s="97" t="e">
        <f>VLOOKUP(A210,Sheet2!A209:K564,7,FALSE)</f>
        <v>#N/A</v>
      </c>
      <c r="H210" s="90" t="e">
        <f>VLOOKUP(A210,Sheet2!A209:K564,8,FALSE)</f>
        <v>#N/A</v>
      </c>
      <c r="I210" s="97" t="e">
        <f>VLOOKUP(A210,Sheet2!A209:K564,9,FALSE)</f>
        <v>#N/A</v>
      </c>
      <c r="J210" s="90" t="e">
        <f>VLOOKUP(A210,Sheet2!A209:K564,10,FALSE)</f>
        <v>#N/A</v>
      </c>
      <c r="K210" s="112" t="e">
        <f>VLOOKUP(A210,Sheet2!A209:K564,11,FALSE)</f>
        <v>#N/A</v>
      </c>
    </row>
    <row r="211" spans="1:11" ht="17.25" x14ac:dyDescent="0.3">
      <c r="A211" s="20" t="s">
        <v>193</v>
      </c>
      <c r="B211" s="90" t="e">
        <f>VLOOKUP(A211,Sheet2!A210:K565,2,FALSE)</f>
        <v>#N/A</v>
      </c>
      <c r="C211" s="97" t="e">
        <f>VLOOKUP(A211,Sheet2!A210:K565,3,FALSE)</f>
        <v>#N/A</v>
      </c>
      <c r="D211" s="97" t="e">
        <f>VLOOKUP(A211,Sheet2!A210:K565,4,FALSE)</f>
        <v>#N/A</v>
      </c>
      <c r="E211" s="97" t="e">
        <f>VLOOKUP(A211,Sheet2!A210:K565,5,FALSE)</f>
        <v>#N/A</v>
      </c>
      <c r="F211" s="90" t="e">
        <f>VLOOKUP(A211,Sheet2!A210:K565,6,FALSE)</f>
        <v>#N/A</v>
      </c>
      <c r="G211" s="97" t="e">
        <f>VLOOKUP(A211,Sheet2!A210:K565,7,FALSE)</f>
        <v>#N/A</v>
      </c>
      <c r="H211" s="90" t="e">
        <f>VLOOKUP(A211,Sheet2!A210:K565,8,FALSE)</f>
        <v>#N/A</v>
      </c>
      <c r="I211" s="97" t="e">
        <f>VLOOKUP(A211,Sheet2!A210:K565,9,FALSE)</f>
        <v>#N/A</v>
      </c>
      <c r="J211" s="90" t="e">
        <f>VLOOKUP(A211,Sheet2!A210:K565,10,FALSE)</f>
        <v>#N/A</v>
      </c>
      <c r="K211" s="112" t="e">
        <f>VLOOKUP(A211,Sheet2!A210:K565,11,FALSE)</f>
        <v>#N/A</v>
      </c>
    </row>
    <row r="212" spans="1:11" ht="17.25" x14ac:dyDescent="0.3">
      <c r="A212" s="4" t="s">
        <v>198</v>
      </c>
      <c r="B212" s="90" t="e">
        <f>VLOOKUP(A212,Sheet2!A211:K566,2,FALSE)</f>
        <v>#N/A</v>
      </c>
      <c r="C212" s="97" t="e">
        <f>VLOOKUP(A212,Sheet2!A211:K566,3,FALSE)</f>
        <v>#N/A</v>
      </c>
      <c r="D212" s="97" t="e">
        <f>VLOOKUP(A212,Sheet2!A211:K566,4,FALSE)</f>
        <v>#N/A</v>
      </c>
      <c r="E212" s="97" t="e">
        <f>VLOOKUP(A212,Sheet2!A211:K566,5,FALSE)</f>
        <v>#N/A</v>
      </c>
      <c r="F212" s="90" t="e">
        <f>VLOOKUP(A212,Sheet2!A211:K566,6,FALSE)</f>
        <v>#N/A</v>
      </c>
      <c r="G212" s="97" t="e">
        <f>VLOOKUP(A212,Sheet2!A211:K566,7,FALSE)</f>
        <v>#N/A</v>
      </c>
      <c r="H212" s="90" t="e">
        <f>VLOOKUP(A212,Sheet2!A211:K566,8,FALSE)</f>
        <v>#N/A</v>
      </c>
      <c r="I212" s="97" t="e">
        <f>VLOOKUP(A212,Sheet2!A211:K566,9,FALSE)</f>
        <v>#N/A</v>
      </c>
      <c r="J212" s="90" t="e">
        <f>VLOOKUP(A212,Sheet2!A211:K566,10,FALSE)</f>
        <v>#N/A</v>
      </c>
      <c r="K212" s="112" t="e">
        <f>VLOOKUP(A212,Sheet2!A211:K566,11,FALSE)</f>
        <v>#N/A</v>
      </c>
    </row>
    <row r="213" spans="1:11" ht="17.25" x14ac:dyDescent="0.3">
      <c r="A213" s="4" t="s">
        <v>199</v>
      </c>
      <c r="B213" s="90" t="e">
        <f>VLOOKUP(A213,Sheet2!A212:K567,2,FALSE)</f>
        <v>#N/A</v>
      </c>
      <c r="C213" s="97" t="e">
        <f>VLOOKUP(A213,Sheet2!A212:K567,3,FALSE)</f>
        <v>#N/A</v>
      </c>
      <c r="D213" s="97" t="e">
        <f>VLOOKUP(A213,Sheet2!A212:K567,4,FALSE)</f>
        <v>#N/A</v>
      </c>
      <c r="E213" s="97" t="e">
        <f>VLOOKUP(A213,Sheet2!A212:K567,5,FALSE)</f>
        <v>#N/A</v>
      </c>
      <c r="F213" s="90" t="e">
        <f>VLOOKUP(A213,Sheet2!A212:K567,6,FALSE)</f>
        <v>#N/A</v>
      </c>
      <c r="G213" s="97" t="e">
        <f>VLOOKUP(A213,Sheet2!A212:K567,7,FALSE)</f>
        <v>#N/A</v>
      </c>
      <c r="H213" s="90" t="e">
        <f>VLOOKUP(A213,Sheet2!A212:K567,8,FALSE)</f>
        <v>#N/A</v>
      </c>
      <c r="I213" s="97" t="e">
        <f>VLOOKUP(A213,Sheet2!A212:K567,9,FALSE)</f>
        <v>#N/A</v>
      </c>
      <c r="J213" s="90" t="e">
        <f>VLOOKUP(A213,Sheet2!A212:K567,10,FALSE)</f>
        <v>#N/A</v>
      </c>
      <c r="K213" s="112" t="e">
        <f>VLOOKUP(A213,Sheet2!A212:K567,11,FALSE)</f>
        <v>#N/A</v>
      </c>
    </row>
    <row r="214" spans="1:11" x14ac:dyDescent="0.25">
      <c r="B214" s="91"/>
      <c r="I214" s="99"/>
      <c r="K214" s="92"/>
    </row>
    <row r="215" spans="1:11" x14ac:dyDescent="0.25">
      <c r="B215" s="90"/>
      <c r="G215" s="99"/>
      <c r="I215" s="99"/>
      <c r="J215" s="117"/>
      <c r="K215" s="112"/>
    </row>
    <row r="216" spans="1:11" x14ac:dyDescent="0.25">
      <c r="B216" s="90"/>
      <c r="I216" s="128"/>
      <c r="J216" s="130"/>
      <c r="K216" s="105"/>
    </row>
    <row r="217" spans="1:11" x14ac:dyDescent="0.25">
      <c r="B217" s="90"/>
      <c r="I217" s="99"/>
      <c r="K217" s="105"/>
    </row>
    <row r="218" spans="1:11" x14ac:dyDescent="0.25">
      <c r="B218" s="90"/>
      <c r="I218" s="99"/>
    </row>
    <row r="219" spans="1:11" x14ac:dyDescent="0.25">
      <c r="B219" s="90"/>
      <c r="I219" s="125"/>
    </row>
    <row r="220" spans="1:11" x14ac:dyDescent="0.25">
      <c r="B220" s="90"/>
    </row>
    <row r="221" spans="1:11" x14ac:dyDescent="0.25">
      <c r="B221" s="90"/>
      <c r="I221" s="90"/>
      <c r="J221" s="90"/>
      <c r="K221" s="90"/>
    </row>
    <row r="222" spans="1:11" x14ac:dyDescent="0.25">
      <c r="B222" s="90"/>
      <c r="I222" s="99"/>
      <c r="J222" s="117"/>
    </row>
    <row r="223" spans="1:11" x14ac:dyDescent="0.25">
      <c r="B223" s="90"/>
      <c r="C223" s="92"/>
      <c r="G223" s="99"/>
      <c r="I223" s="99"/>
      <c r="K223" s="92"/>
    </row>
    <row r="224" spans="1:11" x14ac:dyDescent="0.25">
      <c r="B224" s="90"/>
      <c r="F224" s="92"/>
      <c r="I224" s="99"/>
    </row>
    <row r="225" spans="2:11" x14ac:dyDescent="0.25">
      <c r="B225" s="90"/>
      <c r="I225" s="99"/>
      <c r="K225" s="131"/>
    </row>
    <row r="226" spans="2:11" x14ac:dyDescent="0.25">
      <c r="B226" s="90"/>
      <c r="C226" s="92"/>
      <c r="D226" s="92"/>
      <c r="E226" s="92"/>
      <c r="F226" s="92"/>
      <c r="I226" s="99"/>
      <c r="J226" s="117"/>
      <c r="K226" s="131"/>
    </row>
    <row r="227" spans="2:11" x14ac:dyDescent="0.25">
      <c r="B227" s="90"/>
      <c r="G227" s="90"/>
      <c r="H227" s="90"/>
      <c r="I227" s="90"/>
      <c r="J227" s="90"/>
      <c r="K227" s="90"/>
    </row>
    <row r="228" spans="2:11" x14ac:dyDescent="0.25">
      <c r="B228" s="90"/>
      <c r="G228" s="103"/>
      <c r="I228" s="99"/>
      <c r="K228" s="131"/>
    </row>
    <row r="229" spans="2:11" x14ac:dyDescent="0.25">
      <c r="B229" s="90"/>
      <c r="G229" s="109"/>
      <c r="I229" s="90"/>
      <c r="J229" s="90"/>
      <c r="K229" s="105"/>
    </row>
    <row r="230" spans="2:11" x14ac:dyDescent="0.25">
      <c r="B230" s="90"/>
      <c r="G230" s="109"/>
      <c r="I230" s="99"/>
      <c r="K230" s="90"/>
    </row>
    <row r="231" spans="2:11" x14ac:dyDescent="0.25">
      <c r="B231" s="90"/>
      <c r="G231" s="107"/>
      <c r="H231" s="116"/>
      <c r="I231" s="99"/>
      <c r="K231" s="92"/>
    </row>
    <row r="232" spans="2:11" x14ac:dyDescent="0.25">
      <c r="B232" s="91"/>
      <c r="C232" s="92"/>
      <c r="G232" s="110"/>
      <c r="I232" s="92"/>
      <c r="J232" s="92"/>
      <c r="K232" s="92"/>
    </row>
    <row r="233" spans="2:11" x14ac:dyDescent="0.25">
      <c r="B233" s="90"/>
      <c r="G233" s="109"/>
      <c r="I233" s="99"/>
      <c r="J233" s="117"/>
    </row>
    <row r="234" spans="2:11" x14ac:dyDescent="0.25">
      <c r="B234" s="90"/>
      <c r="G234" s="103"/>
      <c r="I234" s="99"/>
    </row>
    <row r="235" spans="2:11" x14ac:dyDescent="0.25">
      <c r="B235" s="90"/>
      <c r="G235" s="102"/>
      <c r="H235" s="118"/>
      <c r="K235" s="90"/>
    </row>
    <row r="236" spans="2:11" x14ac:dyDescent="0.25">
      <c r="B236" s="90"/>
      <c r="G236" s="106"/>
      <c r="I236" s="92"/>
      <c r="J236" s="92"/>
      <c r="K236" s="92"/>
    </row>
    <row r="237" spans="2:11" x14ac:dyDescent="0.25">
      <c r="B237" s="90"/>
      <c r="G237" s="111"/>
      <c r="I237" s="99"/>
      <c r="K237" s="112"/>
    </row>
    <row r="238" spans="2:11" x14ac:dyDescent="0.25">
      <c r="B238" s="90"/>
      <c r="K238" s="133"/>
    </row>
    <row r="239" spans="2:11" x14ac:dyDescent="0.25">
      <c r="B239" s="91"/>
      <c r="I239" s="99"/>
      <c r="K239" s="92"/>
    </row>
    <row r="240" spans="2:11" x14ac:dyDescent="0.25">
      <c r="B240" s="90"/>
      <c r="G240" s="99"/>
      <c r="I240" s="99"/>
      <c r="K240"/>
    </row>
    <row r="241" spans="2:11" x14ac:dyDescent="0.25">
      <c r="B241" s="90"/>
      <c r="I241" s="99"/>
      <c r="K241" s="92"/>
    </row>
    <row r="242" spans="2:11" x14ac:dyDescent="0.25">
      <c r="B242" s="90"/>
      <c r="I242" s="99"/>
    </row>
    <row r="243" spans="2:11" x14ac:dyDescent="0.25">
      <c r="B243" s="90"/>
      <c r="C243" s="92"/>
      <c r="D243" s="92"/>
      <c r="E243" s="92"/>
      <c r="F243" s="92"/>
      <c r="I243" s="99"/>
      <c r="K243" s="92"/>
    </row>
    <row r="244" spans="2:11" x14ac:dyDescent="0.25">
      <c r="B244" s="90"/>
      <c r="C244" s="92"/>
      <c r="D244" s="92"/>
      <c r="E244" s="92"/>
      <c r="F244" s="92"/>
      <c r="G244" s="90"/>
      <c r="H244" s="90"/>
      <c r="I244" s="90"/>
      <c r="J244" s="90"/>
      <c r="K244" s="92"/>
    </row>
    <row r="245" spans="2:11" x14ac:dyDescent="0.25">
      <c r="B245" s="90"/>
      <c r="I245" s="92"/>
      <c r="J245" s="92"/>
      <c r="K245" s="92"/>
    </row>
    <row r="246" spans="2:11" x14ac:dyDescent="0.25">
      <c r="B246" s="90"/>
      <c r="I246" s="99"/>
    </row>
    <row r="247" spans="2:11" x14ac:dyDescent="0.25">
      <c r="B247" s="90"/>
      <c r="G247" s="109"/>
      <c r="I247" s="99"/>
    </row>
    <row r="248" spans="2:11" x14ac:dyDescent="0.25">
      <c r="B248" s="90"/>
      <c r="C248" s="92"/>
      <c r="D248" s="92"/>
      <c r="E248" s="92"/>
      <c r="F248" s="92"/>
      <c r="G248" s="109"/>
      <c r="I248" s="99"/>
      <c r="J248" s="117"/>
    </row>
    <row r="249" spans="2:11" x14ac:dyDescent="0.25">
      <c r="B249" s="90"/>
      <c r="C249" s="92"/>
      <c r="D249" s="92"/>
      <c r="E249" s="92"/>
      <c r="F249" s="92"/>
      <c r="G249" s="109"/>
      <c r="I249" s="99"/>
      <c r="J249" s="92"/>
    </row>
    <row r="250" spans="2:11" x14ac:dyDescent="0.25">
      <c r="B250" s="90"/>
      <c r="C250" s="92"/>
      <c r="D250" s="92"/>
      <c r="E250" s="92"/>
      <c r="F250" s="92"/>
      <c r="G250" s="106"/>
      <c r="K250" s="92"/>
    </row>
    <row r="251" spans="2:11" x14ac:dyDescent="0.25">
      <c r="B251" s="90"/>
      <c r="C251" s="92"/>
      <c r="D251" s="92"/>
      <c r="E251" s="92"/>
      <c r="F251" s="120"/>
      <c r="G251" s="109"/>
      <c r="I251" s="99"/>
      <c r="K251" s="90"/>
    </row>
    <row r="252" spans="2:11" x14ac:dyDescent="0.25">
      <c r="B252" s="90"/>
      <c r="C252" s="92"/>
      <c r="D252" s="92"/>
      <c r="E252" s="92"/>
      <c r="F252" s="92"/>
      <c r="G252" s="109"/>
      <c r="I252" s="90"/>
      <c r="J252" s="90"/>
      <c r="K252" s="90"/>
    </row>
    <row r="253" spans="2:11" x14ac:dyDescent="0.25">
      <c r="B253" s="90"/>
      <c r="G253" s="109"/>
      <c r="I253" s="99"/>
    </row>
    <row r="254" spans="2:11" x14ac:dyDescent="0.25">
      <c r="B254" s="90"/>
      <c r="G254" s="106"/>
      <c r="I254" s="99"/>
      <c r="K254" s="92"/>
    </row>
    <row r="255" spans="2:11" x14ac:dyDescent="0.25">
      <c r="B255" s="90"/>
      <c r="I255" s="99"/>
    </row>
    <row r="256" spans="2:11" x14ac:dyDescent="0.25">
      <c r="B256" s="90"/>
      <c r="I256" s="115"/>
      <c r="J256" s="115"/>
    </row>
    <row r="257" spans="2:11" x14ac:dyDescent="0.25">
      <c r="B257" s="90"/>
      <c r="F257" s="92"/>
      <c r="I257" s="90"/>
      <c r="J257" s="90"/>
      <c r="K257" s="90"/>
    </row>
    <row r="258" spans="2:11" x14ac:dyDescent="0.25">
      <c r="B258" s="90"/>
      <c r="G258" s="99"/>
      <c r="I258" s="99"/>
      <c r="K258" s="90"/>
    </row>
    <row r="259" spans="2:11" x14ac:dyDescent="0.25">
      <c r="B259" s="90"/>
      <c r="I259" s="99"/>
      <c r="K259" s="130"/>
    </row>
    <row r="260" spans="2:11" x14ac:dyDescent="0.25">
      <c r="B260" s="90"/>
      <c r="I260" s="99"/>
      <c r="J260" s="115"/>
    </row>
    <row r="261" spans="2:11" x14ac:dyDescent="0.25">
      <c r="B261" s="90"/>
      <c r="G261" s="92"/>
      <c r="I261" s="99"/>
    </row>
    <row r="262" spans="2:11" x14ac:dyDescent="0.25">
      <c r="B262" s="90"/>
    </row>
    <row r="263" spans="2:11" x14ac:dyDescent="0.25">
      <c r="B263" s="90"/>
    </row>
    <row r="264" spans="2:11" x14ac:dyDescent="0.25">
      <c r="B264" s="90"/>
      <c r="G264" s="92"/>
      <c r="H264" s="92"/>
      <c r="I264" s="99"/>
      <c r="K264" s="92"/>
    </row>
    <row r="265" spans="2:11" x14ac:dyDescent="0.25">
      <c r="B265" s="90"/>
      <c r="G265" s="92"/>
      <c r="H265" s="92"/>
      <c r="I265" s="99"/>
      <c r="K265" s="92"/>
    </row>
    <row r="266" spans="2:11" x14ac:dyDescent="0.25">
      <c r="B266" s="90"/>
      <c r="F266" s="121"/>
      <c r="G266" s="92"/>
      <c r="H266" s="92"/>
      <c r="I266" s="99"/>
      <c r="J266" s="92"/>
      <c r="K266" s="92"/>
    </row>
    <row r="267" spans="2:11" x14ac:dyDescent="0.25">
      <c r="B267" s="90"/>
      <c r="H267" s="92"/>
      <c r="I267" s="99"/>
      <c r="K267" s="92"/>
    </row>
    <row r="268" spans="2:11" x14ac:dyDescent="0.25">
      <c r="B268" s="90"/>
      <c r="G268" s="92"/>
      <c r="H268" s="92"/>
      <c r="I268" s="99"/>
    </row>
    <row r="269" spans="2:11" x14ac:dyDescent="0.25">
      <c r="B269" s="90"/>
      <c r="G269" s="92"/>
      <c r="H269" s="92"/>
      <c r="I269" s="99"/>
      <c r="J269" s="115"/>
    </row>
    <row r="270" spans="2:11" x14ac:dyDescent="0.25">
      <c r="B270" s="90"/>
      <c r="C270" s="92"/>
      <c r="H270" s="92"/>
      <c r="I270" s="123"/>
      <c r="K270" s="92"/>
    </row>
    <row r="271" spans="2:11" x14ac:dyDescent="0.25">
      <c r="B271" s="91"/>
      <c r="G271" s="92"/>
      <c r="I271" s="99"/>
    </row>
    <row r="272" spans="2:11" x14ac:dyDescent="0.25">
      <c r="B272" s="90"/>
      <c r="G272" s="90"/>
      <c r="H272" s="90"/>
      <c r="I272" s="90"/>
      <c r="J272" s="90"/>
      <c r="K272" s="90"/>
    </row>
    <row r="273" spans="2:11" x14ac:dyDescent="0.25">
      <c r="B273" s="90"/>
      <c r="G273" s="92"/>
      <c r="H273" s="92"/>
      <c r="I273" s="99"/>
      <c r="K273" s="92"/>
    </row>
    <row r="274" spans="2:11" x14ac:dyDescent="0.25">
      <c r="B274" s="90"/>
      <c r="D274" s="92"/>
      <c r="E274" s="92"/>
      <c r="F274" s="92"/>
      <c r="G274" s="92"/>
      <c r="H274" s="92"/>
      <c r="I274" s="90"/>
      <c r="J274" s="90"/>
      <c r="K274" s="90"/>
    </row>
    <row r="275" spans="2:11" x14ac:dyDescent="0.25">
      <c r="B275" s="90"/>
      <c r="G275" s="111"/>
      <c r="I275" s="99"/>
    </row>
    <row r="276" spans="2:11" x14ac:dyDescent="0.25">
      <c r="B276" s="95"/>
      <c r="G276" s="92"/>
      <c r="I276" s="99"/>
      <c r="K276"/>
    </row>
    <row r="277" spans="2:11" x14ac:dyDescent="0.25">
      <c r="B277" s="90"/>
      <c r="I277" s="99"/>
    </row>
    <row r="278" spans="2:11" x14ac:dyDescent="0.25">
      <c r="B278" s="90"/>
      <c r="I278" s="123"/>
      <c r="J278" s="115"/>
      <c r="K278" s="92"/>
    </row>
    <row r="279" spans="2:11" x14ac:dyDescent="0.25">
      <c r="B279" s="90"/>
      <c r="I279" s="99"/>
    </row>
    <row r="280" spans="2:11" x14ac:dyDescent="0.25">
      <c r="B280" s="91"/>
      <c r="C280" s="92"/>
      <c r="D280" s="92"/>
      <c r="E280" s="92"/>
      <c r="F280" s="92"/>
      <c r="I280" s="123"/>
      <c r="J280" s="130"/>
      <c r="K280"/>
    </row>
    <row r="281" spans="2:11" x14ac:dyDescent="0.25">
      <c r="B281" s="90"/>
      <c r="G281" s="99"/>
      <c r="K281" s="92"/>
    </row>
    <row r="282" spans="2:11" x14ac:dyDescent="0.25">
      <c r="B282" s="90"/>
      <c r="I282" s="99"/>
      <c r="J282" s="117"/>
    </row>
    <row r="283" spans="2:11" x14ac:dyDescent="0.25">
      <c r="B283" s="90"/>
    </row>
    <row r="284" spans="2:11" x14ac:dyDescent="0.25">
      <c r="B284" s="90"/>
      <c r="K284" s="112"/>
    </row>
    <row r="285" spans="2:11" x14ac:dyDescent="0.25">
      <c r="B285" s="90"/>
      <c r="C285" s="92"/>
      <c r="I285" s="99"/>
      <c r="K285" s="92"/>
    </row>
    <row r="286" spans="2:11" x14ac:dyDescent="0.25">
      <c r="B286" s="90"/>
      <c r="G286"/>
      <c r="I286" s="99"/>
    </row>
    <row r="287" spans="2:11" x14ac:dyDescent="0.25">
      <c r="B287" s="90"/>
      <c r="C287" s="92"/>
      <c r="D287" s="92"/>
      <c r="E287" s="92"/>
      <c r="F287" s="92"/>
      <c r="I287" s="99"/>
      <c r="J287" s="117"/>
      <c r="K287" s="92"/>
    </row>
    <row r="288" spans="2:11" x14ac:dyDescent="0.25">
      <c r="B288" s="90"/>
      <c r="F288" s="92"/>
      <c r="I288" s="99"/>
    </row>
    <row r="289" spans="2:11" x14ac:dyDescent="0.25">
      <c r="B289" s="90"/>
      <c r="I289" s="99"/>
      <c r="K289" s="135"/>
    </row>
    <row r="290" spans="2:11" x14ac:dyDescent="0.25">
      <c r="B290" s="90"/>
      <c r="C290" s="92"/>
      <c r="F290" s="92"/>
      <c r="G290" s="103"/>
      <c r="I290" s="99"/>
      <c r="J290" s="117"/>
      <c r="K290" s="92"/>
    </row>
    <row r="291" spans="2:11" x14ac:dyDescent="0.25">
      <c r="B291" s="90"/>
      <c r="C291" s="92"/>
      <c r="F291" s="92"/>
      <c r="I291" s="99"/>
      <c r="K291" s="102"/>
    </row>
    <row r="292" spans="2:11" x14ac:dyDescent="0.25">
      <c r="B292" s="90"/>
      <c r="F292" s="92"/>
      <c r="I292" s="99"/>
      <c r="J292" s="117"/>
      <c r="K292" s="112"/>
    </row>
    <row r="293" spans="2:11" x14ac:dyDescent="0.25">
      <c r="B293" s="90"/>
    </row>
    <row r="294" spans="2:11" x14ac:dyDescent="0.25">
      <c r="B294" s="90"/>
      <c r="C294" s="92"/>
      <c r="D294" s="92"/>
      <c r="E294" s="92"/>
      <c r="F294" s="92"/>
      <c r="I294" s="99"/>
      <c r="J294" s="99"/>
      <c r="K294" s="131"/>
    </row>
    <row r="295" spans="2:11" x14ac:dyDescent="0.25">
      <c r="B295" s="90"/>
      <c r="G295" s="107"/>
      <c r="H295" s="116"/>
      <c r="K295" s="90"/>
    </row>
    <row r="296" spans="2:11" x14ac:dyDescent="0.25">
      <c r="B296" s="90"/>
      <c r="K296" s="112"/>
    </row>
    <row r="297" spans="2:11" x14ac:dyDescent="0.25">
      <c r="B297" s="90"/>
      <c r="C297" s="92"/>
      <c r="G297" s="112"/>
      <c r="H297" s="90"/>
      <c r="I297" s="112"/>
      <c r="J297" s="90"/>
      <c r="K297" s="90"/>
    </row>
    <row r="298" spans="2:11" x14ac:dyDescent="0.25">
      <c r="B298" s="90"/>
      <c r="I298" s="99"/>
    </row>
    <row r="299" spans="2:11" x14ac:dyDescent="0.25">
      <c r="B299" s="90"/>
      <c r="I299" s="99"/>
    </row>
    <row r="300" spans="2:11" x14ac:dyDescent="0.25">
      <c r="B300" s="90"/>
      <c r="I300" s="99"/>
      <c r="K300" s="92"/>
    </row>
    <row r="301" spans="2:11" x14ac:dyDescent="0.25">
      <c r="B301" s="90"/>
    </row>
    <row r="302" spans="2:11" x14ac:dyDescent="0.25">
      <c r="B302" s="90"/>
    </row>
    <row r="303" spans="2:11" x14ac:dyDescent="0.25">
      <c r="B303" s="90"/>
      <c r="I303" s="99"/>
    </row>
    <row r="304" spans="2:11" x14ac:dyDescent="0.25">
      <c r="B304" s="90"/>
    </row>
    <row r="305" spans="2:11" x14ac:dyDescent="0.25">
      <c r="B305" s="91"/>
    </row>
    <row r="306" spans="2:11" x14ac:dyDescent="0.25">
      <c r="B306" s="90"/>
    </row>
    <row r="307" spans="2:11" x14ac:dyDescent="0.25">
      <c r="B307" s="90"/>
    </row>
    <row r="308" spans="2:11" x14ac:dyDescent="0.25">
      <c r="B308" s="90"/>
    </row>
    <row r="309" spans="2:11" x14ac:dyDescent="0.25">
      <c r="B309" s="90"/>
    </row>
    <row r="310" spans="2:11" x14ac:dyDescent="0.25">
      <c r="B310" s="90"/>
      <c r="G310" s="99"/>
      <c r="K310" s="90"/>
    </row>
    <row r="311" spans="2:11" x14ac:dyDescent="0.25">
      <c r="B311" s="90"/>
      <c r="C311" s="92"/>
      <c r="D311" s="92"/>
      <c r="E311" s="92"/>
      <c r="F311" s="92"/>
      <c r="I311" s="99"/>
      <c r="K311" s="90"/>
    </row>
    <row r="312" spans="2:11" x14ac:dyDescent="0.25">
      <c r="B312" s="90"/>
      <c r="I312" s="99"/>
      <c r="K312" s="136"/>
    </row>
    <row r="313" spans="2:11" x14ac:dyDescent="0.25">
      <c r="B313" s="90"/>
      <c r="I313" s="99"/>
      <c r="J313" s="117"/>
      <c r="K313" s="112"/>
    </row>
    <row r="314" spans="2:11" x14ac:dyDescent="0.25">
      <c r="B314" s="90"/>
      <c r="I314" s="99"/>
    </row>
    <row r="315" spans="2:11" x14ac:dyDescent="0.25">
      <c r="B315" s="90"/>
      <c r="K315" s="112"/>
    </row>
    <row r="316" spans="2:11" x14ac:dyDescent="0.25">
      <c r="B316" s="90"/>
      <c r="I316" s="99"/>
    </row>
    <row r="317" spans="2:11" x14ac:dyDescent="0.25">
      <c r="B317" s="90"/>
      <c r="I317" s="99"/>
    </row>
    <row r="318" spans="2:11" x14ac:dyDescent="0.25">
      <c r="B318" s="90"/>
      <c r="G318" s="107"/>
      <c r="H318" s="116"/>
      <c r="I318" s="102"/>
      <c r="J318" s="118"/>
    </row>
    <row r="319" spans="2:11" x14ac:dyDescent="0.25">
      <c r="B319" s="90"/>
    </row>
    <row r="320" spans="2:11" x14ac:dyDescent="0.25">
      <c r="B320" s="91"/>
      <c r="I320" s="99"/>
      <c r="K320" s="112"/>
    </row>
    <row r="321" spans="2:11" x14ac:dyDescent="0.25">
      <c r="B321" s="90"/>
      <c r="I321" s="123"/>
      <c r="J321" s="117"/>
      <c r="K321" s="112"/>
    </row>
    <row r="322" spans="2:11" x14ac:dyDescent="0.25">
      <c r="B322" s="90"/>
      <c r="G322" s="111"/>
      <c r="I322" s="99"/>
    </row>
    <row r="323" spans="2:11" x14ac:dyDescent="0.25">
      <c r="B323" s="90"/>
      <c r="I323" s="99"/>
      <c r="K323" s="112"/>
    </row>
    <row r="324" spans="2:11" x14ac:dyDescent="0.25">
      <c r="B324" s="90"/>
      <c r="I324" s="99"/>
    </row>
    <row r="325" spans="2:11" x14ac:dyDescent="0.25">
      <c r="B325" s="90"/>
    </row>
    <row r="326" spans="2:11" x14ac:dyDescent="0.25">
      <c r="B326" s="90"/>
      <c r="G326" s="106"/>
    </row>
    <row r="327" spans="2:11" x14ac:dyDescent="0.25">
      <c r="B327" s="90"/>
      <c r="G327" s="109"/>
      <c r="I327" s="99"/>
      <c r="K327" s="105"/>
    </row>
    <row r="328" spans="2:11" x14ac:dyDescent="0.25">
      <c r="B328" s="90"/>
      <c r="G328" s="109"/>
      <c r="I328" s="99"/>
    </row>
    <row r="329" spans="2:11" x14ac:dyDescent="0.25">
      <c r="B329" s="90"/>
      <c r="G329" s="109"/>
      <c r="I329" s="99"/>
    </row>
    <row r="330" spans="2:11" x14ac:dyDescent="0.25">
      <c r="B330" s="90"/>
      <c r="G330" s="103"/>
      <c r="I330" s="99"/>
    </row>
    <row r="331" spans="2:11" x14ac:dyDescent="0.25">
      <c r="B331" s="90"/>
      <c r="G331" s="109"/>
      <c r="I331" s="99"/>
      <c r="J331" s="115"/>
    </row>
    <row r="332" spans="2:11" x14ac:dyDescent="0.25">
      <c r="B332" s="90"/>
      <c r="G332" s="111"/>
      <c r="I332" s="99"/>
    </row>
    <row r="333" spans="2:11" x14ac:dyDescent="0.25">
      <c r="B333" s="90"/>
    </row>
    <row r="334" spans="2:11" x14ac:dyDescent="0.25">
      <c r="B334" s="90"/>
      <c r="K334" s="105"/>
    </row>
    <row r="335" spans="2:11" x14ac:dyDescent="0.25">
      <c r="B335" s="90"/>
      <c r="C335" s="92"/>
      <c r="D335" s="92"/>
      <c r="E335" s="92"/>
      <c r="F335" s="92"/>
      <c r="I335" s="99"/>
    </row>
    <row r="336" spans="2:11" x14ac:dyDescent="0.25">
      <c r="B336" s="90"/>
      <c r="I336" s="99"/>
    </row>
    <row r="337" spans="2:11" x14ac:dyDescent="0.25">
      <c r="B337" s="90"/>
      <c r="G337" s="99"/>
      <c r="I337" s="99"/>
    </row>
    <row r="338" spans="2:11" x14ac:dyDescent="0.25">
      <c r="B338" s="90"/>
      <c r="G338"/>
      <c r="H338" s="116"/>
      <c r="I338" s="99"/>
      <c r="K338" s="135"/>
    </row>
    <row r="339" spans="2:11" x14ac:dyDescent="0.25">
      <c r="B339" s="90"/>
      <c r="G339" s="113"/>
      <c r="H339" s="116"/>
      <c r="I339" s="99"/>
      <c r="K339" s="112"/>
    </row>
    <row r="340" spans="2:11" x14ac:dyDescent="0.25">
      <c r="B340" s="90"/>
      <c r="I340" s="99"/>
    </row>
    <row r="341" spans="2:11" x14ac:dyDescent="0.25">
      <c r="B341" s="90"/>
      <c r="I341" s="99"/>
    </row>
    <row r="342" spans="2:11" x14ac:dyDescent="0.25">
      <c r="B342" s="90"/>
      <c r="G342" s="92"/>
      <c r="H342" s="92"/>
      <c r="I342" s="99"/>
    </row>
    <row r="343" spans="2:11" x14ac:dyDescent="0.25">
      <c r="B343" s="90"/>
    </row>
    <row r="344" spans="2:11" x14ac:dyDescent="0.25">
      <c r="B344" s="90"/>
      <c r="I344" s="99"/>
    </row>
    <row r="345" spans="2:11" x14ac:dyDescent="0.25">
      <c r="B345" s="90"/>
      <c r="I345" s="99"/>
    </row>
    <row r="346" spans="2:11" x14ac:dyDescent="0.25">
      <c r="B346" s="90"/>
    </row>
    <row r="347" spans="2:11" x14ac:dyDescent="0.25">
      <c r="B347" s="90"/>
      <c r="G347" s="90"/>
      <c r="H347" s="90"/>
      <c r="I347" s="102"/>
      <c r="J347" s="118"/>
    </row>
    <row r="348" spans="2:11" x14ac:dyDescent="0.25">
      <c r="B348" s="90"/>
      <c r="K348" s="112"/>
    </row>
    <row r="349" spans="2:11" x14ac:dyDescent="0.25">
      <c r="B349" s="90"/>
    </row>
    <row r="350" spans="2:11" x14ac:dyDescent="0.25">
      <c r="B350" s="90"/>
      <c r="C350" s="92"/>
      <c r="D350" s="92"/>
      <c r="E350" s="92"/>
      <c r="F350" s="92"/>
      <c r="I350" s="99"/>
    </row>
    <row r="351" spans="2:11" x14ac:dyDescent="0.25">
      <c r="B351" s="91"/>
    </row>
    <row r="352" spans="2:11" x14ac:dyDescent="0.25">
      <c r="B352" s="90"/>
      <c r="C352" s="92"/>
      <c r="D352" s="92"/>
      <c r="E352" s="92"/>
      <c r="F352" s="92"/>
      <c r="I352" s="99"/>
      <c r="K352" s="112"/>
    </row>
    <row r="353" spans="2:11" x14ac:dyDescent="0.25">
      <c r="B353" s="90"/>
    </row>
    <row r="354" spans="2:11" x14ac:dyDescent="0.25">
      <c r="B354" s="90"/>
      <c r="G354" s="102"/>
      <c r="H354" s="118"/>
      <c r="I354" s="99"/>
      <c r="K354" s="105"/>
    </row>
    <row r="355" spans="2:11" x14ac:dyDescent="0.25">
      <c r="B355" s="90"/>
      <c r="I355" s="99"/>
      <c r="K355" s="112"/>
    </row>
    <row r="356" spans="2:11" x14ac:dyDescent="0.25">
      <c r="B356" s="90"/>
      <c r="G356" s="105"/>
      <c r="I356" s="99"/>
    </row>
    <row r="358" spans="2:11" x14ac:dyDescent="0.25">
      <c r="C358" s="119"/>
      <c r="D358"/>
    </row>
    <row r="359" spans="2:11" x14ac:dyDescent="0.25">
      <c r="C359" s="119"/>
    </row>
    <row r="360" spans="2:11" x14ac:dyDescent="0.25">
      <c r="C360" s="119"/>
      <c r="D36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workbookViewId="0">
      <selection activeCell="A336" sqref="A336"/>
    </sheetView>
  </sheetViews>
  <sheetFormatPr defaultRowHeight="15" x14ac:dyDescent="0.25"/>
  <cols>
    <col min="1" max="1" width="48.42578125" style="92" bestFit="1" customWidth="1"/>
    <col min="2" max="11" width="9.140625" style="97"/>
  </cols>
  <sheetData>
    <row r="1" spans="1:11" x14ac:dyDescent="0.25">
      <c r="A1" s="89" t="s">
        <v>300</v>
      </c>
      <c r="B1" s="114" t="s">
        <v>653</v>
      </c>
      <c r="C1" s="114" t="s">
        <v>665</v>
      </c>
      <c r="D1" s="114" t="s">
        <v>667</v>
      </c>
      <c r="E1" s="114" t="s">
        <v>668</v>
      </c>
      <c r="F1" s="96" t="s">
        <v>614</v>
      </c>
      <c r="G1" s="114" t="s">
        <v>618</v>
      </c>
      <c r="H1" s="89" t="s">
        <v>687</v>
      </c>
      <c r="I1" s="89" t="s">
        <v>691</v>
      </c>
      <c r="J1" s="89" t="s">
        <v>736</v>
      </c>
      <c r="K1" s="89" t="s">
        <v>738</v>
      </c>
    </row>
    <row r="2" spans="1:11" x14ac:dyDescent="0.25">
      <c r="A2" s="90" t="s">
        <v>301</v>
      </c>
      <c r="B2" s="97" t="s">
        <v>615</v>
      </c>
      <c r="C2" s="97" t="s">
        <v>615</v>
      </c>
      <c r="D2" s="97" t="s">
        <v>615</v>
      </c>
      <c r="E2" s="90" t="s">
        <v>619</v>
      </c>
      <c r="F2" s="97" t="s">
        <v>615</v>
      </c>
      <c r="G2" s="90" t="s">
        <v>619</v>
      </c>
      <c r="H2" s="97" t="s">
        <v>615</v>
      </c>
      <c r="I2" s="90" t="s">
        <v>619</v>
      </c>
      <c r="J2" s="112" t="s">
        <v>616</v>
      </c>
      <c r="K2" s="97" t="s">
        <v>619</v>
      </c>
    </row>
    <row r="3" spans="1:11" x14ac:dyDescent="0.25">
      <c r="A3" s="90" t="s">
        <v>302</v>
      </c>
      <c r="B3" s="97" t="s">
        <v>232</v>
      </c>
      <c r="C3" s="97" t="s">
        <v>657</v>
      </c>
      <c r="D3" s="97">
        <v>3</v>
      </c>
      <c r="E3" s="97" t="s">
        <v>669</v>
      </c>
      <c r="F3" s="97">
        <v>4.9000000000000002E-2</v>
      </c>
      <c r="G3" s="97" t="s">
        <v>287</v>
      </c>
      <c r="H3" s="99">
        <v>11.057957960839614</v>
      </c>
      <c r="I3" s="97" t="s">
        <v>692</v>
      </c>
      <c r="J3" s="105">
        <v>0.60160375768070973</v>
      </c>
      <c r="K3" s="97" t="s">
        <v>692</v>
      </c>
    </row>
    <row r="4" spans="1:11" x14ac:dyDescent="0.25">
      <c r="A4" s="90" t="s">
        <v>303</v>
      </c>
      <c r="B4" s="97" t="s">
        <v>654</v>
      </c>
      <c r="C4" s="97" t="s">
        <v>660</v>
      </c>
      <c r="D4" s="97">
        <v>2</v>
      </c>
      <c r="E4" s="97" t="s">
        <v>669</v>
      </c>
      <c r="F4" s="97">
        <v>13.26</v>
      </c>
      <c r="G4" s="97" t="s">
        <v>288</v>
      </c>
      <c r="H4" s="122" t="s">
        <v>617</v>
      </c>
      <c r="I4" s="122" t="s">
        <v>619</v>
      </c>
      <c r="J4" s="105">
        <v>0.50304187852577054</v>
      </c>
      <c r="K4" s="97" t="s">
        <v>692</v>
      </c>
    </row>
    <row r="5" spans="1:11" x14ac:dyDescent="0.25">
      <c r="A5" s="90" t="s">
        <v>304</v>
      </c>
      <c r="B5" s="97" t="s">
        <v>655</v>
      </c>
      <c r="C5" s="97" t="s">
        <v>658</v>
      </c>
      <c r="D5" s="97">
        <v>5</v>
      </c>
      <c r="E5" s="97" t="s">
        <v>669</v>
      </c>
      <c r="F5" s="97">
        <v>12.54</v>
      </c>
      <c r="G5" s="97" t="s">
        <v>288</v>
      </c>
      <c r="H5" s="99">
        <v>16.24048118127725</v>
      </c>
      <c r="I5" s="97" t="s">
        <v>692</v>
      </c>
      <c r="J5" s="105">
        <v>0.47583154957326457</v>
      </c>
      <c r="K5" s="97" t="s">
        <v>692</v>
      </c>
    </row>
    <row r="6" spans="1:11" x14ac:dyDescent="0.25">
      <c r="A6" s="91" t="s">
        <v>305</v>
      </c>
      <c r="B6" s="97" t="s">
        <v>655</v>
      </c>
      <c r="C6" s="97" t="s">
        <v>232</v>
      </c>
      <c r="D6" s="97">
        <v>4</v>
      </c>
      <c r="E6" s="97" t="s">
        <v>669</v>
      </c>
      <c r="F6" s="97">
        <v>42.8</v>
      </c>
      <c r="G6" s="97" t="s">
        <v>288</v>
      </c>
      <c r="H6" s="99">
        <v>6.0409473822036128</v>
      </c>
      <c r="I6" s="129" t="s">
        <v>693</v>
      </c>
      <c r="J6" s="97">
        <v>0.72399999999999998</v>
      </c>
      <c r="K6" s="92" t="s">
        <v>739</v>
      </c>
    </row>
    <row r="7" spans="1:11" x14ac:dyDescent="0.25">
      <c r="A7" s="90" t="s">
        <v>8</v>
      </c>
      <c r="B7" s="97" t="s">
        <v>655</v>
      </c>
      <c r="C7" s="97" t="s">
        <v>658</v>
      </c>
      <c r="D7" s="97">
        <v>5</v>
      </c>
      <c r="E7" s="97" t="s">
        <v>669</v>
      </c>
      <c r="F7" s="97">
        <v>17</v>
      </c>
      <c r="G7" s="97" t="s">
        <v>288</v>
      </c>
      <c r="H7" s="99">
        <v>5.12</v>
      </c>
      <c r="I7" s="115" t="s">
        <v>631</v>
      </c>
      <c r="J7" s="90" t="s">
        <v>617</v>
      </c>
      <c r="K7" s="90" t="s">
        <v>619</v>
      </c>
    </row>
    <row r="8" spans="1:11" x14ac:dyDescent="0.25">
      <c r="A8" s="90" t="s">
        <v>306</v>
      </c>
      <c r="B8" s="97" t="s">
        <v>656</v>
      </c>
      <c r="C8" s="97" t="s">
        <v>660</v>
      </c>
      <c r="D8" s="97">
        <v>4</v>
      </c>
      <c r="E8" s="97" t="s">
        <v>669</v>
      </c>
      <c r="F8" s="97">
        <v>7.0760000000000005</v>
      </c>
      <c r="G8" s="97" t="s">
        <v>287</v>
      </c>
      <c r="H8" s="99">
        <v>9.8804588487248903</v>
      </c>
      <c r="I8" s="97" t="s">
        <v>692</v>
      </c>
      <c r="J8" s="97">
        <v>0.68082436259977952</v>
      </c>
      <c r="K8" s="97" t="s">
        <v>692</v>
      </c>
    </row>
    <row r="9" spans="1:11" x14ac:dyDescent="0.25">
      <c r="A9" s="90" t="s">
        <v>307</v>
      </c>
      <c r="B9" s="97" t="s">
        <v>657</v>
      </c>
      <c r="C9" s="97" t="s">
        <v>662</v>
      </c>
      <c r="D9" s="97">
        <v>5</v>
      </c>
      <c r="E9" s="97" t="s">
        <v>669</v>
      </c>
      <c r="F9" s="97">
        <v>20.329999999999998</v>
      </c>
      <c r="G9" s="97" t="s">
        <v>287</v>
      </c>
      <c r="H9" s="99">
        <v>7.7823897680344496</v>
      </c>
      <c r="I9" s="97" t="s">
        <v>290</v>
      </c>
      <c r="J9" s="104">
        <v>0.63887916649999998</v>
      </c>
      <c r="K9" s="117" t="s">
        <v>740</v>
      </c>
    </row>
    <row r="10" spans="1:11" x14ac:dyDescent="0.25">
      <c r="A10" s="90" t="s">
        <v>308</v>
      </c>
      <c r="B10" s="97" t="s">
        <v>658</v>
      </c>
      <c r="C10" s="97" t="s">
        <v>659</v>
      </c>
      <c r="D10" s="97">
        <v>3</v>
      </c>
      <c r="E10" s="97" t="s">
        <v>669</v>
      </c>
      <c r="F10" s="98">
        <v>11.404333333333334</v>
      </c>
      <c r="G10" s="97" t="s">
        <v>620</v>
      </c>
      <c r="H10" s="99">
        <v>10.046389693381558</v>
      </c>
      <c r="I10" s="97" t="s">
        <v>692</v>
      </c>
      <c r="J10" s="105">
        <v>0.41994157869276444</v>
      </c>
      <c r="K10" s="97" t="s">
        <v>692</v>
      </c>
    </row>
    <row r="11" spans="1:11" x14ac:dyDescent="0.25">
      <c r="A11" s="90" t="s">
        <v>309</v>
      </c>
      <c r="B11" s="97" t="s">
        <v>656</v>
      </c>
      <c r="C11" s="97" t="s">
        <v>232</v>
      </c>
      <c r="D11" s="97">
        <v>5</v>
      </c>
      <c r="E11" s="97" t="s">
        <v>669</v>
      </c>
      <c r="F11" s="97">
        <v>10.71</v>
      </c>
      <c r="G11" s="97" t="s">
        <v>288</v>
      </c>
      <c r="H11" s="99">
        <v>9.8625599656496323</v>
      </c>
      <c r="I11" s="97" t="s">
        <v>692</v>
      </c>
      <c r="J11" s="105">
        <v>0.5692755374596381</v>
      </c>
      <c r="K11" s="97" t="s">
        <v>692</v>
      </c>
    </row>
    <row r="12" spans="1:11" x14ac:dyDescent="0.25">
      <c r="A12" s="90" t="s">
        <v>310</v>
      </c>
      <c r="B12" s="97" t="s">
        <v>659</v>
      </c>
      <c r="C12" s="97" t="s">
        <v>656</v>
      </c>
      <c r="D12" s="97">
        <v>6</v>
      </c>
      <c r="E12" s="97" t="s">
        <v>669</v>
      </c>
      <c r="F12" s="97">
        <v>13.1</v>
      </c>
      <c r="G12" s="97" t="s">
        <v>288</v>
      </c>
      <c r="H12" s="99">
        <v>8.9580000000000002</v>
      </c>
      <c r="I12" s="97" t="s">
        <v>694</v>
      </c>
      <c r="J12" s="131">
        <v>0.62</v>
      </c>
      <c r="K12" s="117" t="s">
        <v>740</v>
      </c>
    </row>
    <row r="13" spans="1:11" x14ac:dyDescent="0.25">
      <c r="A13" s="90" t="s">
        <v>311</v>
      </c>
      <c r="B13" s="97" t="s">
        <v>232</v>
      </c>
      <c r="C13" s="97" t="s">
        <v>657</v>
      </c>
      <c r="D13" s="97">
        <v>3</v>
      </c>
      <c r="E13" s="97" t="s">
        <v>669</v>
      </c>
      <c r="F13" s="97">
        <v>13.2</v>
      </c>
      <c r="G13" s="97" t="s">
        <v>288</v>
      </c>
      <c r="H13" s="99">
        <v>9.7434381021426297</v>
      </c>
      <c r="I13" s="97" t="s">
        <v>692</v>
      </c>
      <c r="J13" s="97">
        <v>0.65211252353504123</v>
      </c>
      <c r="K13" s="97" t="s">
        <v>692</v>
      </c>
    </row>
    <row r="14" spans="1:11" x14ac:dyDescent="0.25">
      <c r="A14" s="90" t="s">
        <v>312</v>
      </c>
      <c r="B14" s="97" t="s">
        <v>655</v>
      </c>
      <c r="C14" s="97" t="s">
        <v>657</v>
      </c>
      <c r="D14" s="97">
        <v>6</v>
      </c>
      <c r="E14" s="97" t="s">
        <v>669</v>
      </c>
      <c r="F14" s="97">
        <v>14.616</v>
      </c>
      <c r="G14" s="97" t="s">
        <v>287</v>
      </c>
      <c r="H14" s="99">
        <v>8.3270767843333289</v>
      </c>
      <c r="I14" s="97" t="s">
        <v>692</v>
      </c>
      <c r="J14" s="112">
        <v>0.47665770757711057</v>
      </c>
      <c r="K14" s="97" t="s">
        <v>692</v>
      </c>
    </row>
    <row r="15" spans="1:11" x14ac:dyDescent="0.25">
      <c r="A15" s="90" t="s">
        <v>313</v>
      </c>
      <c r="B15" s="97" t="s">
        <v>660</v>
      </c>
      <c r="C15" s="97" t="s">
        <v>658</v>
      </c>
      <c r="D15" s="97">
        <v>3</v>
      </c>
      <c r="E15" s="97" t="s">
        <v>669</v>
      </c>
      <c r="F15" s="97">
        <v>8.4</v>
      </c>
      <c r="G15" s="97" t="s">
        <v>288</v>
      </c>
      <c r="H15" s="99">
        <v>9.3448151284634946</v>
      </c>
      <c r="I15" s="97" t="s">
        <v>692</v>
      </c>
      <c r="J15" s="90" t="s">
        <v>617</v>
      </c>
      <c r="K15" s="90" t="s">
        <v>619</v>
      </c>
    </row>
    <row r="16" spans="1:11" x14ac:dyDescent="0.25">
      <c r="A16" s="91" t="s">
        <v>314</v>
      </c>
      <c r="B16" s="92" t="s">
        <v>657</v>
      </c>
      <c r="C16" s="92" t="s">
        <v>664</v>
      </c>
      <c r="D16" s="92">
        <v>3</v>
      </c>
      <c r="E16" s="92" t="s">
        <v>670</v>
      </c>
      <c r="F16" s="97">
        <v>1.61</v>
      </c>
      <c r="G16" s="97" t="s">
        <v>288</v>
      </c>
      <c r="H16" s="99">
        <v>17.697945688297512</v>
      </c>
      <c r="I16" s="97" t="s">
        <v>692</v>
      </c>
      <c r="J16" s="112" t="s">
        <v>616</v>
      </c>
      <c r="K16" s="97" t="s">
        <v>619</v>
      </c>
    </row>
    <row r="17" spans="1:11" x14ac:dyDescent="0.25">
      <c r="A17" s="90" t="s">
        <v>315</v>
      </c>
      <c r="B17" s="97" t="s">
        <v>660</v>
      </c>
      <c r="C17" s="97" t="s">
        <v>659</v>
      </c>
      <c r="D17" s="97">
        <v>5</v>
      </c>
      <c r="E17" s="97" t="s">
        <v>671</v>
      </c>
      <c r="F17" s="97">
        <v>0.7</v>
      </c>
      <c r="G17" s="97" t="s">
        <v>621</v>
      </c>
      <c r="H17" s="99">
        <v>17.5</v>
      </c>
      <c r="I17" s="117" t="s">
        <v>695</v>
      </c>
      <c r="J17" s="97" t="s">
        <v>616</v>
      </c>
      <c r="K17" s="97" t="s">
        <v>619</v>
      </c>
    </row>
    <row r="18" spans="1:11" x14ac:dyDescent="0.25">
      <c r="A18" s="90" t="s">
        <v>25</v>
      </c>
      <c r="B18" s="97" t="s">
        <v>658</v>
      </c>
      <c r="C18" s="97" t="s">
        <v>664</v>
      </c>
      <c r="D18" s="97">
        <v>4</v>
      </c>
      <c r="E18" s="97" t="s">
        <v>669</v>
      </c>
      <c r="F18" s="97">
        <v>81.017499999999998</v>
      </c>
      <c r="G18" s="97" t="s">
        <v>287</v>
      </c>
      <c r="H18" s="99">
        <v>11.766412213740459</v>
      </c>
      <c r="I18" s="97" t="s">
        <v>692</v>
      </c>
      <c r="J18" s="112">
        <v>0.71465186687904991</v>
      </c>
      <c r="K18" s="97" t="s">
        <v>692</v>
      </c>
    </row>
    <row r="19" spans="1:11" x14ac:dyDescent="0.25">
      <c r="A19" s="90" t="s">
        <v>41</v>
      </c>
      <c r="B19" s="92" t="s">
        <v>661</v>
      </c>
      <c r="C19" s="97" t="s">
        <v>663</v>
      </c>
      <c r="D19" s="97">
        <v>3</v>
      </c>
      <c r="E19" s="97" t="s">
        <v>669</v>
      </c>
      <c r="F19" s="99">
        <v>5.882352941176471</v>
      </c>
      <c r="G19" s="97" t="s">
        <v>289</v>
      </c>
      <c r="H19" s="97">
        <v>13.477304128751463</v>
      </c>
      <c r="I19" s="97" t="s">
        <v>696</v>
      </c>
      <c r="J19" s="97">
        <v>0.81</v>
      </c>
      <c r="K19" s="92" t="s">
        <v>741</v>
      </c>
    </row>
    <row r="20" spans="1:11" x14ac:dyDescent="0.25">
      <c r="A20" s="90" t="s">
        <v>316</v>
      </c>
      <c r="B20" s="97" t="s">
        <v>616</v>
      </c>
      <c r="C20" s="97" t="s">
        <v>616</v>
      </c>
      <c r="D20" s="97" t="s">
        <v>616</v>
      </c>
      <c r="E20" s="97" t="s">
        <v>619</v>
      </c>
      <c r="F20" s="97" t="s">
        <v>616</v>
      </c>
      <c r="G20" s="97" t="s">
        <v>619</v>
      </c>
      <c r="H20" s="99">
        <v>61.416708966091122</v>
      </c>
      <c r="I20" s="97" t="s">
        <v>692</v>
      </c>
      <c r="J20" s="97" t="s">
        <v>616</v>
      </c>
      <c r="K20" s="97" t="s">
        <v>619</v>
      </c>
    </row>
    <row r="21" spans="1:11" x14ac:dyDescent="0.25">
      <c r="A21" s="90" t="s">
        <v>317</v>
      </c>
      <c r="B21" s="97" t="s">
        <v>616</v>
      </c>
      <c r="C21" s="97" t="s">
        <v>616</v>
      </c>
      <c r="D21" s="97" t="s">
        <v>616</v>
      </c>
      <c r="E21" s="97" t="s">
        <v>619</v>
      </c>
      <c r="F21" s="97" t="s">
        <v>616</v>
      </c>
      <c r="G21" s="97" t="s">
        <v>619</v>
      </c>
      <c r="H21" s="99">
        <v>25.95626066775775</v>
      </c>
      <c r="I21" s="97" t="s">
        <v>692</v>
      </c>
      <c r="J21" s="112" t="s">
        <v>616</v>
      </c>
      <c r="K21" s="97" t="s">
        <v>619</v>
      </c>
    </row>
    <row r="22" spans="1:11" x14ac:dyDescent="0.25">
      <c r="A22" s="90" t="s">
        <v>318</v>
      </c>
      <c r="B22" s="97" t="s">
        <v>656</v>
      </c>
      <c r="C22" s="97" t="s">
        <v>654</v>
      </c>
      <c r="D22" s="97">
        <v>3</v>
      </c>
      <c r="E22" s="97" t="s">
        <v>672</v>
      </c>
      <c r="F22" s="99">
        <v>104.16666666666667</v>
      </c>
      <c r="G22" s="97" t="s">
        <v>289</v>
      </c>
      <c r="H22" s="99">
        <v>13.353967523299669</v>
      </c>
      <c r="I22" s="97" t="s">
        <v>692</v>
      </c>
      <c r="J22" s="97">
        <v>0.74</v>
      </c>
      <c r="K22" s="92" t="s">
        <v>742</v>
      </c>
    </row>
    <row r="23" spans="1:11" x14ac:dyDescent="0.25">
      <c r="A23" s="90" t="s">
        <v>12</v>
      </c>
      <c r="B23" s="97" t="s">
        <v>662</v>
      </c>
      <c r="C23" s="97" t="s">
        <v>655</v>
      </c>
      <c r="D23" s="97">
        <v>4</v>
      </c>
      <c r="E23" s="97" t="s">
        <v>673</v>
      </c>
      <c r="F23" s="97">
        <v>18.2</v>
      </c>
      <c r="G23" s="97" t="s">
        <v>287</v>
      </c>
      <c r="H23" s="99">
        <v>9.0647240101643298</v>
      </c>
      <c r="I23" s="97" t="s">
        <v>692</v>
      </c>
      <c r="J23" s="132">
        <v>0.72516684071533399</v>
      </c>
      <c r="K23" s="97" t="s">
        <v>692</v>
      </c>
    </row>
    <row r="24" spans="1:11" x14ac:dyDescent="0.25">
      <c r="A24" s="90" t="s">
        <v>319</v>
      </c>
      <c r="B24" s="97" t="s">
        <v>660</v>
      </c>
      <c r="C24" s="97" t="s">
        <v>658</v>
      </c>
      <c r="D24" s="97">
        <v>3</v>
      </c>
      <c r="E24" s="97" t="s">
        <v>669</v>
      </c>
      <c r="F24" s="97">
        <v>0.5</v>
      </c>
      <c r="G24" s="97" t="s">
        <v>288</v>
      </c>
      <c r="H24" s="99">
        <v>22.480304652085678</v>
      </c>
      <c r="I24" s="97" t="s">
        <v>692</v>
      </c>
      <c r="J24" s="112" t="s">
        <v>616</v>
      </c>
      <c r="K24" s="97" t="s">
        <v>619</v>
      </c>
    </row>
    <row r="25" spans="1:11" x14ac:dyDescent="0.25">
      <c r="A25" s="90" t="s">
        <v>320</v>
      </c>
      <c r="B25" s="97" t="s">
        <v>660</v>
      </c>
      <c r="C25" s="97" t="s">
        <v>664</v>
      </c>
      <c r="D25" s="97">
        <v>6</v>
      </c>
      <c r="E25" s="92" t="s">
        <v>670</v>
      </c>
      <c r="F25" s="97">
        <v>7.26</v>
      </c>
      <c r="G25" s="97" t="s">
        <v>288</v>
      </c>
      <c r="H25" s="99">
        <v>8.3778906907786368</v>
      </c>
      <c r="I25" s="97" t="s">
        <v>692</v>
      </c>
      <c r="J25" s="105">
        <v>0.65819232501992198</v>
      </c>
      <c r="K25" s="97" t="s">
        <v>692</v>
      </c>
    </row>
    <row r="26" spans="1:11" x14ac:dyDescent="0.25">
      <c r="A26" s="90" t="s">
        <v>321</v>
      </c>
      <c r="B26" s="97" t="s">
        <v>657</v>
      </c>
      <c r="C26" s="97" t="s">
        <v>664</v>
      </c>
      <c r="D26" s="97">
        <v>3</v>
      </c>
      <c r="E26" s="97" t="s">
        <v>669</v>
      </c>
      <c r="F26" s="100">
        <v>9.24</v>
      </c>
      <c r="G26" s="97" t="s">
        <v>622</v>
      </c>
      <c r="H26" s="99">
        <v>26.37528805045136</v>
      </c>
      <c r="I26" s="117" t="s">
        <v>622</v>
      </c>
      <c r="J26" s="90" t="s">
        <v>617</v>
      </c>
      <c r="K26" s="90" t="s">
        <v>619</v>
      </c>
    </row>
    <row r="27" spans="1:11" x14ac:dyDescent="0.25">
      <c r="A27" s="90" t="s">
        <v>322</v>
      </c>
      <c r="B27" s="97" t="s">
        <v>657</v>
      </c>
      <c r="C27" s="97" t="s">
        <v>664</v>
      </c>
      <c r="D27" s="97">
        <v>3</v>
      </c>
      <c r="E27" s="97" t="s">
        <v>669</v>
      </c>
      <c r="F27" s="92">
        <v>0.85699999999999998</v>
      </c>
      <c r="G27" s="92" t="s">
        <v>287</v>
      </c>
      <c r="H27" s="99">
        <v>9.4378851252993137</v>
      </c>
      <c r="I27" s="92" t="s">
        <v>697</v>
      </c>
      <c r="J27" s="97" t="s">
        <v>616</v>
      </c>
      <c r="K27" s="97" t="s">
        <v>619</v>
      </c>
    </row>
    <row r="28" spans="1:11" x14ac:dyDescent="0.25">
      <c r="A28" s="90" t="s">
        <v>323</v>
      </c>
      <c r="B28" s="97" t="s">
        <v>657</v>
      </c>
      <c r="C28" s="97" t="s">
        <v>664</v>
      </c>
      <c r="D28" s="97">
        <v>3</v>
      </c>
      <c r="E28" s="97" t="s">
        <v>669</v>
      </c>
      <c r="F28" s="90" t="s">
        <v>617</v>
      </c>
      <c r="G28" s="90" t="s">
        <v>619</v>
      </c>
      <c r="H28" s="90" t="s">
        <v>617</v>
      </c>
      <c r="I28" s="90" t="s">
        <v>619</v>
      </c>
      <c r="J28" s="112" t="s">
        <v>616</v>
      </c>
      <c r="K28" s="97" t="s">
        <v>619</v>
      </c>
    </row>
    <row r="29" spans="1:11" x14ac:dyDescent="0.25">
      <c r="A29" s="90" t="s">
        <v>324</v>
      </c>
      <c r="B29" s="97" t="s">
        <v>660</v>
      </c>
      <c r="C29" s="97" t="s">
        <v>659</v>
      </c>
      <c r="D29" s="97">
        <v>5</v>
      </c>
      <c r="E29" s="97" t="s">
        <v>669</v>
      </c>
      <c r="F29" s="97">
        <v>1.1111111111111112</v>
      </c>
      <c r="G29" s="90" t="s">
        <v>623</v>
      </c>
      <c r="H29" s="90" t="s">
        <v>617</v>
      </c>
      <c r="I29" s="90" t="s">
        <v>619</v>
      </c>
      <c r="J29" s="97" t="s">
        <v>616</v>
      </c>
      <c r="K29" s="97" t="s">
        <v>619</v>
      </c>
    </row>
    <row r="30" spans="1:11" x14ac:dyDescent="0.25">
      <c r="A30" s="90" t="s">
        <v>325</v>
      </c>
      <c r="B30" s="97" t="s">
        <v>615</v>
      </c>
      <c r="C30" s="97" t="s">
        <v>615</v>
      </c>
      <c r="D30" s="97" t="s">
        <v>615</v>
      </c>
      <c r="E30" s="90" t="s">
        <v>619</v>
      </c>
      <c r="F30" s="97" t="s">
        <v>615</v>
      </c>
      <c r="G30" s="90" t="s">
        <v>619</v>
      </c>
      <c r="H30" s="97" t="s">
        <v>615</v>
      </c>
      <c r="I30" s="90" t="s">
        <v>619</v>
      </c>
      <c r="J30" s="97" t="s">
        <v>616</v>
      </c>
      <c r="K30" s="97" t="s">
        <v>619</v>
      </c>
    </row>
    <row r="31" spans="1:11" x14ac:dyDescent="0.25">
      <c r="A31" s="90" t="s">
        <v>326</v>
      </c>
      <c r="B31" s="97" t="s">
        <v>616</v>
      </c>
      <c r="C31" s="97" t="s">
        <v>616</v>
      </c>
      <c r="D31" s="97" t="s">
        <v>616</v>
      </c>
      <c r="E31" s="97" t="s">
        <v>619</v>
      </c>
      <c r="F31" s="92" t="s">
        <v>616</v>
      </c>
      <c r="G31" s="92" t="s">
        <v>619</v>
      </c>
      <c r="H31" s="123">
        <v>16.809999999999999</v>
      </c>
      <c r="I31" s="115" t="s">
        <v>698</v>
      </c>
      <c r="J31" s="97" t="s">
        <v>616</v>
      </c>
      <c r="K31" s="97" t="s">
        <v>619</v>
      </c>
    </row>
    <row r="32" spans="1:11" x14ac:dyDescent="0.25">
      <c r="A32" s="90" t="s">
        <v>327</v>
      </c>
      <c r="B32" s="97" t="s">
        <v>615</v>
      </c>
      <c r="C32" s="97" t="s">
        <v>615</v>
      </c>
      <c r="D32" s="97" t="s">
        <v>615</v>
      </c>
      <c r="E32" s="90" t="s">
        <v>619</v>
      </c>
      <c r="F32" s="97" t="s">
        <v>615</v>
      </c>
      <c r="G32" s="90" t="s">
        <v>619</v>
      </c>
      <c r="H32" s="97" t="s">
        <v>615</v>
      </c>
      <c r="I32" s="90" t="s">
        <v>619</v>
      </c>
      <c r="J32" s="97" t="s">
        <v>616</v>
      </c>
      <c r="K32" s="97" t="s">
        <v>619</v>
      </c>
    </row>
    <row r="33" spans="1:11" x14ac:dyDescent="0.25">
      <c r="A33" s="90" t="s">
        <v>328</v>
      </c>
      <c r="B33" s="97" t="s">
        <v>659</v>
      </c>
      <c r="C33" s="97" t="s">
        <v>657</v>
      </c>
      <c r="D33" s="97">
        <v>12</v>
      </c>
      <c r="E33" s="97" t="s">
        <v>669</v>
      </c>
      <c r="F33" s="92">
        <v>61.56</v>
      </c>
      <c r="G33" s="92" t="s">
        <v>288</v>
      </c>
      <c r="H33" s="99">
        <v>10.493182824670351</v>
      </c>
      <c r="I33" s="97" t="s">
        <v>692</v>
      </c>
      <c r="J33">
        <v>0.76</v>
      </c>
      <c r="K33" s="97" t="s">
        <v>734</v>
      </c>
    </row>
    <row r="34" spans="1:11" x14ac:dyDescent="0.25">
      <c r="A34" s="90" t="s">
        <v>329</v>
      </c>
      <c r="B34" s="97" t="s">
        <v>659</v>
      </c>
      <c r="C34" s="97" t="s">
        <v>657</v>
      </c>
      <c r="D34" s="97">
        <v>12</v>
      </c>
      <c r="E34" s="97" t="s">
        <v>669</v>
      </c>
      <c r="F34" s="90" t="s">
        <v>617</v>
      </c>
      <c r="G34" s="90" t="s">
        <v>619</v>
      </c>
      <c r="H34" s="90" t="s">
        <v>617</v>
      </c>
      <c r="I34" s="90" t="s">
        <v>619</v>
      </c>
      <c r="J34" s="97" t="s">
        <v>616</v>
      </c>
      <c r="K34" s="97" t="s">
        <v>619</v>
      </c>
    </row>
    <row r="35" spans="1:11" x14ac:dyDescent="0.25">
      <c r="A35" s="90" t="s">
        <v>55</v>
      </c>
      <c r="B35" s="97" t="s">
        <v>657</v>
      </c>
      <c r="C35" s="97" t="s">
        <v>659</v>
      </c>
      <c r="D35" s="97">
        <v>2</v>
      </c>
      <c r="E35" s="97" t="s">
        <v>669</v>
      </c>
      <c r="F35" s="97">
        <v>13.006</v>
      </c>
      <c r="G35" s="97" t="s">
        <v>287</v>
      </c>
      <c r="H35" s="99">
        <v>11.972729953282229</v>
      </c>
      <c r="I35" s="97" t="s">
        <v>692</v>
      </c>
      <c r="J35" s="105">
        <v>0.82005973377155583</v>
      </c>
      <c r="K35" s="97" t="s">
        <v>692</v>
      </c>
    </row>
    <row r="36" spans="1:11" x14ac:dyDescent="0.25">
      <c r="A36" s="90" t="s">
        <v>330</v>
      </c>
      <c r="B36" s="97" t="s">
        <v>663</v>
      </c>
      <c r="C36" s="97" t="s">
        <v>655</v>
      </c>
      <c r="D36" s="97">
        <v>3</v>
      </c>
      <c r="E36" s="97" t="s">
        <v>669</v>
      </c>
      <c r="F36" s="92">
        <v>13.67</v>
      </c>
      <c r="G36" s="92" t="s">
        <v>624</v>
      </c>
      <c r="H36" s="123">
        <v>17.100000000000001</v>
      </c>
      <c r="I36" s="117" t="s">
        <v>699</v>
      </c>
      <c r="J36" s="131">
        <v>0.48215999999999998</v>
      </c>
      <c r="K36" s="92" t="s">
        <v>743</v>
      </c>
    </row>
    <row r="37" spans="1:11" x14ac:dyDescent="0.25">
      <c r="A37" s="90" t="s">
        <v>331</v>
      </c>
      <c r="B37" s="97" t="s">
        <v>660</v>
      </c>
      <c r="C37" s="97" t="s">
        <v>658</v>
      </c>
      <c r="D37" s="97">
        <v>3</v>
      </c>
      <c r="E37" s="97" t="s">
        <v>669</v>
      </c>
      <c r="F37" s="92">
        <v>0.74</v>
      </c>
      <c r="G37" s="92" t="s">
        <v>288</v>
      </c>
      <c r="H37" s="99">
        <v>14.255660183172406</v>
      </c>
      <c r="I37" s="97" t="s">
        <v>692</v>
      </c>
      <c r="J37">
        <v>0.65</v>
      </c>
      <c r="K37" s="97" t="s">
        <v>744</v>
      </c>
    </row>
    <row r="38" spans="1:11" x14ac:dyDescent="0.25">
      <c r="A38" s="90" t="s">
        <v>332</v>
      </c>
      <c r="B38" s="97" t="s">
        <v>657</v>
      </c>
      <c r="C38" s="97" t="s">
        <v>664</v>
      </c>
      <c r="D38" s="97">
        <v>3</v>
      </c>
      <c r="E38" s="97" t="s">
        <v>669</v>
      </c>
      <c r="F38" s="90" t="s">
        <v>617</v>
      </c>
      <c r="G38" s="90" t="s">
        <v>619</v>
      </c>
      <c r="H38" s="90" t="s">
        <v>617</v>
      </c>
      <c r="I38" s="90" t="s">
        <v>619</v>
      </c>
      <c r="J38" s="90" t="s">
        <v>617</v>
      </c>
      <c r="K38" s="90" t="s">
        <v>619</v>
      </c>
    </row>
    <row r="39" spans="1:11" x14ac:dyDescent="0.25">
      <c r="A39" s="90" t="s">
        <v>333</v>
      </c>
      <c r="B39" s="97" t="s">
        <v>657</v>
      </c>
      <c r="C39" s="97" t="s">
        <v>664</v>
      </c>
      <c r="D39" s="97">
        <v>3</v>
      </c>
      <c r="E39" s="97" t="s">
        <v>669</v>
      </c>
      <c r="F39" s="92">
        <v>32.14</v>
      </c>
      <c r="G39" s="92" t="s">
        <v>288</v>
      </c>
      <c r="H39" s="99">
        <v>21.50909283911345</v>
      </c>
      <c r="I39" s="97" t="s">
        <v>692</v>
      </c>
      <c r="J39" s="90" t="s">
        <v>617</v>
      </c>
      <c r="K39" s="90" t="s">
        <v>619</v>
      </c>
    </row>
    <row r="40" spans="1:11" x14ac:dyDescent="0.25">
      <c r="A40" s="90" t="s">
        <v>334</v>
      </c>
      <c r="B40" s="97" t="s">
        <v>657</v>
      </c>
      <c r="C40" s="97" t="s">
        <v>663</v>
      </c>
      <c r="D40" s="97">
        <v>6</v>
      </c>
      <c r="E40" s="97" t="s">
        <v>669</v>
      </c>
      <c r="F40" s="97">
        <v>2.1</v>
      </c>
      <c r="G40" s="97" t="s">
        <v>288</v>
      </c>
      <c r="H40" s="99">
        <v>62.117579761992531</v>
      </c>
      <c r="I40" s="97" t="s">
        <v>692</v>
      </c>
      <c r="J40" s="97" t="s">
        <v>616</v>
      </c>
      <c r="K40" s="97" t="s">
        <v>619</v>
      </c>
    </row>
    <row r="41" spans="1:11" x14ac:dyDescent="0.25">
      <c r="A41" s="90" t="s">
        <v>335</v>
      </c>
      <c r="B41" s="97" t="s">
        <v>657</v>
      </c>
      <c r="C41" s="97" t="s">
        <v>663</v>
      </c>
      <c r="D41" s="97">
        <v>6</v>
      </c>
      <c r="E41" s="97" t="s">
        <v>669</v>
      </c>
      <c r="F41" s="101">
        <v>3.5459999999999998</v>
      </c>
      <c r="G41" s="97" t="s">
        <v>290</v>
      </c>
      <c r="H41" s="99">
        <v>38.89153394528104</v>
      </c>
      <c r="I41" s="97" t="s">
        <v>692</v>
      </c>
      <c r="J41" s="112" t="s">
        <v>616</v>
      </c>
      <c r="K41" s="97" t="s">
        <v>619</v>
      </c>
    </row>
    <row r="42" spans="1:11" x14ac:dyDescent="0.25">
      <c r="A42" s="90" t="s">
        <v>336</v>
      </c>
      <c r="B42" s="97" t="s">
        <v>232</v>
      </c>
      <c r="C42" s="97" t="s">
        <v>659</v>
      </c>
      <c r="D42" s="97">
        <v>4</v>
      </c>
      <c r="E42" s="97" t="s">
        <v>669</v>
      </c>
      <c r="F42" s="92">
        <v>1.8</v>
      </c>
      <c r="G42" s="92" t="s">
        <v>625</v>
      </c>
      <c r="H42" s="90" t="s">
        <v>617</v>
      </c>
      <c r="I42" s="90" t="s">
        <v>619</v>
      </c>
      <c r="J42" s="90" t="s">
        <v>617</v>
      </c>
      <c r="K42" s="90" t="s">
        <v>619</v>
      </c>
    </row>
    <row r="43" spans="1:11" x14ac:dyDescent="0.25">
      <c r="A43" s="90" t="s">
        <v>337</v>
      </c>
      <c r="B43" s="97" t="s">
        <v>616</v>
      </c>
      <c r="C43" s="97" t="s">
        <v>616</v>
      </c>
      <c r="D43" s="97" t="s">
        <v>616</v>
      </c>
      <c r="E43" s="97" t="s">
        <v>619</v>
      </c>
      <c r="F43" s="92" t="s">
        <v>616</v>
      </c>
      <c r="G43" s="92" t="s">
        <v>619</v>
      </c>
      <c r="H43" s="124" t="s">
        <v>617</v>
      </c>
      <c r="I43" s="118"/>
      <c r="J43" s="92" t="s">
        <v>616</v>
      </c>
      <c r="K43" s="97" t="s">
        <v>619</v>
      </c>
    </row>
    <row r="44" spans="1:11" x14ac:dyDescent="0.25">
      <c r="A44" s="90" t="s">
        <v>338</v>
      </c>
      <c r="B44" s="97" t="s">
        <v>616</v>
      </c>
      <c r="C44" s="97" t="s">
        <v>616</v>
      </c>
      <c r="D44" s="97" t="s">
        <v>616</v>
      </c>
      <c r="E44" s="97" t="s">
        <v>619</v>
      </c>
      <c r="F44" s="97" t="s">
        <v>616</v>
      </c>
      <c r="G44" s="97" t="s">
        <v>619</v>
      </c>
      <c r="H44" s="99">
        <v>20.832647837963673</v>
      </c>
      <c r="I44" s="97" t="s">
        <v>692</v>
      </c>
      <c r="J44" s="97" t="s">
        <v>616</v>
      </c>
      <c r="K44" s="97" t="s">
        <v>619</v>
      </c>
    </row>
    <row r="45" spans="1:11" x14ac:dyDescent="0.25">
      <c r="A45" s="90" t="s">
        <v>339</v>
      </c>
      <c r="B45" s="97" t="s">
        <v>616</v>
      </c>
      <c r="C45" s="97" t="s">
        <v>616</v>
      </c>
      <c r="D45" s="97" t="s">
        <v>616</v>
      </c>
      <c r="E45" s="97" t="s">
        <v>619</v>
      </c>
      <c r="F45" s="97" t="s">
        <v>616</v>
      </c>
      <c r="G45" s="97" t="s">
        <v>619</v>
      </c>
      <c r="H45" s="99">
        <v>28.88</v>
      </c>
      <c r="I45" s="97" t="s">
        <v>622</v>
      </c>
      <c r="J45" s="97" t="s">
        <v>616</v>
      </c>
      <c r="K45" s="97" t="s">
        <v>619</v>
      </c>
    </row>
    <row r="46" spans="1:11" x14ac:dyDescent="0.25">
      <c r="A46" s="91" t="s">
        <v>340</v>
      </c>
      <c r="B46" s="97" t="s">
        <v>616</v>
      </c>
      <c r="C46" s="97" t="s">
        <v>616</v>
      </c>
      <c r="D46" s="97" t="s">
        <v>616</v>
      </c>
      <c r="E46" s="97" t="s">
        <v>619</v>
      </c>
      <c r="F46" s="92" t="s">
        <v>616</v>
      </c>
      <c r="G46" s="92" t="s">
        <v>619</v>
      </c>
      <c r="H46" s="99">
        <v>13</v>
      </c>
      <c r="I46" s="117" t="s">
        <v>700</v>
      </c>
      <c r="J46" s="97" t="s">
        <v>616</v>
      </c>
      <c r="K46" s="97" t="s">
        <v>619</v>
      </c>
    </row>
    <row r="47" spans="1:11" x14ac:dyDescent="0.25">
      <c r="A47" s="90" t="s">
        <v>341</v>
      </c>
      <c r="B47" s="97" t="s">
        <v>657</v>
      </c>
      <c r="C47" s="97" t="s">
        <v>664</v>
      </c>
      <c r="D47" s="97">
        <v>3</v>
      </c>
      <c r="E47" s="97" t="s">
        <v>669</v>
      </c>
      <c r="F47" s="92">
        <v>1.3</v>
      </c>
      <c r="G47" s="92" t="s">
        <v>288</v>
      </c>
      <c r="H47" s="123">
        <v>24.61</v>
      </c>
      <c r="I47" s="115" t="s">
        <v>701</v>
      </c>
      <c r="J47" s="97" t="s">
        <v>616</v>
      </c>
      <c r="K47" s="97" t="s">
        <v>619</v>
      </c>
    </row>
    <row r="48" spans="1:11" x14ac:dyDescent="0.25">
      <c r="A48" s="90" t="s">
        <v>342</v>
      </c>
      <c r="B48" s="97" t="s">
        <v>615</v>
      </c>
      <c r="C48" s="97" t="s">
        <v>615</v>
      </c>
      <c r="D48" s="97" t="s">
        <v>615</v>
      </c>
      <c r="E48" s="90" t="s">
        <v>619</v>
      </c>
      <c r="F48" s="97" t="s">
        <v>615</v>
      </c>
      <c r="G48" s="90" t="s">
        <v>619</v>
      </c>
      <c r="H48" s="97" t="s">
        <v>615</v>
      </c>
      <c r="I48" s="90" t="s">
        <v>619</v>
      </c>
      <c r="J48" s="97" t="s">
        <v>616</v>
      </c>
      <c r="K48" s="97" t="s">
        <v>619</v>
      </c>
    </row>
    <row r="49" spans="1:11" x14ac:dyDescent="0.25">
      <c r="A49" s="90" t="s">
        <v>343</v>
      </c>
      <c r="B49" s="97" t="s">
        <v>660</v>
      </c>
      <c r="C49" s="97" t="s">
        <v>663</v>
      </c>
      <c r="D49" s="97">
        <v>9</v>
      </c>
      <c r="E49" s="97" t="s">
        <v>669</v>
      </c>
      <c r="F49" s="92">
        <v>0.26</v>
      </c>
      <c r="G49" s="97" t="s">
        <v>288</v>
      </c>
      <c r="H49" s="90" t="s">
        <v>617</v>
      </c>
      <c r="I49" s="90" t="s">
        <v>619</v>
      </c>
      <c r="J49" s="92" t="s">
        <v>616</v>
      </c>
      <c r="K49" s="97" t="s">
        <v>619</v>
      </c>
    </row>
    <row r="50" spans="1:11" x14ac:dyDescent="0.25">
      <c r="A50" s="90" t="s">
        <v>1</v>
      </c>
      <c r="B50" s="97" t="s">
        <v>660</v>
      </c>
      <c r="C50" s="97" t="s">
        <v>664</v>
      </c>
      <c r="D50" s="97">
        <v>6</v>
      </c>
      <c r="E50" s="97" t="s">
        <v>673</v>
      </c>
      <c r="F50" s="92">
        <v>7.8280000000000003</v>
      </c>
      <c r="G50" s="92" t="s">
        <v>287</v>
      </c>
      <c r="H50" s="123">
        <v>15.76</v>
      </c>
      <c r="I50" s="92" t="s">
        <v>622</v>
      </c>
      <c r="J50" s="97" t="s">
        <v>617</v>
      </c>
      <c r="K50" s="115" t="s">
        <v>619</v>
      </c>
    </row>
    <row r="51" spans="1:11" x14ac:dyDescent="0.25">
      <c r="A51" s="91" t="s">
        <v>344</v>
      </c>
      <c r="B51" s="97" t="s">
        <v>660</v>
      </c>
      <c r="C51" s="97" t="s">
        <v>658</v>
      </c>
      <c r="D51" s="97">
        <v>3</v>
      </c>
      <c r="E51" s="97" t="s">
        <v>669</v>
      </c>
      <c r="F51" s="97">
        <v>7.7</v>
      </c>
      <c r="G51" s="97" t="s">
        <v>288</v>
      </c>
      <c r="H51" s="99">
        <v>27.230551626591229</v>
      </c>
      <c r="I51" s="97" t="s">
        <v>290</v>
      </c>
      <c r="J51" s="97" t="s">
        <v>616</v>
      </c>
      <c r="K51" s="97" t="s">
        <v>619</v>
      </c>
    </row>
    <row r="52" spans="1:11" x14ac:dyDescent="0.25">
      <c r="A52" s="90" t="s">
        <v>345</v>
      </c>
      <c r="B52" s="92" t="s">
        <v>657</v>
      </c>
      <c r="C52" s="92" t="s">
        <v>664</v>
      </c>
      <c r="D52" s="92">
        <v>3</v>
      </c>
      <c r="E52" s="92" t="s">
        <v>674</v>
      </c>
      <c r="F52" s="92">
        <v>1.478</v>
      </c>
      <c r="G52" s="92" t="s">
        <v>626</v>
      </c>
      <c r="H52" s="123">
        <v>5.8036711838878468</v>
      </c>
      <c r="I52" s="92" t="s">
        <v>692</v>
      </c>
      <c r="J52" s="105">
        <v>0.65007889163667709</v>
      </c>
      <c r="K52" s="92" t="s">
        <v>745</v>
      </c>
    </row>
    <row r="53" spans="1:11" x14ac:dyDescent="0.25">
      <c r="A53" s="90" t="s">
        <v>346</v>
      </c>
      <c r="B53" s="92" t="s">
        <v>660</v>
      </c>
      <c r="C53" s="92" t="s">
        <v>664</v>
      </c>
      <c r="D53" s="92">
        <v>6</v>
      </c>
      <c r="E53" s="92" t="s">
        <v>675</v>
      </c>
      <c r="F53" s="92">
        <v>1.478</v>
      </c>
      <c r="G53" s="92" t="s">
        <v>287</v>
      </c>
      <c r="H53" s="123">
        <v>8.7628975817420436</v>
      </c>
      <c r="I53" s="92" t="s">
        <v>692</v>
      </c>
      <c r="J53" s="105">
        <v>0.65007889163667709</v>
      </c>
      <c r="K53" s="92" t="s">
        <v>692</v>
      </c>
    </row>
    <row r="54" spans="1:11" x14ac:dyDescent="0.25">
      <c r="A54" s="90" t="s">
        <v>347</v>
      </c>
      <c r="B54" s="97" t="s">
        <v>657</v>
      </c>
      <c r="C54" s="97" t="s">
        <v>664</v>
      </c>
      <c r="D54" s="97">
        <v>3</v>
      </c>
      <c r="E54" s="97" t="s">
        <v>669</v>
      </c>
      <c r="F54" s="97">
        <v>0.04</v>
      </c>
      <c r="G54" s="97" t="s">
        <v>288</v>
      </c>
      <c r="H54" s="99">
        <v>5.505664477570086</v>
      </c>
      <c r="I54" s="97" t="s">
        <v>692</v>
      </c>
      <c r="J54" s="105">
        <v>0.68300000000000005</v>
      </c>
      <c r="K54" s="92" t="s">
        <v>692</v>
      </c>
    </row>
    <row r="55" spans="1:11" x14ac:dyDescent="0.25">
      <c r="A55" s="90" t="s">
        <v>348</v>
      </c>
      <c r="B55" s="97" t="s">
        <v>616</v>
      </c>
      <c r="C55" s="97" t="s">
        <v>616</v>
      </c>
      <c r="D55" s="97" t="s">
        <v>616</v>
      </c>
      <c r="E55" s="97" t="s">
        <v>619</v>
      </c>
      <c r="F55" s="92" t="s">
        <v>616</v>
      </c>
      <c r="G55" s="92" t="s">
        <v>619</v>
      </c>
      <c r="H55" s="99">
        <v>23.745670795075583</v>
      </c>
      <c r="I55" s="97" t="s">
        <v>692</v>
      </c>
      <c r="J55" s="97" t="s">
        <v>616</v>
      </c>
      <c r="K55" s="97" t="s">
        <v>619</v>
      </c>
    </row>
    <row r="56" spans="1:11" x14ac:dyDescent="0.25">
      <c r="A56" s="90" t="s">
        <v>349</v>
      </c>
      <c r="B56" s="97" t="s">
        <v>660</v>
      </c>
      <c r="C56" s="97" t="s">
        <v>664</v>
      </c>
      <c r="D56" s="97">
        <v>6</v>
      </c>
      <c r="E56" s="97" t="s">
        <v>669</v>
      </c>
      <c r="F56" s="92">
        <v>12.62</v>
      </c>
      <c r="G56" s="92" t="s">
        <v>288</v>
      </c>
      <c r="H56" s="97" t="s">
        <v>617</v>
      </c>
      <c r="I56" s="115" t="s">
        <v>619</v>
      </c>
      <c r="J56" s="92" t="s">
        <v>616</v>
      </c>
      <c r="K56" s="97" t="s">
        <v>619</v>
      </c>
    </row>
    <row r="57" spans="1:11" x14ac:dyDescent="0.25">
      <c r="A57" s="90" t="s">
        <v>350</v>
      </c>
      <c r="B57" s="97" t="s">
        <v>657</v>
      </c>
      <c r="C57" s="97" t="s">
        <v>664</v>
      </c>
      <c r="D57" s="97">
        <v>3</v>
      </c>
      <c r="E57" s="97" t="s">
        <v>669</v>
      </c>
      <c r="F57" s="92">
        <v>25.58</v>
      </c>
      <c r="G57" s="92" t="s">
        <v>627</v>
      </c>
      <c r="H57" s="99">
        <v>38.4</v>
      </c>
      <c r="I57" s="115" t="s">
        <v>702</v>
      </c>
      <c r="J57" s="112" t="s">
        <v>616</v>
      </c>
      <c r="K57" s="97" t="s">
        <v>619</v>
      </c>
    </row>
    <row r="58" spans="1:11" x14ac:dyDescent="0.25">
      <c r="A58" s="90" t="s">
        <v>351</v>
      </c>
      <c r="B58" s="97" t="s">
        <v>615</v>
      </c>
      <c r="C58" s="97" t="s">
        <v>615</v>
      </c>
      <c r="D58" s="97" t="s">
        <v>615</v>
      </c>
      <c r="E58" s="90" t="s">
        <v>619</v>
      </c>
      <c r="F58" s="97" t="s">
        <v>615</v>
      </c>
      <c r="G58" s="90" t="s">
        <v>619</v>
      </c>
      <c r="H58" s="97" t="s">
        <v>615</v>
      </c>
      <c r="I58" s="90" t="s">
        <v>619</v>
      </c>
      <c r="J58" s="97" t="s">
        <v>616</v>
      </c>
      <c r="K58" s="97" t="s">
        <v>619</v>
      </c>
    </row>
    <row r="59" spans="1:11" x14ac:dyDescent="0.25">
      <c r="A59" s="90" t="s">
        <v>352</v>
      </c>
      <c r="B59" s="97" t="s">
        <v>232</v>
      </c>
      <c r="C59" s="97" t="s">
        <v>658</v>
      </c>
      <c r="D59" s="97">
        <v>2</v>
      </c>
      <c r="E59" s="97" t="s">
        <v>669</v>
      </c>
      <c r="F59" s="97">
        <v>3.5</v>
      </c>
      <c r="G59" s="97" t="s">
        <v>288</v>
      </c>
      <c r="H59" s="99">
        <v>12.277876106194689</v>
      </c>
      <c r="I59" s="97" t="s">
        <v>290</v>
      </c>
      <c r="J59" s="97" t="s">
        <v>616</v>
      </c>
      <c r="K59" s="97" t="s">
        <v>619</v>
      </c>
    </row>
    <row r="60" spans="1:11" x14ac:dyDescent="0.25">
      <c r="A60" s="90" t="s">
        <v>64</v>
      </c>
      <c r="B60" s="97" t="s">
        <v>660</v>
      </c>
      <c r="C60" s="97" t="s">
        <v>664</v>
      </c>
      <c r="D60" s="97">
        <v>6</v>
      </c>
      <c r="E60" s="97" t="s">
        <v>669</v>
      </c>
      <c r="F60" s="97">
        <v>0.84</v>
      </c>
      <c r="G60" s="97" t="s">
        <v>288</v>
      </c>
      <c r="H60" s="99">
        <v>14.574856620854082</v>
      </c>
      <c r="I60" s="97" t="s">
        <v>692</v>
      </c>
      <c r="J60" s="112" t="s">
        <v>616</v>
      </c>
      <c r="K60" s="97" t="s">
        <v>619</v>
      </c>
    </row>
    <row r="61" spans="1:11" x14ac:dyDescent="0.25">
      <c r="A61" s="90" t="s">
        <v>353</v>
      </c>
      <c r="B61" s="97" t="s">
        <v>660</v>
      </c>
      <c r="C61" s="97" t="s">
        <v>664</v>
      </c>
      <c r="D61" s="97">
        <v>6</v>
      </c>
      <c r="E61" s="97" t="s">
        <v>669</v>
      </c>
      <c r="F61" s="97">
        <v>1.22</v>
      </c>
      <c r="G61" s="97" t="s">
        <v>628</v>
      </c>
      <c r="H61" s="97" t="s">
        <v>617</v>
      </c>
      <c r="I61" s="115" t="s">
        <v>619</v>
      </c>
      <c r="J61" s="92" t="s">
        <v>616</v>
      </c>
      <c r="K61" s="97" t="s">
        <v>619</v>
      </c>
    </row>
    <row r="62" spans="1:11" x14ac:dyDescent="0.25">
      <c r="A62" s="90" t="s">
        <v>354</v>
      </c>
      <c r="B62" s="97" t="s">
        <v>660</v>
      </c>
      <c r="C62" s="97" t="s">
        <v>664</v>
      </c>
      <c r="D62" s="97">
        <v>6</v>
      </c>
      <c r="E62" s="97" t="s">
        <v>669</v>
      </c>
      <c r="F62" s="97">
        <v>0.93</v>
      </c>
      <c r="G62" s="97" t="s">
        <v>288</v>
      </c>
      <c r="H62" s="97" t="s">
        <v>617</v>
      </c>
      <c r="I62" s="115" t="s">
        <v>619</v>
      </c>
      <c r="J62" s="92" t="s">
        <v>616</v>
      </c>
      <c r="K62" s="97" t="s">
        <v>619</v>
      </c>
    </row>
    <row r="63" spans="1:11" x14ac:dyDescent="0.25">
      <c r="A63" s="90" t="s">
        <v>355</v>
      </c>
      <c r="B63" s="97" t="s">
        <v>660</v>
      </c>
      <c r="C63" s="97" t="s">
        <v>664</v>
      </c>
      <c r="D63" s="97">
        <v>6</v>
      </c>
      <c r="E63" s="97" t="s">
        <v>669</v>
      </c>
      <c r="F63" s="97">
        <v>0.37</v>
      </c>
      <c r="G63" s="97" t="s">
        <v>288</v>
      </c>
      <c r="H63" s="99">
        <v>20.69</v>
      </c>
      <c r="I63" s="115" t="s">
        <v>631</v>
      </c>
      <c r="J63" s="97" t="s">
        <v>616</v>
      </c>
      <c r="K63" s="97" t="s">
        <v>619</v>
      </c>
    </row>
    <row r="64" spans="1:11" x14ac:dyDescent="0.25">
      <c r="A64" s="90" t="s">
        <v>356</v>
      </c>
      <c r="B64" s="97" t="s">
        <v>660</v>
      </c>
      <c r="C64" s="97" t="s">
        <v>664</v>
      </c>
      <c r="D64" s="97">
        <v>6</v>
      </c>
      <c r="E64" s="97" t="s">
        <v>669</v>
      </c>
      <c r="F64" s="97">
        <v>1.375</v>
      </c>
      <c r="G64" s="97" t="s">
        <v>629</v>
      </c>
      <c r="H64" s="99">
        <v>15.520265692927845</v>
      </c>
      <c r="I64" s="97" t="s">
        <v>692</v>
      </c>
      <c r="J64" s="112" t="s">
        <v>616</v>
      </c>
      <c r="K64" s="97" t="s">
        <v>619</v>
      </c>
    </row>
    <row r="65" spans="1:11" x14ac:dyDescent="0.25">
      <c r="A65" s="90" t="s">
        <v>357</v>
      </c>
      <c r="B65" s="97" t="s">
        <v>660</v>
      </c>
      <c r="C65" s="97" t="s">
        <v>664</v>
      </c>
      <c r="D65" s="97">
        <v>6</v>
      </c>
      <c r="E65" s="97" t="s">
        <v>669</v>
      </c>
      <c r="F65" s="97">
        <v>1.25</v>
      </c>
      <c r="G65" s="97" t="s">
        <v>630</v>
      </c>
      <c r="H65" s="123">
        <v>17.084229116785359</v>
      </c>
      <c r="I65" s="92" t="s">
        <v>692</v>
      </c>
      <c r="J65" s="90" t="s">
        <v>616</v>
      </c>
      <c r="K65" s="97" t="s">
        <v>619</v>
      </c>
    </row>
    <row r="66" spans="1:11" x14ac:dyDescent="0.25">
      <c r="A66" s="90" t="s">
        <v>358</v>
      </c>
      <c r="B66" s="97" t="s">
        <v>615</v>
      </c>
      <c r="C66" s="97" t="s">
        <v>615</v>
      </c>
      <c r="D66" s="97" t="s">
        <v>615</v>
      </c>
      <c r="E66" s="97" t="s">
        <v>619</v>
      </c>
      <c r="F66" s="97" t="s">
        <v>615</v>
      </c>
      <c r="G66" s="97" t="s">
        <v>619</v>
      </c>
      <c r="H66" s="99">
        <v>12.425680064394198</v>
      </c>
      <c r="I66" s="97" t="s">
        <v>692</v>
      </c>
      <c r="J66" s="97" t="s">
        <v>616</v>
      </c>
      <c r="K66" s="97" t="s">
        <v>619</v>
      </c>
    </row>
    <row r="67" spans="1:11" x14ac:dyDescent="0.25">
      <c r="A67" s="90" t="s">
        <v>359</v>
      </c>
      <c r="B67" s="97" t="s">
        <v>615</v>
      </c>
      <c r="C67" s="97" t="s">
        <v>615</v>
      </c>
      <c r="D67" s="97" t="s">
        <v>615</v>
      </c>
      <c r="E67" s="97" t="s">
        <v>619</v>
      </c>
      <c r="F67" s="97" t="s">
        <v>615</v>
      </c>
      <c r="G67" s="97" t="s">
        <v>619</v>
      </c>
      <c r="H67" s="97" t="s">
        <v>615</v>
      </c>
      <c r="I67" s="97" t="s">
        <v>619</v>
      </c>
      <c r="J67" s="97" t="s">
        <v>616</v>
      </c>
      <c r="K67" s="97" t="s">
        <v>619</v>
      </c>
    </row>
    <row r="68" spans="1:11" x14ac:dyDescent="0.25">
      <c r="A68" s="90" t="s">
        <v>360</v>
      </c>
      <c r="B68" s="97" t="s">
        <v>615</v>
      </c>
      <c r="C68" s="97" t="s">
        <v>615</v>
      </c>
      <c r="D68" s="97" t="s">
        <v>615</v>
      </c>
      <c r="E68" s="97" t="s">
        <v>619</v>
      </c>
      <c r="F68" s="97" t="s">
        <v>615</v>
      </c>
      <c r="G68" s="97" t="s">
        <v>619</v>
      </c>
      <c r="H68" s="97" t="s">
        <v>615</v>
      </c>
      <c r="I68" s="97" t="s">
        <v>619</v>
      </c>
      <c r="J68" s="97" t="s">
        <v>616</v>
      </c>
      <c r="K68" s="97" t="s">
        <v>619</v>
      </c>
    </row>
    <row r="69" spans="1:11" x14ac:dyDescent="0.25">
      <c r="A69" s="90" t="s">
        <v>361</v>
      </c>
      <c r="B69" s="97" t="s">
        <v>615</v>
      </c>
      <c r="C69" s="97" t="s">
        <v>615</v>
      </c>
      <c r="D69" s="97" t="s">
        <v>615</v>
      </c>
      <c r="E69" s="97" t="s">
        <v>619</v>
      </c>
      <c r="F69" s="97" t="s">
        <v>615</v>
      </c>
      <c r="G69" s="97" t="s">
        <v>619</v>
      </c>
      <c r="H69" s="99">
        <v>8.1853077038219233</v>
      </c>
      <c r="I69" s="97" t="s">
        <v>692</v>
      </c>
      <c r="J69" s="97" t="s">
        <v>616</v>
      </c>
      <c r="K69" s="97" t="s">
        <v>619</v>
      </c>
    </row>
    <row r="70" spans="1:11" x14ac:dyDescent="0.25">
      <c r="A70" s="90" t="s">
        <v>362</v>
      </c>
      <c r="B70" s="97" t="s">
        <v>657</v>
      </c>
      <c r="C70" s="97" t="s">
        <v>663</v>
      </c>
      <c r="D70" s="97">
        <v>6</v>
      </c>
      <c r="E70" s="97" t="s">
        <v>669</v>
      </c>
      <c r="F70" s="97">
        <v>7.0000000000000007E-2</v>
      </c>
      <c r="G70" s="97" t="s">
        <v>288</v>
      </c>
      <c r="H70" s="123">
        <v>13.800329613259109</v>
      </c>
      <c r="I70" s="92" t="s">
        <v>692</v>
      </c>
      <c r="J70" s="97" t="s">
        <v>617</v>
      </c>
      <c r="K70" s="115" t="s">
        <v>619</v>
      </c>
    </row>
    <row r="71" spans="1:11" x14ac:dyDescent="0.25">
      <c r="A71" s="90" t="s">
        <v>363</v>
      </c>
      <c r="B71" s="97" t="s">
        <v>657</v>
      </c>
      <c r="C71" s="97" t="s">
        <v>663</v>
      </c>
      <c r="D71" s="97">
        <v>6</v>
      </c>
      <c r="E71" s="97" t="s">
        <v>669</v>
      </c>
      <c r="F71" s="97">
        <v>3.3000000000000002E-2</v>
      </c>
      <c r="G71" s="115" t="s">
        <v>631</v>
      </c>
      <c r="H71" s="123">
        <v>7.96</v>
      </c>
      <c r="I71" s="115" t="s">
        <v>631</v>
      </c>
      <c r="J71" s="97" t="s">
        <v>617</v>
      </c>
      <c r="K71" s="115" t="s">
        <v>619</v>
      </c>
    </row>
    <row r="72" spans="1:11" x14ac:dyDescent="0.25">
      <c r="A72" s="90" t="s">
        <v>364</v>
      </c>
      <c r="B72" s="97" t="s">
        <v>657</v>
      </c>
      <c r="C72" s="97" t="s">
        <v>663</v>
      </c>
      <c r="D72" s="97">
        <v>6</v>
      </c>
      <c r="E72" s="97" t="s">
        <v>669</v>
      </c>
      <c r="F72" s="97">
        <v>0.18</v>
      </c>
      <c r="G72" s="97" t="s">
        <v>288</v>
      </c>
      <c r="H72" s="123">
        <v>20.633651427759933</v>
      </c>
      <c r="I72" s="92" t="s">
        <v>692</v>
      </c>
      <c r="J72">
        <v>0.52</v>
      </c>
      <c r="K72" s="97" t="s">
        <v>734</v>
      </c>
    </row>
    <row r="73" spans="1:11" x14ac:dyDescent="0.25">
      <c r="A73" s="90" t="s">
        <v>365</v>
      </c>
      <c r="B73" s="97" t="s">
        <v>660</v>
      </c>
      <c r="C73" s="97" t="s">
        <v>658</v>
      </c>
      <c r="D73" s="97">
        <v>3</v>
      </c>
      <c r="E73" s="97" t="s">
        <v>669</v>
      </c>
      <c r="F73" s="97">
        <v>0.12</v>
      </c>
      <c r="G73" s="97" t="s">
        <v>288</v>
      </c>
      <c r="H73" s="102" t="s">
        <v>617</v>
      </c>
      <c r="I73" s="118"/>
      <c r="J73" s="90" t="s">
        <v>617</v>
      </c>
      <c r="K73" s="90" t="s">
        <v>619</v>
      </c>
    </row>
    <row r="74" spans="1:11" x14ac:dyDescent="0.25">
      <c r="A74" s="90" t="s">
        <v>366</v>
      </c>
      <c r="B74" s="97" t="s">
        <v>657</v>
      </c>
      <c r="C74" s="97" t="s">
        <v>664</v>
      </c>
      <c r="D74" s="97">
        <v>3</v>
      </c>
      <c r="E74" s="97" t="s">
        <v>669</v>
      </c>
      <c r="F74" s="97">
        <v>11.525</v>
      </c>
      <c r="G74" s="97" t="s">
        <v>287</v>
      </c>
      <c r="H74" s="99">
        <v>6.49</v>
      </c>
      <c r="I74" s="97" t="s">
        <v>622</v>
      </c>
      <c r="J74" s="133" t="s">
        <v>616</v>
      </c>
      <c r="K74" s="97" t="s">
        <v>619</v>
      </c>
    </row>
    <row r="75" spans="1:11" x14ac:dyDescent="0.25">
      <c r="A75" s="90" t="s">
        <v>66</v>
      </c>
      <c r="B75" s="92" t="s">
        <v>664</v>
      </c>
      <c r="C75" s="92" t="s">
        <v>661</v>
      </c>
      <c r="D75" s="92">
        <v>2</v>
      </c>
      <c r="E75" s="92" t="s">
        <v>676</v>
      </c>
      <c r="F75" s="97">
        <v>0.63100000000000001</v>
      </c>
      <c r="G75" s="97" t="s">
        <v>287</v>
      </c>
      <c r="H75" s="99">
        <v>1.409440227703985</v>
      </c>
      <c r="I75" s="97" t="s">
        <v>290</v>
      </c>
      <c r="J75" s="112">
        <v>0.61220059270588822</v>
      </c>
      <c r="K75" s="97" t="s">
        <v>692</v>
      </c>
    </row>
    <row r="76" spans="1:11" x14ac:dyDescent="0.25">
      <c r="A76" s="90" t="s">
        <v>367</v>
      </c>
      <c r="B76" s="92" t="s">
        <v>660</v>
      </c>
      <c r="C76" s="92" t="s">
        <v>232</v>
      </c>
      <c r="D76" s="92">
        <v>2</v>
      </c>
      <c r="E76" s="92" t="s">
        <v>676</v>
      </c>
      <c r="F76" s="97">
        <v>1.141</v>
      </c>
      <c r="G76" s="97" t="s">
        <v>287</v>
      </c>
      <c r="H76" s="99">
        <v>4.6884711755082407</v>
      </c>
      <c r="I76" s="97" t="s">
        <v>290</v>
      </c>
      <c r="J76" s="132">
        <v>0.60140898036899848</v>
      </c>
      <c r="K76" s="97" t="s">
        <v>692</v>
      </c>
    </row>
    <row r="77" spans="1:11" x14ac:dyDescent="0.25">
      <c r="A77" s="90" t="s">
        <v>68</v>
      </c>
      <c r="B77" s="97" t="s">
        <v>657</v>
      </c>
      <c r="C77" s="97" t="s">
        <v>664</v>
      </c>
      <c r="D77" s="97">
        <v>3</v>
      </c>
      <c r="E77" s="97" t="s">
        <v>669</v>
      </c>
      <c r="F77" s="102" t="s">
        <v>617</v>
      </c>
      <c r="G77" s="102"/>
      <c r="H77" s="123">
        <v>40.738030000000002</v>
      </c>
      <c r="I77" s="115" t="s">
        <v>703</v>
      </c>
      <c r="J77" s="92" t="s">
        <v>616</v>
      </c>
      <c r="K77" s="97" t="s">
        <v>619</v>
      </c>
    </row>
    <row r="78" spans="1:11" x14ac:dyDescent="0.25">
      <c r="A78" s="90" t="s">
        <v>368</v>
      </c>
      <c r="B78" s="97" t="s">
        <v>659</v>
      </c>
      <c r="C78" s="97" t="s">
        <v>657</v>
      </c>
      <c r="D78" s="97">
        <v>12</v>
      </c>
      <c r="E78" s="97" t="s">
        <v>669</v>
      </c>
      <c r="F78" s="97">
        <v>0.01</v>
      </c>
      <c r="G78" s="97" t="s">
        <v>287</v>
      </c>
      <c r="H78" s="99">
        <v>14.1</v>
      </c>
      <c r="I78" s="115" t="s">
        <v>704</v>
      </c>
      <c r="J78" s="97" t="s">
        <v>616</v>
      </c>
      <c r="K78" s="97" t="s">
        <v>619</v>
      </c>
    </row>
    <row r="79" spans="1:11" x14ac:dyDescent="0.25">
      <c r="A79" s="90" t="s">
        <v>369</v>
      </c>
      <c r="B79" s="97" t="s">
        <v>660</v>
      </c>
      <c r="C79" s="97" t="s">
        <v>664</v>
      </c>
      <c r="D79" s="97">
        <v>6</v>
      </c>
      <c r="E79" s="97" t="s">
        <v>669</v>
      </c>
      <c r="F79" s="97">
        <v>0.01</v>
      </c>
      <c r="G79" s="97" t="s">
        <v>288</v>
      </c>
      <c r="H79" s="99">
        <v>13.57</v>
      </c>
      <c r="I79" s="115" t="s">
        <v>631</v>
      </c>
      <c r="J79" s="97" t="s">
        <v>616</v>
      </c>
      <c r="K79" s="97" t="s">
        <v>619</v>
      </c>
    </row>
    <row r="80" spans="1:11" x14ac:dyDescent="0.25">
      <c r="A80" s="90" t="s">
        <v>370</v>
      </c>
      <c r="B80" s="97" t="s">
        <v>657</v>
      </c>
      <c r="C80" s="97" t="s">
        <v>663</v>
      </c>
      <c r="D80" s="97">
        <v>6</v>
      </c>
      <c r="E80" s="97" t="s">
        <v>669</v>
      </c>
      <c r="F80" s="97">
        <v>1.5009999999999999</v>
      </c>
      <c r="G80" s="97" t="s">
        <v>288</v>
      </c>
      <c r="H80" s="99">
        <v>47.025374528884484</v>
      </c>
      <c r="I80" s="97" t="s">
        <v>692</v>
      </c>
      <c r="J80" s="112" t="s">
        <v>616</v>
      </c>
      <c r="K80" s="97" t="s">
        <v>619</v>
      </c>
    </row>
    <row r="81" spans="1:11" x14ac:dyDescent="0.25">
      <c r="A81" s="90" t="s">
        <v>371</v>
      </c>
      <c r="B81" s="97" t="s">
        <v>660</v>
      </c>
      <c r="C81" s="97" t="s">
        <v>664</v>
      </c>
      <c r="D81" s="97">
        <v>6</v>
      </c>
      <c r="E81" s="97" t="s">
        <v>669</v>
      </c>
      <c r="F81" s="97">
        <v>17.091000000000001</v>
      </c>
      <c r="G81" s="97" t="s">
        <v>287</v>
      </c>
      <c r="H81" s="99">
        <v>12.069575446049384</v>
      </c>
      <c r="I81" s="97" t="s">
        <v>692</v>
      </c>
      <c r="J81" s="132">
        <v>0.49989906122614192</v>
      </c>
      <c r="K81" s="97" t="s">
        <v>692</v>
      </c>
    </row>
    <row r="82" spans="1:11" x14ac:dyDescent="0.25">
      <c r="A82" s="90" t="s">
        <v>372</v>
      </c>
      <c r="B82" s="97" t="s">
        <v>658</v>
      </c>
      <c r="C82" s="97" t="s">
        <v>664</v>
      </c>
      <c r="D82" s="97">
        <v>5</v>
      </c>
      <c r="E82" s="97" t="s">
        <v>669</v>
      </c>
      <c r="F82" s="97">
        <v>2.64</v>
      </c>
      <c r="G82" s="97" t="s">
        <v>287</v>
      </c>
      <c r="H82" s="99">
        <v>12.65</v>
      </c>
      <c r="I82" s="115" t="s">
        <v>631</v>
      </c>
      <c r="J82" s="97" t="s">
        <v>616</v>
      </c>
      <c r="K82" s="97" t="s">
        <v>619</v>
      </c>
    </row>
    <row r="83" spans="1:11" x14ac:dyDescent="0.25">
      <c r="A83" s="90" t="s">
        <v>73</v>
      </c>
      <c r="B83" s="97" t="s">
        <v>660</v>
      </c>
      <c r="C83" s="97" t="s">
        <v>663</v>
      </c>
      <c r="D83" s="97">
        <v>9</v>
      </c>
      <c r="E83" s="97" t="s">
        <v>669</v>
      </c>
      <c r="F83" s="97">
        <v>65.400000000000006</v>
      </c>
      <c r="G83" s="97" t="s">
        <v>288</v>
      </c>
      <c r="H83" s="123">
        <v>9.91</v>
      </c>
      <c r="I83" s="117" t="s">
        <v>705</v>
      </c>
      <c r="J83" s="99">
        <v>0.54510789574167717</v>
      </c>
      <c r="K83" s="97" t="s">
        <v>746</v>
      </c>
    </row>
    <row r="84" spans="1:11" x14ac:dyDescent="0.25">
      <c r="A84" s="90" t="s">
        <v>77</v>
      </c>
      <c r="B84" s="97" t="s">
        <v>660</v>
      </c>
      <c r="C84" s="97" t="s">
        <v>657</v>
      </c>
      <c r="D84" s="97">
        <v>4</v>
      </c>
      <c r="E84" s="97" t="s">
        <v>669</v>
      </c>
      <c r="F84" s="97">
        <v>0.28999999999999998</v>
      </c>
      <c r="G84" s="97" t="s">
        <v>288</v>
      </c>
      <c r="H84" s="123">
        <v>30.88</v>
      </c>
      <c r="I84" s="92" t="s">
        <v>622</v>
      </c>
      <c r="J84">
        <v>0.29809999999999998</v>
      </c>
      <c r="K84" s="130" t="s">
        <v>747</v>
      </c>
    </row>
    <row r="85" spans="1:11" x14ac:dyDescent="0.25">
      <c r="A85" s="90" t="s">
        <v>373</v>
      </c>
      <c r="B85" s="97" t="s">
        <v>615</v>
      </c>
      <c r="C85" s="97" t="s">
        <v>615</v>
      </c>
      <c r="D85" s="97" t="s">
        <v>615</v>
      </c>
      <c r="E85" s="97" t="s">
        <v>619</v>
      </c>
      <c r="F85" s="97" t="s">
        <v>615</v>
      </c>
      <c r="G85" s="97" t="s">
        <v>619</v>
      </c>
      <c r="H85" s="97" t="s">
        <v>615</v>
      </c>
      <c r="I85" s="97" t="s">
        <v>619</v>
      </c>
      <c r="J85" s="112" t="s">
        <v>616</v>
      </c>
      <c r="K85" s="97" t="s">
        <v>619</v>
      </c>
    </row>
    <row r="86" spans="1:11" x14ac:dyDescent="0.25">
      <c r="A86" s="90" t="s">
        <v>374</v>
      </c>
      <c r="B86" s="97" t="s">
        <v>615</v>
      </c>
      <c r="C86" s="97" t="s">
        <v>615</v>
      </c>
      <c r="D86" s="97" t="s">
        <v>615</v>
      </c>
      <c r="E86" s="97" t="s">
        <v>619</v>
      </c>
      <c r="F86" s="97" t="s">
        <v>615</v>
      </c>
      <c r="G86" s="97" t="s">
        <v>619</v>
      </c>
      <c r="H86" s="97" t="s">
        <v>615</v>
      </c>
      <c r="I86" s="97" t="s">
        <v>619</v>
      </c>
      <c r="J86" s="112" t="s">
        <v>616</v>
      </c>
      <c r="K86" s="97" t="s">
        <v>619</v>
      </c>
    </row>
    <row r="87" spans="1:11" x14ac:dyDescent="0.25">
      <c r="A87" s="90" t="s">
        <v>375</v>
      </c>
      <c r="B87" s="97" t="s">
        <v>660</v>
      </c>
      <c r="C87" s="97" t="s">
        <v>663</v>
      </c>
      <c r="D87" s="97">
        <v>9</v>
      </c>
      <c r="E87" s="97" t="s">
        <v>669</v>
      </c>
      <c r="F87" s="97">
        <v>17.5</v>
      </c>
      <c r="G87" s="97" t="s">
        <v>287</v>
      </c>
      <c r="H87" s="99">
        <v>54.107558139534888</v>
      </c>
      <c r="I87" s="97" t="s">
        <v>692</v>
      </c>
      <c r="J87" s="112" t="s">
        <v>616</v>
      </c>
      <c r="K87" s="97" t="s">
        <v>619</v>
      </c>
    </row>
    <row r="88" spans="1:11" x14ac:dyDescent="0.25">
      <c r="A88" s="90" t="s">
        <v>376</v>
      </c>
      <c r="B88" s="97" t="s">
        <v>660</v>
      </c>
      <c r="C88" s="97" t="s">
        <v>658</v>
      </c>
      <c r="D88" s="97">
        <v>3</v>
      </c>
      <c r="E88" s="97" t="s">
        <v>673</v>
      </c>
      <c r="F88" s="97">
        <v>6.06</v>
      </c>
      <c r="G88" s="97" t="s">
        <v>288</v>
      </c>
      <c r="H88" s="99">
        <v>23.489098375082911</v>
      </c>
      <c r="I88" s="97" t="s">
        <v>692</v>
      </c>
      <c r="J88" s="132">
        <v>0.3717908880227942</v>
      </c>
      <c r="K88" s="97" t="s">
        <v>692</v>
      </c>
    </row>
    <row r="89" spans="1:11" x14ac:dyDescent="0.25">
      <c r="A89" s="90" t="s">
        <v>377</v>
      </c>
      <c r="B89" s="97" t="s">
        <v>232</v>
      </c>
      <c r="C89" s="97" t="s">
        <v>662</v>
      </c>
      <c r="D89" s="97">
        <v>7</v>
      </c>
      <c r="E89" s="97" t="s">
        <v>669</v>
      </c>
      <c r="F89" s="97">
        <v>5.2115</v>
      </c>
      <c r="G89" s="97" t="s">
        <v>287</v>
      </c>
      <c r="H89" s="115">
        <v>52.84</v>
      </c>
      <c r="I89" s="115" t="s">
        <v>701</v>
      </c>
      <c r="J89" s="97" t="s">
        <v>616</v>
      </c>
      <c r="K89" s="97" t="s">
        <v>619</v>
      </c>
    </row>
    <row r="90" spans="1:11" x14ac:dyDescent="0.25">
      <c r="A90" s="90" t="s">
        <v>378</v>
      </c>
      <c r="B90" s="97" t="s">
        <v>659</v>
      </c>
      <c r="C90" s="97" t="s">
        <v>657</v>
      </c>
      <c r="D90" s="97">
        <v>12</v>
      </c>
      <c r="E90" s="97" t="s">
        <v>669</v>
      </c>
      <c r="F90" s="97">
        <v>0.1</v>
      </c>
      <c r="G90" s="97" t="s">
        <v>288</v>
      </c>
      <c r="H90" s="99">
        <v>20.95</v>
      </c>
      <c r="I90" s="115" t="s">
        <v>631</v>
      </c>
      <c r="J90" s="97" t="s">
        <v>616</v>
      </c>
      <c r="K90" s="97" t="s">
        <v>619</v>
      </c>
    </row>
    <row r="91" spans="1:11" x14ac:dyDescent="0.25">
      <c r="A91" s="90" t="s">
        <v>379</v>
      </c>
      <c r="B91" s="97" t="s">
        <v>657</v>
      </c>
      <c r="C91" s="97" t="s">
        <v>666</v>
      </c>
      <c r="D91" s="97">
        <v>6</v>
      </c>
      <c r="E91" s="97" t="s">
        <v>669</v>
      </c>
      <c r="F91" s="97">
        <v>7.0000000000000007E-2</v>
      </c>
      <c r="G91" s="97" t="s">
        <v>632</v>
      </c>
      <c r="H91" s="125">
        <v>22.75</v>
      </c>
      <c r="I91" s="117" t="s">
        <v>706</v>
      </c>
      <c r="J91" s="90" t="s">
        <v>616</v>
      </c>
      <c r="K91" s="97" t="s">
        <v>619</v>
      </c>
    </row>
    <row r="92" spans="1:11" x14ac:dyDescent="0.25">
      <c r="A92" s="90" t="s">
        <v>380</v>
      </c>
      <c r="B92" s="97" t="s">
        <v>657</v>
      </c>
      <c r="C92" s="97" t="s">
        <v>654</v>
      </c>
      <c r="D92" s="97">
        <v>9</v>
      </c>
      <c r="E92" s="97" t="s">
        <v>669</v>
      </c>
      <c r="F92" s="97">
        <v>0.04</v>
      </c>
      <c r="G92" s="97" t="s">
        <v>288</v>
      </c>
      <c r="H92" s="99">
        <v>13.874928284566838</v>
      </c>
      <c r="I92" s="97" t="s">
        <v>290</v>
      </c>
      <c r="J92" s="133" t="s">
        <v>616</v>
      </c>
      <c r="K92" s="97" t="s">
        <v>619</v>
      </c>
    </row>
    <row r="93" spans="1:11" x14ac:dyDescent="0.25">
      <c r="A93" s="91" t="s">
        <v>381</v>
      </c>
      <c r="B93" s="97" t="s">
        <v>657</v>
      </c>
      <c r="C93" s="97" t="s">
        <v>664</v>
      </c>
      <c r="D93" s="97">
        <v>3</v>
      </c>
      <c r="E93" s="97" t="s">
        <v>669</v>
      </c>
      <c r="F93" s="97">
        <v>37.037037037037038</v>
      </c>
      <c r="G93" s="90" t="s">
        <v>633</v>
      </c>
      <c r="H93" s="126">
        <v>6.1100247922687707</v>
      </c>
      <c r="I93" s="129" t="s">
        <v>693</v>
      </c>
      <c r="J93" s="90" t="s">
        <v>617</v>
      </c>
      <c r="K93" s="90" t="s">
        <v>619</v>
      </c>
    </row>
    <row r="94" spans="1:11" x14ac:dyDescent="0.25">
      <c r="A94" s="90" t="s">
        <v>382</v>
      </c>
      <c r="B94" s="97" t="s">
        <v>657</v>
      </c>
      <c r="C94" s="97" t="s">
        <v>664</v>
      </c>
      <c r="D94" s="97">
        <v>3</v>
      </c>
      <c r="E94" s="97" t="s">
        <v>669</v>
      </c>
      <c r="F94" s="97">
        <v>10.57</v>
      </c>
      <c r="G94" s="97" t="s">
        <v>288</v>
      </c>
      <c r="H94" s="99">
        <v>34.407283583681703</v>
      </c>
      <c r="I94" s="97" t="s">
        <v>692</v>
      </c>
      <c r="J94" s="132">
        <v>0.48501643547099937</v>
      </c>
      <c r="K94" s="97" t="s">
        <v>692</v>
      </c>
    </row>
    <row r="95" spans="1:11" x14ac:dyDescent="0.25">
      <c r="A95" s="90" t="s">
        <v>383</v>
      </c>
      <c r="B95" s="97" t="s">
        <v>615</v>
      </c>
      <c r="C95" s="97" t="s">
        <v>615</v>
      </c>
      <c r="D95" s="97" t="s">
        <v>615</v>
      </c>
      <c r="E95" s="97" t="s">
        <v>619</v>
      </c>
      <c r="F95" s="97" t="s">
        <v>615</v>
      </c>
      <c r="G95" s="97" t="s">
        <v>619</v>
      </c>
      <c r="H95" s="97" t="s">
        <v>615</v>
      </c>
      <c r="I95" s="97" t="s">
        <v>619</v>
      </c>
      <c r="J95" s="97" t="s">
        <v>616</v>
      </c>
      <c r="K95" s="97" t="s">
        <v>619</v>
      </c>
    </row>
    <row r="96" spans="1:11" x14ac:dyDescent="0.25">
      <c r="A96" s="90" t="s">
        <v>384</v>
      </c>
      <c r="B96" s="97" t="s">
        <v>656</v>
      </c>
      <c r="C96" s="97" t="s">
        <v>232</v>
      </c>
      <c r="D96" s="97">
        <v>5</v>
      </c>
      <c r="E96" s="97" t="s">
        <v>669</v>
      </c>
      <c r="F96" s="90" t="s">
        <v>617</v>
      </c>
      <c r="G96" s="90" t="s">
        <v>619</v>
      </c>
      <c r="H96" s="90" t="s">
        <v>617</v>
      </c>
      <c r="I96" s="90" t="s">
        <v>619</v>
      </c>
      <c r="J96" s="90" t="s">
        <v>617</v>
      </c>
      <c r="K96" s="90" t="s">
        <v>619</v>
      </c>
    </row>
    <row r="97" spans="1:11" x14ac:dyDescent="0.25">
      <c r="A97" s="92" t="s">
        <v>82</v>
      </c>
      <c r="B97" s="92" t="s">
        <v>232</v>
      </c>
      <c r="C97" s="92" t="s">
        <v>657</v>
      </c>
      <c r="D97" s="92">
        <v>3</v>
      </c>
      <c r="E97" s="92" t="s">
        <v>673</v>
      </c>
      <c r="F97" s="97">
        <v>323.99</v>
      </c>
      <c r="G97" s="97" t="s">
        <v>287</v>
      </c>
      <c r="H97" s="99">
        <v>10.349363373821294</v>
      </c>
      <c r="I97" s="97" t="s">
        <v>692</v>
      </c>
      <c r="J97" s="132">
        <v>0.49634374184013191</v>
      </c>
      <c r="K97" s="97" t="s">
        <v>692</v>
      </c>
    </row>
    <row r="98" spans="1:11" x14ac:dyDescent="0.25">
      <c r="A98" s="90" t="s">
        <v>385</v>
      </c>
      <c r="B98" s="97" t="s">
        <v>660</v>
      </c>
      <c r="C98" s="97" t="s">
        <v>658</v>
      </c>
      <c r="D98" s="97">
        <v>3</v>
      </c>
      <c r="E98" s="97" t="s">
        <v>673</v>
      </c>
      <c r="F98" s="97">
        <v>442.22</v>
      </c>
      <c r="G98" s="97" t="s">
        <v>287</v>
      </c>
      <c r="H98" s="102" t="s">
        <v>617</v>
      </c>
      <c r="I98" s="118"/>
      <c r="J98" s="131">
        <v>0.68879999999999997</v>
      </c>
      <c r="K98" s="117" t="s">
        <v>740</v>
      </c>
    </row>
    <row r="99" spans="1:11" x14ac:dyDescent="0.25">
      <c r="A99" s="90" t="s">
        <v>386</v>
      </c>
      <c r="B99" s="97" t="s">
        <v>616</v>
      </c>
      <c r="C99" s="97" t="s">
        <v>616</v>
      </c>
      <c r="D99" s="97" t="s">
        <v>616</v>
      </c>
      <c r="E99" s="97" t="s">
        <v>619</v>
      </c>
      <c r="F99" s="97" t="s">
        <v>616</v>
      </c>
      <c r="G99" s="97" t="s">
        <v>619</v>
      </c>
      <c r="H99" s="97" t="s">
        <v>615</v>
      </c>
      <c r="I99" s="97" t="s">
        <v>619</v>
      </c>
      <c r="J99" s="97" t="s">
        <v>616</v>
      </c>
      <c r="K99" s="97" t="s">
        <v>619</v>
      </c>
    </row>
    <row r="100" spans="1:11" x14ac:dyDescent="0.25">
      <c r="A100" s="90" t="s">
        <v>387</v>
      </c>
      <c r="B100" s="97" t="s">
        <v>660</v>
      </c>
      <c r="C100" s="97" t="s">
        <v>663</v>
      </c>
      <c r="D100" s="97">
        <v>9</v>
      </c>
      <c r="E100" s="97" t="s">
        <v>669</v>
      </c>
      <c r="F100" s="97">
        <v>0.82199999999999995</v>
      </c>
      <c r="G100" s="97" t="s">
        <v>287</v>
      </c>
      <c r="H100" s="97" t="s">
        <v>617</v>
      </c>
      <c r="I100" s="115" t="s">
        <v>619</v>
      </c>
      <c r="J100" s="97" t="s">
        <v>616</v>
      </c>
      <c r="K100" s="97" t="s">
        <v>619</v>
      </c>
    </row>
    <row r="101" spans="1:11" x14ac:dyDescent="0.25">
      <c r="A101" s="90" t="s">
        <v>388</v>
      </c>
      <c r="B101" s="97" t="s">
        <v>660</v>
      </c>
      <c r="C101" s="97" t="s">
        <v>664</v>
      </c>
      <c r="D101" s="97">
        <v>6</v>
      </c>
      <c r="E101" s="97" t="s">
        <v>669</v>
      </c>
      <c r="F101" s="97">
        <v>0.13</v>
      </c>
      <c r="G101" s="97" t="s">
        <v>288</v>
      </c>
      <c r="H101" s="97" t="s">
        <v>688</v>
      </c>
      <c r="I101" s="117" t="s">
        <v>619</v>
      </c>
      <c r="J101" s="97" t="s">
        <v>616</v>
      </c>
      <c r="K101" s="97" t="s">
        <v>619</v>
      </c>
    </row>
    <row r="102" spans="1:11" x14ac:dyDescent="0.25">
      <c r="A102" s="90" t="s">
        <v>389</v>
      </c>
      <c r="B102" s="97" t="s">
        <v>660</v>
      </c>
      <c r="C102" s="97" t="s">
        <v>664</v>
      </c>
      <c r="D102" s="97">
        <v>6</v>
      </c>
      <c r="E102" s="97" t="s">
        <v>669</v>
      </c>
      <c r="F102" s="97">
        <v>7.0000000000000007E-2</v>
      </c>
      <c r="G102" s="97" t="s">
        <v>288</v>
      </c>
      <c r="H102" s="97" t="s">
        <v>617</v>
      </c>
      <c r="I102" s="115" t="s">
        <v>619</v>
      </c>
      <c r="J102" s="97" t="s">
        <v>616</v>
      </c>
      <c r="K102" s="97" t="s">
        <v>619</v>
      </c>
    </row>
    <row r="103" spans="1:11" x14ac:dyDescent="0.25">
      <c r="A103" s="90" t="s">
        <v>390</v>
      </c>
      <c r="B103" s="97" t="s">
        <v>660</v>
      </c>
      <c r="C103" s="97" t="s">
        <v>664</v>
      </c>
      <c r="D103" s="97">
        <v>6</v>
      </c>
      <c r="E103" s="97" t="s">
        <v>669</v>
      </c>
      <c r="F103" s="90" t="s">
        <v>617</v>
      </c>
      <c r="G103" s="90" t="s">
        <v>619</v>
      </c>
      <c r="H103" s="90" t="s">
        <v>617</v>
      </c>
      <c r="I103" s="90" t="s">
        <v>619</v>
      </c>
      <c r="J103" s="97" t="s">
        <v>616</v>
      </c>
      <c r="K103" s="97" t="s">
        <v>619</v>
      </c>
    </row>
    <row r="104" spans="1:11" x14ac:dyDescent="0.25">
      <c r="A104" s="90" t="s">
        <v>391</v>
      </c>
      <c r="B104" s="97" t="s">
        <v>615</v>
      </c>
      <c r="C104" s="97" t="s">
        <v>615</v>
      </c>
      <c r="D104" s="97" t="s">
        <v>615</v>
      </c>
      <c r="E104" s="97" t="s">
        <v>619</v>
      </c>
      <c r="F104" s="97" t="s">
        <v>615</v>
      </c>
      <c r="G104" s="97" t="s">
        <v>619</v>
      </c>
      <c r="H104" s="97" t="s">
        <v>615</v>
      </c>
      <c r="I104" s="97" t="s">
        <v>619</v>
      </c>
      <c r="J104" s="112" t="s">
        <v>616</v>
      </c>
      <c r="K104" s="97" t="s">
        <v>619</v>
      </c>
    </row>
    <row r="105" spans="1:11" x14ac:dyDescent="0.25">
      <c r="A105" s="90" t="s">
        <v>392</v>
      </c>
      <c r="B105" s="97" t="s">
        <v>659</v>
      </c>
      <c r="C105" s="97" t="s">
        <v>657</v>
      </c>
      <c r="D105" s="97">
        <v>12</v>
      </c>
      <c r="E105" s="97" t="s">
        <v>669</v>
      </c>
      <c r="F105" s="92">
        <v>2.08</v>
      </c>
      <c r="G105" s="92" t="s">
        <v>634</v>
      </c>
      <c r="H105" s="102" t="s">
        <v>617</v>
      </c>
      <c r="I105" s="118"/>
      <c r="J105" s="97" t="s">
        <v>616</v>
      </c>
      <c r="K105" s="97" t="s">
        <v>619</v>
      </c>
    </row>
    <row r="106" spans="1:11" x14ac:dyDescent="0.25">
      <c r="A106" s="90" t="s">
        <v>393</v>
      </c>
      <c r="B106" s="97" t="s">
        <v>660</v>
      </c>
      <c r="C106" s="97" t="s">
        <v>664</v>
      </c>
      <c r="D106" s="97">
        <v>6</v>
      </c>
      <c r="E106" s="97" t="s">
        <v>669</v>
      </c>
      <c r="F106" s="92">
        <v>7.1</v>
      </c>
      <c r="G106" s="92" t="s">
        <v>635</v>
      </c>
      <c r="H106" s="99">
        <v>17.213654155308603</v>
      </c>
      <c r="I106" s="97" t="s">
        <v>692</v>
      </c>
      <c r="J106" s="112" t="s">
        <v>616</v>
      </c>
      <c r="K106" s="97" t="s">
        <v>619</v>
      </c>
    </row>
    <row r="107" spans="1:11" x14ac:dyDescent="0.25">
      <c r="A107" s="90" t="s">
        <v>394</v>
      </c>
      <c r="B107" s="97" t="s">
        <v>660</v>
      </c>
      <c r="C107" s="97" t="s">
        <v>664</v>
      </c>
      <c r="D107" s="97">
        <v>6</v>
      </c>
      <c r="E107" s="97" t="s">
        <v>669</v>
      </c>
      <c r="F107" s="92">
        <v>7.1</v>
      </c>
      <c r="G107" s="92" t="s">
        <v>635</v>
      </c>
      <c r="H107" s="123">
        <v>10.861703055005368</v>
      </c>
      <c r="I107" s="117" t="s">
        <v>707</v>
      </c>
      <c r="J107" s="97" t="s">
        <v>616</v>
      </c>
      <c r="K107" s="97" t="s">
        <v>619</v>
      </c>
    </row>
    <row r="108" spans="1:11" x14ac:dyDescent="0.25">
      <c r="A108" s="90" t="s">
        <v>395</v>
      </c>
      <c r="B108" s="97" t="s">
        <v>660</v>
      </c>
      <c r="C108" s="97" t="s">
        <v>664</v>
      </c>
      <c r="D108" s="97">
        <v>6</v>
      </c>
      <c r="E108" s="97" t="s">
        <v>669</v>
      </c>
      <c r="F108" s="92">
        <v>3.26</v>
      </c>
      <c r="G108" s="92" t="s">
        <v>636</v>
      </c>
      <c r="H108" s="123">
        <v>13.14</v>
      </c>
      <c r="I108" s="115" t="s">
        <v>708</v>
      </c>
      <c r="J108" s="97" t="s">
        <v>616</v>
      </c>
      <c r="K108" s="97" t="s">
        <v>619</v>
      </c>
    </row>
    <row r="109" spans="1:11" x14ac:dyDescent="0.25">
      <c r="A109" s="91" t="s">
        <v>396</v>
      </c>
      <c r="B109" s="97" t="s">
        <v>660</v>
      </c>
      <c r="C109" s="97" t="s">
        <v>664</v>
      </c>
      <c r="D109" s="97">
        <v>6</v>
      </c>
      <c r="E109" s="97" t="s">
        <v>669</v>
      </c>
      <c r="F109" s="92">
        <v>5.83</v>
      </c>
      <c r="G109" s="97" t="s">
        <v>287</v>
      </c>
      <c r="H109" s="99">
        <v>5.61</v>
      </c>
      <c r="I109" s="115" t="s">
        <v>631</v>
      </c>
      <c r="J109" s="97" t="s">
        <v>616</v>
      </c>
      <c r="K109" s="97" t="s">
        <v>619</v>
      </c>
    </row>
    <row r="110" spans="1:11" x14ac:dyDescent="0.25">
      <c r="A110" s="90" t="s">
        <v>397</v>
      </c>
      <c r="B110" s="97" t="s">
        <v>657</v>
      </c>
      <c r="C110" s="97" t="s">
        <v>664</v>
      </c>
      <c r="D110" s="97">
        <v>3</v>
      </c>
      <c r="E110" s="97" t="s">
        <v>669</v>
      </c>
      <c r="F110" s="99">
        <v>4.0774999999999997</v>
      </c>
      <c r="G110" s="97" t="s">
        <v>287</v>
      </c>
      <c r="H110" s="97" t="s">
        <v>689</v>
      </c>
      <c r="I110" s="90" t="s">
        <v>619</v>
      </c>
      <c r="J110" s="97" t="s">
        <v>616</v>
      </c>
      <c r="K110" s="97" t="s">
        <v>619</v>
      </c>
    </row>
    <row r="111" spans="1:11" x14ac:dyDescent="0.25">
      <c r="A111" s="90" t="s">
        <v>398</v>
      </c>
      <c r="B111" s="97" t="s">
        <v>660</v>
      </c>
      <c r="C111" s="97" t="s">
        <v>664</v>
      </c>
      <c r="D111" s="97">
        <v>6</v>
      </c>
      <c r="E111" s="97" t="s">
        <v>669</v>
      </c>
      <c r="F111" s="97">
        <v>1.4510000000000001</v>
      </c>
      <c r="G111" s="97" t="s">
        <v>287</v>
      </c>
      <c r="H111" s="99">
        <v>32.638236699800643</v>
      </c>
      <c r="I111" s="97" t="s">
        <v>692</v>
      </c>
      <c r="J111" s="112" t="s">
        <v>616</v>
      </c>
      <c r="K111" s="97" t="s">
        <v>619</v>
      </c>
    </row>
    <row r="112" spans="1:11" x14ac:dyDescent="0.25">
      <c r="A112" s="90" t="s">
        <v>399</v>
      </c>
      <c r="B112" s="97" t="s">
        <v>657</v>
      </c>
      <c r="C112" s="97" t="s">
        <v>664</v>
      </c>
      <c r="D112" s="97">
        <v>3</v>
      </c>
      <c r="E112" s="97" t="s">
        <v>669</v>
      </c>
      <c r="F112" s="90" t="s">
        <v>617</v>
      </c>
      <c r="G112" s="90" t="s">
        <v>619</v>
      </c>
      <c r="H112" s="90" t="s">
        <v>617</v>
      </c>
      <c r="I112" s="90" t="s">
        <v>619</v>
      </c>
      <c r="J112" s="97" t="s">
        <v>616</v>
      </c>
      <c r="K112" s="97" t="s">
        <v>619</v>
      </c>
    </row>
    <row r="113" spans="1:11" x14ac:dyDescent="0.25">
      <c r="A113" s="90" t="s">
        <v>400</v>
      </c>
      <c r="B113" s="97" t="s">
        <v>654</v>
      </c>
      <c r="C113" s="97" t="s">
        <v>232</v>
      </c>
      <c r="D113" s="97">
        <v>3</v>
      </c>
      <c r="E113" s="92" t="s">
        <v>677</v>
      </c>
      <c r="F113" s="97">
        <v>4.91</v>
      </c>
      <c r="G113" s="97" t="s">
        <v>288</v>
      </c>
      <c r="H113" s="99">
        <v>12.834925789992422</v>
      </c>
      <c r="I113" s="97" t="s">
        <v>692</v>
      </c>
      <c r="J113" s="112">
        <v>0.94693199999999988</v>
      </c>
      <c r="K113" s="117" t="s">
        <v>748</v>
      </c>
    </row>
    <row r="114" spans="1:11" x14ac:dyDescent="0.25">
      <c r="A114" s="90" t="s">
        <v>401</v>
      </c>
      <c r="B114" s="97" t="s">
        <v>616</v>
      </c>
      <c r="C114" s="97" t="s">
        <v>616</v>
      </c>
      <c r="D114" s="97" t="s">
        <v>616</v>
      </c>
      <c r="E114" s="97" t="s">
        <v>619</v>
      </c>
      <c r="F114" s="97" t="s">
        <v>616</v>
      </c>
      <c r="G114" s="97" t="s">
        <v>619</v>
      </c>
      <c r="H114" s="99">
        <v>10.695521548329019</v>
      </c>
      <c r="I114" s="97" t="s">
        <v>692</v>
      </c>
      <c r="J114" s="133" t="s">
        <v>616</v>
      </c>
      <c r="K114" s="97" t="s">
        <v>619</v>
      </c>
    </row>
    <row r="115" spans="1:11" x14ac:dyDescent="0.25">
      <c r="A115" s="90" t="s">
        <v>402</v>
      </c>
      <c r="B115" s="97" t="s">
        <v>616</v>
      </c>
      <c r="C115" s="97" t="s">
        <v>616</v>
      </c>
      <c r="D115" s="97" t="s">
        <v>616</v>
      </c>
      <c r="E115" s="97" t="s">
        <v>619</v>
      </c>
      <c r="F115" s="97" t="s">
        <v>616</v>
      </c>
      <c r="G115" s="97" t="s">
        <v>619</v>
      </c>
      <c r="H115" s="99">
        <v>11.9</v>
      </c>
      <c r="I115" s="97" t="s">
        <v>622</v>
      </c>
      <c r="J115" s="97" t="s">
        <v>616</v>
      </c>
      <c r="K115" s="97" t="s">
        <v>619</v>
      </c>
    </row>
    <row r="116" spans="1:11" x14ac:dyDescent="0.25">
      <c r="A116" s="92" t="s">
        <v>403</v>
      </c>
      <c r="B116" s="97" t="s">
        <v>660</v>
      </c>
      <c r="C116" s="97" t="s">
        <v>232</v>
      </c>
      <c r="D116" s="97">
        <v>2</v>
      </c>
      <c r="E116" s="97" t="s">
        <v>669</v>
      </c>
      <c r="F116" s="103">
        <v>11</v>
      </c>
      <c r="G116" s="97" t="s">
        <v>291</v>
      </c>
      <c r="H116" s="99">
        <v>11.011573950511732</v>
      </c>
      <c r="I116" s="97" t="s">
        <v>692</v>
      </c>
      <c r="J116" s="131">
        <v>0.49889166699999998</v>
      </c>
      <c r="K116" s="117" t="s">
        <v>740</v>
      </c>
    </row>
    <row r="117" spans="1:11" x14ac:dyDescent="0.25">
      <c r="A117" s="90" t="s">
        <v>404</v>
      </c>
      <c r="B117" s="97" t="s">
        <v>656</v>
      </c>
      <c r="C117" s="97" t="s">
        <v>658</v>
      </c>
      <c r="D117" s="97">
        <v>6</v>
      </c>
      <c r="E117" s="97" t="s">
        <v>669</v>
      </c>
      <c r="F117" s="99">
        <v>1.524390243902439</v>
      </c>
      <c r="G117" s="97" t="s">
        <v>289</v>
      </c>
      <c r="H117" s="99">
        <v>22.071821408879206</v>
      </c>
      <c r="I117" s="97" t="s">
        <v>692</v>
      </c>
      <c r="J117" s="132">
        <v>0.41443068900077562</v>
      </c>
      <c r="K117" s="97" t="s">
        <v>692</v>
      </c>
    </row>
    <row r="118" spans="1:11" x14ac:dyDescent="0.25">
      <c r="A118" s="90" t="s">
        <v>405</v>
      </c>
      <c r="B118" s="97" t="s">
        <v>660</v>
      </c>
      <c r="C118" s="97" t="s">
        <v>664</v>
      </c>
      <c r="D118" s="97">
        <v>6</v>
      </c>
      <c r="E118" s="97" t="s">
        <v>669</v>
      </c>
      <c r="F118" s="99">
        <v>0.72099999999999997</v>
      </c>
      <c r="G118" s="97" t="s">
        <v>287</v>
      </c>
      <c r="H118" s="97" t="s">
        <v>617</v>
      </c>
      <c r="I118" s="97" t="s">
        <v>619</v>
      </c>
      <c r="J118" s="112" t="s">
        <v>616</v>
      </c>
      <c r="K118" s="97" t="s">
        <v>619</v>
      </c>
    </row>
    <row r="119" spans="1:11" x14ac:dyDescent="0.25">
      <c r="A119" s="90" t="s">
        <v>406</v>
      </c>
      <c r="B119" s="97" t="s">
        <v>660</v>
      </c>
      <c r="C119" s="97" t="s">
        <v>664</v>
      </c>
      <c r="D119" s="97">
        <v>6</v>
      </c>
      <c r="E119" s="97" t="s">
        <v>669</v>
      </c>
      <c r="F119" s="90" t="s">
        <v>617</v>
      </c>
      <c r="G119" s="90" t="s">
        <v>619</v>
      </c>
      <c r="H119" s="90" t="s">
        <v>617</v>
      </c>
      <c r="I119" s="90" t="s">
        <v>619</v>
      </c>
      <c r="J119" s="133" t="s">
        <v>616</v>
      </c>
      <c r="K119" s="97" t="s">
        <v>619</v>
      </c>
    </row>
    <row r="120" spans="1:11" x14ac:dyDescent="0.25">
      <c r="A120" s="90" t="s">
        <v>407</v>
      </c>
      <c r="B120" s="97" t="s">
        <v>657</v>
      </c>
      <c r="C120" s="97" t="s">
        <v>664</v>
      </c>
      <c r="D120" s="97">
        <v>3</v>
      </c>
      <c r="E120" s="97" t="s">
        <v>669</v>
      </c>
      <c r="F120" s="90" t="s">
        <v>617</v>
      </c>
      <c r="G120" s="90" t="s">
        <v>619</v>
      </c>
      <c r="H120" s="97">
        <v>37.710969088300502</v>
      </c>
      <c r="I120" s="97" t="s">
        <v>696</v>
      </c>
      <c r="J120" s="133" t="s">
        <v>616</v>
      </c>
      <c r="K120" s="97" t="s">
        <v>619</v>
      </c>
    </row>
    <row r="121" spans="1:11" x14ac:dyDescent="0.25">
      <c r="A121" s="90" t="s">
        <v>408</v>
      </c>
      <c r="B121" s="97" t="s">
        <v>660</v>
      </c>
      <c r="C121" s="97" t="s">
        <v>664</v>
      </c>
      <c r="D121" s="97">
        <v>6</v>
      </c>
      <c r="E121" s="97" t="s">
        <v>669</v>
      </c>
      <c r="F121" s="104">
        <v>1.78</v>
      </c>
      <c r="G121" s="97" t="s">
        <v>290</v>
      </c>
      <c r="H121" s="99">
        <v>11.96484375</v>
      </c>
      <c r="I121" s="97" t="s">
        <v>290</v>
      </c>
      <c r="J121" s="112" t="s">
        <v>616</v>
      </c>
      <c r="K121" s="97" t="s">
        <v>619</v>
      </c>
    </row>
    <row r="122" spans="1:11" x14ac:dyDescent="0.25">
      <c r="A122" s="90" t="s">
        <v>409</v>
      </c>
      <c r="B122" s="97" t="s">
        <v>655</v>
      </c>
      <c r="C122" s="97" t="s">
        <v>664</v>
      </c>
      <c r="D122" s="97">
        <v>8</v>
      </c>
      <c r="E122" s="97" t="s">
        <v>669</v>
      </c>
      <c r="F122" s="97">
        <v>0.15</v>
      </c>
      <c r="G122" s="97" t="s">
        <v>637</v>
      </c>
      <c r="H122" s="99">
        <v>26.42</v>
      </c>
      <c r="I122" s="115" t="s">
        <v>631</v>
      </c>
      <c r="J122" s="112" t="s">
        <v>616</v>
      </c>
      <c r="K122" s="97" t="s">
        <v>619</v>
      </c>
    </row>
    <row r="123" spans="1:11" x14ac:dyDescent="0.25">
      <c r="A123" s="90" t="s">
        <v>410</v>
      </c>
      <c r="B123" s="97" t="s">
        <v>659</v>
      </c>
      <c r="C123" s="97" t="s">
        <v>657</v>
      </c>
      <c r="D123" s="97">
        <v>12</v>
      </c>
      <c r="E123" s="97" t="s">
        <v>669</v>
      </c>
      <c r="F123" s="90" t="s">
        <v>617</v>
      </c>
      <c r="G123" s="90" t="s">
        <v>619</v>
      </c>
      <c r="H123" s="90" t="s">
        <v>617</v>
      </c>
      <c r="I123" s="90" t="s">
        <v>619</v>
      </c>
      <c r="J123" s="133" t="s">
        <v>616</v>
      </c>
      <c r="K123" s="97" t="s">
        <v>619</v>
      </c>
    </row>
    <row r="124" spans="1:11" x14ac:dyDescent="0.25">
      <c r="A124" s="90" t="s">
        <v>411</v>
      </c>
      <c r="B124" s="97" t="s">
        <v>659</v>
      </c>
      <c r="C124" s="97" t="s">
        <v>657</v>
      </c>
      <c r="D124" s="97">
        <v>12</v>
      </c>
      <c r="E124" s="97" t="s">
        <v>669</v>
      </c>
      <c r="F124" s="97">
        <v>1.639</v>
      </c>
      <c r="G124" s="97" t="s">
        <v>287</v>
      </c>
      <c r="H124" s="99">
        <v>36.642207936665329</v>
      </c>
      <c r="I124" s="97" t="s">
        <v>692</v>
      </c>
      <c r="J124" s="97" t="s">
        <v>616</v>
      </c>
      <c r="K124" s="97" t="s">
        <v>619</v>
      </c>
    </row>
    <row r="125" spans="1:11" x14ac:dyDescent="0.25">
      <c r="A125" s="90" t="s">
        <v>412</v>
      </c>
      <c r="B125" s="97" t="s">
        <v>661</v>
      </c>
      <c r="C125" s="97" t="s">
        <v>654</v>
      </c>
      <c r="D125" s="97">
        <v>6</v>
      </c>
      <c r="E125" s="97" t="s">
        <v>673</v>
      </c>
      <c r="F125" s="99">
        <v>11.110999999999999</v>
      </c>
      <c r="G125" s="97" t="s">
        <v>287</v>
      </c>
      <c r="H125" s="97" t="s">
        <v>617</v>
      </c>
      <c r="I125" s="97" t="s">
        <v>619</v>
      </c>
      <c r="J125" s="131">
        <v>0.60199999999999998</v>
      </c>
      <c r="K125" s="117" t="s">
        <v>740</v>
      </c>
    </row>
    <row r="126" spans="1:11" x14ac:dyDescent="0.25">
      <c r="A126" s="90" t="s">
        <v>413</v>
      </c>
      <c r="B126" s="97" t="s">
        <v>657</v>
      </c>
      <c r="C126" s="97" t="s">
        <v>664</v>
      </c>
      <c r="D126" s="97">
        <v>3</v>
      </c>
      <c r="E126" s="92" t="s">
        <v>670</v>
      </c>
      <c r="F126" s="97">
        <v>2.5499999999999998</v>
      </c>
      <c r="G126" s="97" t="s">
        <v>288</v>
      </c>
      <c r="H126" s="123">
        <v>4.9000000000000004</v>
      </c>
      <c r="I126" s="97" t="s">
        <v>709</v>
      </c>
      <c r="J126" s="132">
        <v>0.78576936219147364</v>
      </c>
      <c r="K126" s="97" t="s">
        <v>692</v>
      </c>
    </row>
    <row r="127" spans="1:11" x14ac:dyDescent="0.25">
      <c r="A127" s="90" t="s">
        <v>414</v>
      </c>
      <c r="B127" s="92" t="s">
        <v>657</v>
      </c>
      <c r="C127" s="92" t="s">
        <v>659</v>
      </c>
      <c r="D127" s="92">
        <v>2</v>
      </c>
      <c r="E127" s="92" t="s">
        <v>675</v>
      </c>
      <c r="F127" s="97">
        <v>2.762</v>
      </c>
      <c r="G127" s="97" t="s">
        <v>287</v>
      </c>
      <c r="H127" s="99">
        <v>6.3226640322754397</v>
      </c>
      <c r="I127" s="97" t="s">
        <v>692</v>
      </c>
      <c r="J127" s="132">
        <v>0.79494599187884574</v>
      </c>
      <c r="K127" s="97" t="s">
        <v>692</v>
      </c>
    </row>
    <row r="128" spans="1:11" x14ac:dyDescent="0.25">
      <c r="A128" s="92" t="s">
        <v>415</v>
      </c>
      <c r="B128" s="92" t="s">
        <v>659</v>
      </c>
      <c r="C128" s="92" t="s">
        <v>662</v>
      </c>
      <c r="D128" s="92">
        <v>4</v>
      </c>
      <c r="E128" s="92" t="s">
        <v>677</v>
      </c>
      <c r="F128" s="97">
        <v>0.34</v>
      </c>
      <c r="G128" s="97" t="s">
        <v>288</v>
      </c>
      <c r="H128" s="99">
        <v>8.6043158140321303</v>
      </c>
      <c r="I128" s="97" t="s">
        <v>692</v>
      </c>
      <c r="J128" s="112">
        <v>0.49967135017829223</v>
      </c>
      <c r="K128" s="97" t="s">
        <v>692</v>
      </c>
    </row>
    <row r="129" spans="1:11" x14ac:dyDescent="0.25">
      <c r="A129" s="90" t="s">
        <v>416</v>
      </c>
      <c r="B129" s="97" t="s">
        <v>657</v>
      </c>
      <c r="C129" s="97" t="s">
        <v>664</v>
      </c>
      <c r="D129" s="97">
        <v>3</v>
      </c>
      <c r="E129" s="92" t="s">
        <v>675</v>
      </c>
      <c r="F129" s="97">
        <v>7.0919999999999996</v>
      </c>
      <c r="G129" s="97" t="s">
        <v>287</v>
      </c>
      <c r="H129" s="99">
        <v>4.3899999999999997</v>
      </c>
      <c r="I129" s="115" t="s">
        <v>710</v>
      </c>
      <c r="J129" s="132">
        <v>0.62386796147870438</v>
      </c>
      <c r="K129" s="97" t="s">
        <v>692</v>
      </c>
    </row>
    <row r="130" spans="1:11" x14ac:dyDescent="0.25">
      <c r="A130" s="90" t="s">
        <v>417</v>
      </c>
      <c r="B130" s="97" t="s">
        <v>660</v>
      </c>
      <c r="C130" s="97" t="s">
        <v>664</v>
      </c>
      <c r="D130" s="97">
        <v>6</v>
      </c>
      <c r="E130" s="97" t="s">
        <v>673</v>
      </c>
      <c r="F130" s="97">
        <v>4.4050000000000002</v>
      </c>
      <c r="G130" s="97" t="s">
        <v>287</v>
      </c>
      <c r="H130" s="99">
        <v>6.4074999999999998</v>
      </c>
      <c r="I130" s="115" t="s">
        <v>710</v>
      </c>
      <c r="J130" s="105">
        <v>0.50281661546317336</v>
      </c>
      <c r="K130" s="97" t="s">
        <v>692</v>
      </c>
    </row>
    <row r="131" spans="1:11" x14ac:dyDescent="0.25">
      <c r="A131" s="90" t="s">
        <v>418</v>
      </c>
      <c r="B131" s="97" t="s">
        <v>657</v>
      </c>
      <c r="C131" s="97" t="s">
        <v>664</v>
      </c>
      <c r="D131" s="97">
        <v>3</v>
      </c>
      <c r="E131" s="97" t="s">
        <v>673</v>
      </c>
      <c r="F131" s="97">
        <v>8.6509999999999998</v>
      </c>
      <c r="G131" s="97" t="s">
        <v>287</v>
      </c>
      <c r="H131" s="99">
        <v>10.296427203803292</v>
      </c>
      <c r="I131" s="97" t="s">
        <v>692</v>
      </c>
      <c r="J131" s="112">
        <v>0.57799360128948463</v>
      </c>
      <c r="K131" s="97" t="s">
        <v>692</v>
      </c>
    </row>
    <row r="132" spans="1:11" x14ac:dyDescent="0.25">
      <c r="A132" s="90" t="s">
        <v>419</v>
      </c>
      <c r="B132" s="97" t="s">
        <v>232</v>
      </c>
      <c r="C132" s="97" t="s">
        <v>664</v>
      </c>
      <c r="D132" s="97">
        <v>5</v>
      </c>
      <c r="E132" s="97" t="s">
        <v>673</v>
      </c>
      <c r="F132" s="99">
        <v>2.4965000000000002</v>
      </c>
      <c r="G132" s="97" t="s">
        <v>287</v>
      </c>
      <c r="H132" s="97" t="s">
        <v>617</v>
      </c>
      <c r="I132" s="97" t="s">
        <v>619</v>
      </c>
      <c r="J132" s="134">
        <v>0.59970742653917408</v>
      </c>
      <c r="K132" s="97" t="s">
        <v>692</v>
      </c>
    </row>
    <row r="133" spans="1:11" x14ac:dyDescent="0.25">
      <c r="A133" s="90" t="s">
        <v>420</v>
      </c>
      <c r="B133" s="97" t="s">
        <v>657</v>
      </c>
      <c r="C133" s="97" t="s">
        <v>664</v>
      </c>
      <c r="D133" s="97">
        <v>3</v>
      </c>
      <c r="E133" s="92" t="s">
        <v>675</v>
      </c>
      <c r="F133" s="97">
        <v>2.96</v>
      </c>
      <c r="G133" s="97" t="s">
        <v>288</v>
      </c>
      <c r="H133" s="99">
        <v>5.1100000000000003</v>
      </c>
      <c r="I133" s="115" t="s">
        <v>631</v>
      </c>
      <c r="J133" s="97">
        <v>0.47752397237367261</v>
      </c>
      <c r="K133" s="97" t="s">
        <v>692</v>
      </c>
    </row>
    <row r="134" spans="1:11" x14ac:dyDescent="0.25">
      <c r="A134" s="90" t="s">
        <v>421</v>
      </c>
      <c r="B134" s="92" t="s">
        <v>661</v>
      </c>
      <c r="C134" s="92" t="s">
        <v>658</v>
      </c>
      <c r="D134" s="92">
        <v>9</v>
      </c>
      <c r="E134" s="92" t="s">
        <v>675</v>
      </c>
      <c r="F134" s="97">
        <v>1.4855</v>
      </c>
      <c r="G134" s="97" t="s">
        <v>287</v>
      </c>
      <c r="H134" s="99">
        <v>8.0472739985301995</v>
      </c>
      <c r="I134" s="97" t="s">
        <v>692</v>
      </c>
      <c r="J134" s="105">
        <v>0.63697795977876148</v>
      </c>
      <c r="K134" s="97" t="s">
        <v>692</v>
      </c>
    </row>
    <row r="135" spans="1:11" x14ac:dyDescent="0.25">
      <c r="A135" s="90" t="s">
        <v>422</v>
      </c>
      <c r="B135" s="92" t="s">
        <v>656</v>
      </c>
      <c r="C135" s="92" t="s">
        <v>658</v>
      </c>
      <c r="D135" s="92">
        <v>6</v>
      </c>
      <c r="E135" s="92" t="s">
        <v>670</v>
      </c>
      <c r="F135" s="97">
        <v>0.89249999999999996</v>
      </c>
      <c r="G135" s="97" t="s">
        <v>287</v>
      </c>
      <c r="H135" s="99">
        <v>6.5519564469184868</v>
      </c>
      <c r="I135" s="97" t="s">
        <v>692</v>
      </c>
      <c r="J135" s="112">
        <v>0.72567402384877433</v>
      </c>
      <c r="K135" s="97" t="s">
        <v>692</v>
      </c>
    </row>
    <row r="136" spans="1:11" x14ac:dyDescent="0.25">
      <c r="A136" s="91" t="s">
        <v>423</v>
      </c>
      <c r="B136" s="97" t="s">
        <v>659</v>
      </c>
      <c r="C136" s="97" t="s">
        <v>657</v>
      </c>
      <c r="D136" s="97">
        <v>12</v>
      </c>
      <c r="E136" s="92" t="s">
        <v>670</v>
      </c>
      <c r="F136" s="97">
        <v>1.2810000000000001</v>
      </c>
      <c r="G136" s="97" t="s">
        <v>287</v>
      </c>
      <c r="H136" s="99">
        <v>6.8858501367298981</v>
      </c>
      <c r="I136" s="97" t="s">
        <v>692</v>
      </c>
      <c r="J136" s="97">
        <v>0.61791779616350306</v>
      </c>
      <c r="K136" s="97" t="s">
        <v>692</v>
      </c>
    </row>
    <row r="137" spans="1:11" x14ac:dyDescent="0.25">
      <c r="A137" s="90" t="s">
        <v>424</v>
      </c>
      <c r="B137" s="97" t="s">
        <v>659</v>
      </c>
      <c r="C137" s="97" t="s">
        <v>657</v>
      </c>
      <c r="D137" s="97">
        <v>12</v>
      </c>
      <c r="E137" s="97" t="s">
        <v>669</v>
      </c>
      <c r="F137" s="97">
        <v>0.03</v>
      </c>
      <c r="G137" s="97" t="s">
        <v>288</v>
      </c>
      <c r="H137" s="99">
        <v>55.4</v>
      </c>
      <c r="I137" s="115" t="s">
        <v>711</v>
      </c>
      <c r="J137" s="97" t="s">
        <v>616</v>
      </c>
      <c r="K137" s="97" t="s">
        <v>619</v>
      </c>
    </row>
    <row r="138" spans="1:11" x14ac:dyDescent="0.25">
      <c r="A138" s="90" t="s">
        <v>425</v>
      </c>
      <c r="B138" s="97" t="s">
        <v>660</v>
      </c>
      <c r="C138" s="97" t="s">
        <v>664</v>
      </c>
      <c r="D138" s="97">
        <v>6</v>
      </c>
      <c r="E138" s="97" t="s">
        <v>669</v>
      </c>
      <c r="F138" s="97">
        <v>13.72</v>
      </c>
      <c r="G138" s="97" t="s">
        <v>288</v>
      </c>
      <c r="H138" s="99">
        <v>22.038977367979882</v>
      </c>
      <c r="I138" s="97" t="s">
        <v>692</v>
      </c>
      <c r="J138" s="97" t="s">
        <v>616</v>
      </c>
      <c r="K138" s="97" t="s">
        <v>619</v>
      </c>
    </row>
    <row r="139" spans="1:11" x14ac:dyDescent="0.25">
      <c r="A139" s="91" t="s">
        <v>426</v>
      </c>
      <c r="B139" s="97" t="s">
        <v>659</v>
      </c>
      <c r="C139" s="97" t="s">
        <v>657</v>
      </c>
      <c r="D139" s="97">
        <v>12</v>
      </c>
      <c r="E139" s="97" t="s">
        <v>669</v>
      </c>
      <c r="F139" s="97">
        <v>27.11</v>
      </c>
      <c r="G139" s="97" t="s">
        <v>288</v>
      </c>
      <c r="H139" s="90" t="s">
        <v>617</v>
      </c>
      <c r="I139" s="90" t="s">
        <v>619</v>
      </c>
      <c r="J139" s="90" t="s">
        <v>617</v>
      </c>
      <c r="K139" s="90" t="s">
        <v>619</v>
      </c>
    </row>
    <row r="140" spans="1:11" x14ac:dyDescent="0.25">
      <c r="A140" s="90" t="s">
        <v>427</v>
      </c>
      <c r="B140" s="97" t="s">
        <v>616</v>
      </c>
      <c r="C140" s="97" t="s">
        <v>616</v>
      </c>
      <c r="D140" s="97" t="s">
        <v>616</v>
      </c>
      <c r="E140" s="97" t="s">
        <v>619</v>
      </c>
      <c r="F140" s="97" t="s">
        <v>616</v>
      </c>
      <c r="G140" s="97" t="s">
        <v>619</v>
      </c>
      <c r="H140" s="97" t="s">
        <v>615</v>
      </c>
      <c r="I140" s="97" t="s">
        <v>619</v>
      </c>
      <c r="J140" s="97" t="s">
        <v>616</v>
      </c>
      <c r="K140" s="97" t="s">
        <v>619</v>
      </c>
    </row>
    <row r="141" spans="1:11" x14ac:dyDescent="0.25">
      <c r="A141" s="90" t="s">
        <v>114</v>
      </c>
      <c r="B141" s="92" t="s">
        <v>659</v>
      </c>
      <c r="C141" s="92" t="s">
        <v>657</v>
      </c>
      <c r="D141" s="92">
        <v>12</v>
      </c>
      <c r="E141" s="92" t="s">
        <v>678</v>
      </c>
      <c r="F141" s="105">
        <v>0.32</v>
      </c>
      <c r="G141" s="97" t="s">
        <v>290</v>
      </c>
      <c r="H141" s="99">
        <v>18.352580430264126</v>
      </c>
      <c r="I141" s="97" t="s">
        <v>290</v>
      </c>
      <c r="J141" s="131">
        <v>0.40036500000000003</v>
      </c>
      <c r="K141" s="117" t="s">
        <v>740</v>
      </c>
    </row>
    <row r="142" spans="1:11" x14ac:dyDescent="0.25">
      <c r="A142" s="90" t="s">
        <v>428</v>
      </c>
      <c r="B142" s="97" t="s">
        <v>615</v>
      </c>
      <c r="C142" s="97" t="s">
        <v>615</v>
      </c>
      <c r="D142" s="97" t="s">
        <v>615</v>
      </c>
      <c r="E142" s="97" t="s">
        <v>619</v>
      </c>
      <c r="F142" s="97" t="s">
        <v>615</v>
      </c>
      <c r="G142" s="97" t="s">
        <v>619</v>
      </c>
      <c r="H142" s="97" t="s">
        <v>615</v>
      </c>
      <c r="I142" s="97" t="s">
        <v>619</v>
      </c>
      <c r="J142" s="97" t="s">
        <v>616</v>
      </c>
      <c r="K142" s="97" t="s">
        <v>619</v>
      </c>
    </row>
    <row r="143" spans="1:11" x14ac:dyDescent="0.25">
      <c r="A143" s="90" t="s">
        <v>429</v>
      </c>
      <c r="B143" s="97" t="s">
        <v>615</v>
      </c>
      <c r="C143" s="97" t="s">
        <v>615</v>
      </c>
      <c r="D143" s="97" t="s">
        <v>615</v>
      </c>
      <c r="E143" s="97" t="s">
        <v>619</v>
      </c>
      <c r="F143" s="97" t="s">
        <v>615</v>
      </c>
      <c r="G143" s="97" t="s">
        <v>619</v>
      </c>
      <c r="H143" s="97" t="s">
        <v>615</v>
      </c>
      <c r="I143" s="97" t="s">
        <v>619</v>
      </c>
      <c r="J143" s="97" t="s">
        <v>616</v>
      </c>
      <c r="K143" s="97" t="s">
        <v>619</v>
      </c>
    </row>
    <row r="144" spans="1:11" x14ac:dyDescent="0.25">
      <c r="A144" s="90" t="s">
        <v>430</v>
      </c>
      <c r="B144" s="97" t="s">
        <v>615</v>
      </c>
      <c r="C144" s="97" t="s">
        <v>615</v>
      </c>
      <c r="D144" s="97" t="s">
        <v>615</v>
      </c>
      <c r="E144" s="97" t="s">
        <v>619</v>
      </c>
      <c r="F144" s="97" t="s">
        <v>615</v>
      </c>
      <c r="G144" s="97" t="s">
        <v>619</v>
      </c>
      <c r="H144" s="97" t="s">
        <v>615</v>
      </c>
      <c r="I144" s="97" t="s">
        <v>619</v>
      </c>
      <c r="J144" s="112" t="s">
        <v>616</v>
      </c>
      <c r="K144" s="97" t="s">
        <v>619</v>
      </c>
    </row>
    <row r="145" spans="1:11" x14ac:dyDescent="0.25">
      <c r="A145" s="90" t="s">
        <v>431</v>
      </c>
      <c r="B145" s="97" t="s">
        <v>615</v>
      </c>
      <c r="C145" s="97" t="s">
        <v>615</v>
      </c>
      <c r="D145" s="97" t="s">
        <v>615</v>
      </c>
      <c r="E145" s="97" t="s">
        <v>619</v>
      </c>
      <c r="F145" s="97" t="s">
        <v>615</v>
      </c>
      <c r="G145" s="97" t="s">
        <v>619</v>
      </c>
      <c r="H145" s="97" t="s">
        <v>615</v>
      </c>
      <c r="I145" s="97" t="s">
        <v>619</v>
      </c>
      <c r="J145" s="133" t="s">
        <v>616</v>
      </c>
      <c r="K145" s="97" t="s">
        <v>619</v>
      </c>
    </row>
    <row r="146" spans="1:11" x14ac:dyDescent="0.25">
      <c r="A146" s="90" t="s">
        <v>432</v>
      </c>
      <c r="B146" s="97" t="s">
        <v>660</v>
      </c>
      <c r="C146" s="97" t="s">
        <v>658</v>
      </c>
      <c r="D146" s="97">
        <v>3</v>
      </c>
      <c r="E146" s="97" t="s">
        <v>669</v>
      </c>
      <c r="F146" s="97">
        <v>28.75</v>
      </c>
      <c r="G146" s="97" t="s">
        <v>288</v>
      </c>
      <c r="H146" s="102" t="s">
        <v>617</v>
      </c>
      <c r="I146" s="118"/>
      <c r="J146" s="133" t="s">
        <v>616</v>
      </c>
      <c r="K146" s="97" t="s">
        <v>619</v>
      </c>
    </row>
    <row r="147" spans="1:11" x14ac:dyDescent="0.25">
      <c r="A147" s="90" t="s">
        <v>433</v>
      </c>
      <c r="B147" s="97" t="s">
        <v>660</v>
      </c>
      <c r="C147" s="97" t="s">
        <v>664</v>
      </c>
      <c r="D147" s="97">
        <v>6</v>
      </c>
      <c r="E147" s="97" t="s">
        <v>669</v>
      </c>
      <c r="F147" s="90" t="s">
        <v>617</v>
      </c>
      <c r="G147" s="90" t="s">
        <v>619</v>
      </c>
      <c r="H147" s="90" t="s">
        <v>617</v>
      </c>
      <c r="I147" s="90" t="s">
        <v>619</v>
      </c>
      <c r="J147" s="112" t="s">
        <v>616</v>
      </c>
      <c r="K147" s="97" t="s">
        <v>619</v>
      </c>
    </row>
    <row r="148" spans="1:11" x14ac:dyDescent="0.25">
      <c r="A148" s="90" t="s">
        <v>434</v>
      </c>
      <c r="B148" s="97" t="s">
        <v>660</v>
      </c>
      <c r="C148" s="97" t="s">
        <v>658</v>
      </c>
      <c r="D148" s="97">
        <v>3</v>
      </c>
      <c r="E148" s="97" t="s">
        <v>669</v>
      </c>
      <c r="F148" s="106">
        <v>1.3433333333333335</v>
      </c>
      <c r="G148" s="97" t="s">
        <v>291</v>
      </c>
      <c r="H148" s="97" t="s">
        <v>617</v>
      </c>
      <c r="I148" s="97" t="s">
        <v>619</v>
      </c>
      <c r="J148" s="133" t="s">
        <v>616</v>
      </c>
      <c r="K148" s="97" t="s">
        <v>619</v>
      </c>
    </row>
    <row r="149" spans="1:11" x14ac:dyDescent="0.25">
      <c r="A149" s="90" t="s">
        <v>435</v>
      </c>
      <c r="B149" s="97" t="s">
        <v>655</v>
      </c>
      <c r="C149" s="97" t="s">
        <v>658</v>
      </c>
      <c r="D149" s="97">
        <v>5</v>
      </c>
      <c r="E149" s="97" t="s">
        <v>669</v>
      </c>
      <c r="F149" s="90" t="s">
        <v>617</v>
      </c>
      <c r="G149" s="90" t="s">
        <v>619</v>
      </c>
      <c r="H149" s="90" t="s">
        <v>617</v>
      </c>
      <c r="I149" s="90" t="s">
        <v>619</v>
      </c>
      <c r="J149" s="97" t="s">
        <v>616</v>
      </c>
      <c r="K149" s="97" t="s">
        <v>619</v>
      </c>
    </row>
    <row r="150" spans="1:11" x14ac:dyDescent="0.25">
      <c r="A150" s="90" t="s">
        <v>436</v>
      </c>
      <c r="B150" s="97" t="s">
        <v>660</v>
      </c>
      <c r="C150" s="97" t="s">
        <v>664</v>
      </c>
      <c r="D150" s="97">
        <v>6</v>
      </c>
      <c r="E150" s="97" t="s">
        <v>669</v>
      </c>
      <c r="F150" s="107">
        <v>0.39069999999999994</v>
      </c>
      <c r="G150" s="116" t="s">
        <v>638</v>
      </c>
      <c r="H150" s="97" t="s">
        <v>688</v>
      </c>
      <c r="I150" s="117" t="s">
        <v>619</v>
      </c>
      <c r="J150" s="97" t="s">
        <v>616</v>
      </c>
      <c r="K150" s="97" t="s">
        <v>619</v>
      </c>
    </row>
    <row r="151" spans="1:11" x14ac:dyDescent="0.25">
      <c r="A151" s="90" t="s">
        <v>437</v>
      </c>
      <c r="B151" s="97" t="s">
        <v>232</v>
      </c>
      <c r="C151" s="97" t="s">
        <v>659</v>
      </c>
      <c r="D151" s="97">
        <v>4</v>
      </c>
      <c r="E151" s="97" t="s">
        <v>669</v>
      </c>
      <c r="F151" s="97">
        <v>0.01</v>
      </c>
      <c r="G151" s="97" t="s">
        <v>639</v>
      </c>
      <c r="H151" s="99">
        <v>33.11</v>
      </c>
      <c r="I151" s="117" t="s">
        <v>631</v>
      </c>
      <c r="J151" s="97" t="s">
        <v>616</v>
      </c>
      <c r="K151" s="97" t="s">
        <v>619</v>
      </c>
    </row>
    <row r="152" spans="1:11" x14ac:dyDescent="0.25">
      <c r="A152" s="90" t="s">
        <v>122</v>
      </c>
      <c r="B152" s="97" t="s">
        <v>660</v>
      </c>
      <c r="C152" s="97" t="s">
        <v>664</v>
      </c>
      <c r="D152" s="97">
        <v>6</v>
      </c>
      <c r="E152" s="97" t="s">
        <v>669</v>
      </c>
      <c r="F152" s="97">
        <v>15.32</v>
      </c>
      <c r="G152" s="97" t="s">
        <v>288</v>
      </c>
      <c r="H152" s="99">
        <v>15.97826442600746</v>
      </c>
      <c r="I152" s="97" t="s">
        <v>692</v>
      </c>
      <c r="J152" s="97" t="s">
        <v>616</v>
      </c>
      <c r="K152" s="97" t="s">
        <v>619</v>
      </c>
    </row>
    <row r="153" spans="1:11" x14ac:dyDescent="0.25">
      <c r="A153" s="90" t="s">
        <v>438</v>
      </c>
      <c r="B153" s="97" t="s">
        <v>657</v>
      </c>
      <c r="C153" s="97" t="s">
        <v>664</v>
      </c>
      <c r="D153" s="97">
        <v>3</v>
      </c>
      <c r="E153" s="120" t="s">
        <v>669</v>
      </c>
      <c r="F153" s="107">
        <v>1.6724000000000001</v>
      </c>
      <c r="G153" s="116" t="s">
        <v>638</v>
      </c>
      <c r="H153" s="97" t="s">
        <v>688</v>
      </c>
      <c r="I153" s="117" t="s">
        <v>619</v>
      </c>
      <c r="J153" s="97" t="s">
        <v>616</v>
      </c>
      <c r="K153" s="97" t="s">
        <v>619</v>
      </c>
    </row>
    <row r="154" spans="1:11" x14ac:dyDescent="0.25">
      <c r="A154" s="90" t="s">
        <v>439</v>
      </c>
      <c r="B154" s="97" t="s">
        <v>660</v>
      </c>
      <c r="C154" s="97" t="s">
        <v>659</v>
      </c>
      <c r="D154" s="97">
        <v>5</v>
      </c>
      <c r="E154" s="97" t="s">
        <v>669</v>
      </c>
      <c r="F154" s="97">
        <v>1.24</v>
      </c>
      <c r="G154" s="97" t="s">
        <v>287</v>
      </c>
      <c r="H154" s="99">
        <v>19.74959349593496</v>
      </c>
      <c r="I154" s="97" t="s">
        <v>290</v>
      </c>
      <c r="J154" s="112" t="s">
        <v>616</v>
      </c>
      <c r="K154" s="97" t="s">
        <v>619</v>
      </c>
    </row>
    <row r="155" spans="1:11" x14ac:dyDescent="0.25">
      <c r="A155" s="91" t="s">
        <v>440</v>
      </c>
      <c r="B155" s="97" t="s">
        <v>662</v>
      </c>
      <c r="C155" s="97" t="s">
        <v>232</v>
      </c>
      <c r="D155" s="97">
        <v>7</v>
      </c>
      <c r="E155" s="97" t="s">
        <v>669</v>
      </c>
      <c r="F155" s="97">
        <v>1.748</v>
      </c>
      <c r="G155" s="117" t="s">
        <v>631</v>
      </c>
      <c r="H155" s="99">
        <v>19.850000000000001</v>
      </c>
      <c r="I155" s="117" t="s">
        <v>631</v>
      </c>
      <c r="J155" s="112" t="s">
        <v>616</v>
      </c>
      <c r="K155" s="97" t="s">
        <v>619</v>
      </c>
    </row>
    <row r="156" spans="1:11" x14ac:dyDescent="0.25">
      <c r="A156" s="90" t="s">
        <v>441</v>
      </c>
      <c r="B156" s="97" t="s">
        <v>654</v>
      </c>
      <c r="C156" s="97" t="s">
        <v>657</v>
      </c>
      <c r="D156" s="97">
        <v>5</v>
      </c>
      <c r="E156" s="97" t="s">
        <v>669</v>
      </c>
      <c r="F156" s="90">
        <v>1.6666666666666667</v>
      </c>
      <c r="G156" s="90" t="s">
        <v>640</v>
      </c>
      <c r="H156" s="90" t="s">
        <v>617</v>
      </c>
      <c r="I156" s="90" t="s">
        <v>619</v>
      </c>
      <c r="J156" s="112" t="s">
        <v>616</v>
      </c>
      <c r="K156" s="97" t="s">
        <v>619</v>
      </c>
    </row>
    <row r="157" spans="1:11" x14ac:dyDescent="0.25">
      <c r="A157" s="91" t="s">
        <v>442</v>
      </c>
      <c r="B157" s="97" t="s">
        <v>615</v>
      </c>
      <c r="C157" s="97" t="s">
        <v>615</v>
      </c>
      <c r="D157" s="97" t="s">
        <v>615</v>
      </c>
      <c r="E157" s="97" t="s">
        <v>619</v>
      </c>
      <c r="F157" s="97" t="s">
        <v>615</v>
      </c>
      <c r="G157" s="97" t="s">
        <v>619</v>
      </c>
      <c r="H157" s="97" t="s">
        <v>615</v>
      </c>
      <c r="I157" s="97" t="s">
        <v>619</v>
      </c>
      <c r="J157" s="97" t="s">
        <v>616</v>
      </c>
      <c r="K157" s="97" t="s">
        <v>619</v>
      </c>
    </row>
    <row r="158" spans="1:11" x14ac:dyDescent="0.25">
      <c r="A158" s="90" t="s">
        <v>123</v>
      </c>
      <c r="B158" s="97" t="s">
        <v>659</v>
      </c>
      <c r="C158" s="97" t="s">
        <v>657</v>
      </c>
      <c r="D158" s="97">
        <v>12</v>
      </c>
      <c r="E158" s="97" t="s">
        <v>673</v>
      </c>
      <c r="F158" s="97">
        <v>15.750999999999999</v>
      </c>
      <c r="G158" s="97" t="s">
        <v>287</v>
      </c>
      <c r="H158" s="99">
        <v>12.842752123705049</v>
      </c>
      <c r="I158" s="97" t="s">
        <v>692</v>
      </c>
      <c r="J158" s="132">
        <v>0.6652656265576774</v>
      </c>
      <c r="K158" s="97" t="s">
        <v>692</v>
      </c>
    </row>
    <row r="159" spans="1:11" x14ac:dyDescent="0.25">
      <c r="A159" s="91" t="s">
        <v>443</v>
      </c>
      <c r="B159" s="97" t="s">
        <v>659</v>
      </c>
      <c r="C159" s="97" t="s">
        <v>657</v>
      </c>
      <c r="D159" s="97">
        <v>12</v>
      </c>
      <c r="E159" s="97" t="s">
        <v>669</v>
      </c>
      <c r="F159" s="97">
        <v>4.5</v>
      </c>
      <c r="G159" s="97" t="s">
        <v>288</v>
      </c>
      <c r="H159" s="99">
        <v>40.81</v>
      </c>
      <c r="I159" s="97" t="s">
        <v>622</v>
      </c>
      <c r="J159" s="112" t="s">
        <v>616</v>
      </c>
      <c r="K159" s="97" t="s">
        <v>619</v>
      </c>
    </row>
    <row r="160" spans="1:11" x14ac:dyDescent="0.25">
      <c r="A160" s="90" t="s">
        <v>444</v>
      </c>
      <c r="B160" s="97" t="s">
        <v>659</v>
      </c>
      <c r="C160" s="97" t="s">
        <v>657</v>
      </c>
      <c r="D160" s="97">
        <v>12</v>
      </c>
      <c r="E160" s="97" t="s">
        <v>669</v>
      </c>
      <c r="F160" s="97">
        <v>3.6</v>
      </c>
      <c r="G160" s="97" t="s">
        <v>641</v>
      </c>
      <c r="H160" s="99">
        <v>30.666313663205308</v>
      </c>
      <c r="I160" s="97" t="s">
        <v>692</v>
      </c>
      <c r="J160" s="112" t="s">
        <v>616</v>
      </c>
      <c r="K160" s="97" t="s">
        <v>619</v>
      </c>
    </row>
    <row r="161" spans="1:11" x14ac:dyDescent="0.25">
      <c r="A161" s="90" t="s">
        <v>445</v>
      </c>
      <c r="B161" s="97" t="s">
        <v>615</v>
      </c>
      <c r="C161" s="97" t="s">
        <v>615</v>
      </c>
      <c r="D161" s="97" t="s">
        <v>615</v>
      </c>
      <c r="E161" s="97" t="s">
        <v>619</v>
      </c>
      <c r="F161" s="97" t="s">
        <v>615</v>
      </c>
      <c r="G161" s="97" t="s">
        <v>619</v>
      </c>
      <c r="H161" s="97" t="s">
        <v>615</v>
      </c>
      <c r="I161" s="97" t="s">
        <v>619</v>
      </c>
      <c r="J161" s="112" t="s">
        <v>616</v>
      </c>
      <c r="K161" s="97" t="s">
        <v>619</v>
      </c>
    </row>
    <row r="162" spans="1:11" x14ac:dyDescent="0.25">
      <c r="A162" s="90" t="s">
        <v>446</v>
      </c>
      <c r="B162" s="97" t="s">
        <v>660</v>
      </c>
      <c r="C162" s="97" t="s">
        <v>664</v>
      </c>
      <c r="D162" s="97">
        <v>6</v>
      </c>
      <c r="E162" s="97" t="s">
        <v>669</v>
      </c>
      <c r="F162" s="97">
        <v>4.3600000000000003</v>
      </c>
      <c r="G162" s="97" t="s">
        <v>288</v>
      </c>
      <c r="H162" s="99">
        <v>24.32</v>
      </c>
      <c r="I162" s="115" t="s">
        <v>712</v>
      </c>
      <c r="J162" s="97" t="s">
        <v>616</v>
      </c>
      <c r="K162" s="97" t="s">
        <v>619</v>
      </c>
    </row>
    <row r="163" spans="1:11" x14ac:dyDescent="0.25">
      <c r="A163" s="90" t="s">
        <v>447</v>
      </c>
      <c r="B163" s="97" t="s">
        <v>615</v>
      </c>
      <c r="C163" s="97" t="s">
        <v>615</v>
      </c>
      <c r="D163" s="97" t="s">
        <v>615</v>
      </c>
      <c r="E163" s="97" t="s">
        <v>619</v>
      </c>
      <c r="F163" s="97" t="s">
        <v>615</v>
      </c>
      <c r="G163" s="97" t="s">
        <v>619</v>
      </c>
      <c r="H163" s="97" t="s">
        <v>615</v>
      </c>
      <c r="I163" s="97" t="s">
        <v>619</v>
      </c>
      <c r="J163" s="97" t="s">
        <v>616</v>
      </c>
      <c r="K163" s="97" t="s">
        <v>619</v>
      </c>
    </row>
    <row r="164" spans="1:11" x14ac:dyDescent="0.25">
      <c r="A164" s="91" t="s">
        <v>448</v>
      </c>
      <c r="B164" s="97" t="s">
        <v>615</v>
      </c>
      <c r="C164" s="97" t="s">
        <v>615</v>
      </c>
      <c r="D164" s="97" t="s">
        <v>615</v>
      </c>
      <c r="E164" s="97" t="s">
        <v>619</v>
      </c>
      <c r="F164" s="97" t="s">
        <v>615</v>
      </c>
      <c r="G164" s="97" t="s">
        <v>619</v>
      </c>
      <c r="H164" s="97" t="s">
        <v>615</v>
      </c>
      <c r="I164" s="97" t="s">
        <v>619</v>
      </c>
      <c r="J164" s="97" t="s">
        <v>616</v>
      </c>
      <c r="K164" s="97" t="s">
        <v>619</v>
      </c>
    </row>
    <row r="165" spans="1:11" x14ac:dyDescent="0.25">
      <c r="A165" s="90" t="s">
        <v>449</v>
      </c>
      <c r="B165" s="97" t="s">
        <v>615</v>
      </c>
      <c r="C165" s="97" t="s">
        <v>615</v>
      </c>
      <c r="D165" s="97" t="s">
        <v>615</v>
      </c>
      <c r="E165" s="97" t="s">
        <v>619</v>
      </c>
      <c r="F165" s="97" t="s">
        <v>615</v>
      </c>
      <c r="G165" s="97" t="s">
        <v>619</v>
      </c>
      <c r="H165" s="97" t="s">
        <v>615</v>
      </c>
      <c r="I165" s="97" t="s">
        <v>619</v>
      </c>
      <c r="J165" s="97" t="s">
        <v>616</v>
      </c>
      <c r="K165" s="97" t="s">
        <v>619</v>
      </c>
    </row>
    <row r="166" spans="1:11" x14ac:dyDescent="0.25">
      <c r="A166" s="90" t="s">
        <v>450</v>
      </c>
      <c r="B166" s="97" t="s">
        <v>615</v>
      </c>
      <c r="C166" s="97" t="s">
        <v>615</v>
      </c>
      <c r="D166" s="97" t="s">
        <v>615</v>
      </c>
      <c r="E166" s="97" t="s">
        <v>619</v>
      </c>
      <c r="F166" s="97" t="s">
        <v>615</v>
      </c>
      <c r="G166" s="97" t="s">
        <v>619</v>
      </c>
      <c r="H166" s="97" t="s">
        <v>615</v>
      </c>
      <c r="I166" s="97" t="s">
        <v>619</v>
      </c>
      <c r="J166" s="97" t="s">
        <v>616</v>
      </c>
      <c r="K166" s="97" t="s">
        <v>619</v>
      </c>
    </row>
    <row r="167" spans="1:11" x14ac:dyDescent="0.25">
      <c r="A167" s="90" t="s">
        <v>451</v>
      </c>
      <c r="B167" s="97" t="s">
        <v>615</v>
      </c>
      <c r="C167" s="97" t="s">
        <v>615</v>
      </c>
      <c r="D167" s="97" t="s">
        <v>615</v>
      </c>
      <c r="E167" s="97" t="s">
        <v>619</v>
      </c>
      <c r="F167" s="97" t="s">
        <v>615</v>
      </c>
      <c r="G167" s="97" t="s">
        <v>619</v>
      </c>
      <c r="H167" s="97" t="s">
        <v>615</v>
      </c>
      <c r="I167" s="97" t="s">
        <v>619</v>
      </c>
      <c r="J167" s="97" t="s">
        <v>616</v>
      </c>
      <c r="K167" s="97" t="s">
        <v>619</v>
      </c>
    </row>
    <row r="168" spans="1:11" x14ac:dyDescent="0.25">
      <c r="A168" s="90" t="s">
        <v>452</v>
      </c>
      <c r="B168" s="97" t="s">
        <v>615</v>
      </c>
      <c r="C168" s="97" t="s">
        <v>615</v>
      </c>
      <c r="D168" s="97" t="s">
        <v>615</v>
      </c>
      <c r="E168" s="97" t="s">
        <v>619</v>
      </c>
      <c r="F168" s="97" t="s">
        <v>615</v>
      </c>
      <c r="G168" s="97" t="s">
        <v>619</v>
      </c>
      <c r="H168" s="97" t="s">
        <v>615</v>
      </c>
      <c r="I168" s="97" t="s">
        <v>619</v>
      </c>
      <c r="J168" s="97" t="s">
        <v>616</v>
      </c>
      <c r="K168" s="97" t="s">
        <v>619</v>
      </c>
    </row>
    <row r="169" spans="1:11" x14ac:dyDescent="0.25">
      <c r="A169" s="90" t="s">
        <v>453</v>
      </c>
      <c r="B169" s="97" t="s">
        <v>615</v>
      </c>
      <c r="C169" s="97" t="s">
        <v>615</v>
      </c>
      <c r="D169" s="97" t="s">
        <v>615</v>
      </c>
      <c r="E169" s="97" t="s">
        <v>619</v>
      </c>
      <c r="F169" s="97" t="s">
        <v>615</v>
      </c>
      <c r="G169" s="97" t="s">
        <v>619</v>
      </c>
      <c r="H169" s="97" t="s">
        <v>615</v>
      </c>
      <c r="I169" s="97" t="s">
        <v>619</v>
      </c>
      <c r="J169" s="97" t="s">
        <v>616</v>
      </c>
      <c r="K169" s="97" t="s">
        <v>619</v>
      </c>
    </row>
    <row r="170" spans="1:11" x14ac:dyDescent="0.25">
      <c r="A170" s="91" t="s">
        <v>454</v>
      </c>
      <c r="B170" s="97" t="s">
        <v>660</v>
      </c>
      <c r="C170" s="97" t="s">
        <v>658</v>
      </c>
      <c r="D170" s="97">
        <v>3</v>
      </c>
      <c r="E170" s="97" t="s">
        <v>669</v>
      </c>
      <c r="F170" s="90" t="s">
        <v>617</v>
      </c>
      <c r="G170" s="90" t="s">
        <v>619</v>
      </c>
      <c r="H170" s="126">
        <v>7.8309370788641957</v>
      </c>
      <c r="I170" s="129" t="s">
        <v>693</v>
      </c>
      <c r="J170" s="90" t="s">
        <v>617</v>
      </c>
      <c r="K170" s="90" t="s">
        <v>619</v>
      </c>
    </row>
    <row r="171" spans="1:11" x14ac:dyDescent="0.25">
      <c r="A171" s="90" t="s">
        <v>22</v>
      </c>
      <c r="B171" s="97" t="s">
        <v>660</v>
      </c>
      <c r="C171" s="97" t="s">
        <v>658</v>
      </c>
      <c r="D171" s="97">
        <v>3</v>
      </c>
      <c r="E171" s="97" t="s">
        <v>669</v>
      </c>
      <c r="F171" s="97">
        <v>20</v>
      </c>
      <c r="G171" s="97" t="s">
        <v>288</v>
      </c>
      <c r="H171" s="99">
        <v>5.0199999999999996</v>
      </c>
      <c r="I171" s="117" t="s">
        <v>713</v>
      </c>
      <c r="J171" s="104">
        <v>0.5206872294117646</v>
      </c>
      <c r="K171" s="117" t="s">
        <v>749</v>
      </c>
    </row>
    <row r="172" spans="1:11" x14ac:dyDescent="0.25">
      <c r="A172" s="93" t="s">
        <v>124</v>
      </c>
      <c r="B172" t="s">
        <v>660</v>
      </c>
      <c r="C172" t="s">
        <v>658</v>
      </c>
      <c r="D172">
        <v>3</v>
      </c>
      <c r="E172" t="s">
        <v>673</v>
      </c>
      <c r="F172" s="97">
        <v>41</v>
      </c>
      <c r="G172" s="97" t="s">
        <v>291</v>
      </c>
      <c r="H172" s="127">
        <v>13.213385307486288</v>
      </c>
      <c r="I172" s="92" t="s">
        <v>692</v>
      </c>
      <c r="J172" s="97">
        <v>0.77</v>
      </c>
      <c r="K172" s="92" t="s">
        <v>742</v>
      </c>
    </row>
    <row r="173" spans="1:11" x14ac:dyDescent="0.25">
      <c r="A173" s="90" t="s">
        <v>455</v>
      </c>
      <c r="B173" s="97" t="s">
        <v>659</v>
      </c>
      <c r="C173" s="97" t="s">
        <v>657</v>
      </c>
      <c r="D173" s="97">
        <v>12</v>
      </c>
      <c r="E173" s="97" t="s">
        <v>669</v>
      </c>
      <c r="F173" s="97">
        <v>228.6</v>
      </c>
      <c r="G173" s="97" t="s">
        <v>287</v>
      </c>
      <c r="H173" s="99">
        <v>6.9767012958395638</v>
      </c>
      <c r="I173" s="97" t="s">
        <v>692</v>
      </c>
      <c r="J173" s="112" t="s">
        <v>616</v>
      </c>
      <c r="K173" s="97" t="s">
        <v>619</v>
      </c>
    </row>
    <row r="174" spans="1:11" x14ac:dyDescent="0.25">
      <c r="A174" s="90" t="s">
        <v>456</v>
      </c>
      <c r="B174" s="97" t="s">
        <v>615</v>
      </c>
      <c r="C174" s="97" t="s">
        <v>615</v>
      </c>
      <c r="D174" s="97" t="s">
        <v>615</v>
      </c>
      <c r="E174" s="97" t="s">
        <v>619</v>
      </c>
      <c r="F174" s="97" t="s">
        <v>615</v>
      </c>
      <c r="G174" s="97" t="s">
        <v>619</v>
      </c>
      <c r="H174" s="97" t="s">
        <v>615</v>
      </c>
      <c r="I174" s="97" t="s">
        <v>619</v>
      </c>
      <c r="J174" s="97" t="s">
        <v>616</v>
      </c>
      <c r="K174" s="97" t="s">
        <v>619</v>
      </c>
    </row>
    <row r="175" spans="1:11" x14ac:dyDescent="0.25">
      <c r="A175" s="90" t="s">
        <v>457</v>
      </c>
      <c r="B175" s="97" t="s">
        <v>615</v>
      </c>
      <c r="C175" s="97" t="s">
        <v>615</v>
      </c>
      <c r="D175" s="97" t="s">
        <v>615</v>
      </c>
      <c r="E175" s="97" t="s">
        <v>619</v>
      </c>
      <c r="F175" s="97" t="s">
        <v>615</v>
      </c>
      <c r="G175" s="97" t="s">
        <v>619</v>
      </c>
      <c r="H175" s="97" t="s">
        <v>615</v>
      </c>
      <c r="I175" s="97" t="s">
        <v>619</v>
      </c>
      <c r="J175" s="112" t="s">
        <v>616</v>
      </c>
      <c r="K175" s="97" t="s">
        <v>619</v>
      </c>
    </row>
    <row r="176" spans="1:11" x14ac:dyDescent="0.25">
      <c r="A176" s="90" t="s">
        <v>458</v>
      </c>
      <c r="B176" s="97" t="s">
        <v>615</v>
      </c>
      <c r="C176" s="97" t="s">
        <v>615</v>
      </c>
      <c r="D176" s="97" t="s">
        <v>615</v>
      </c>
      <c r="E176" s="97" t="s">
        <v>619</v>
      </c>
      <c r="F176" s="97" t="s">
        <v>615</v>
      </c>
      <c r="G176" s="97" t="s">
        <v>619</v>
      </c>
      <c r="H176" s="97" t="s">
        <v>615</v>
      </c>
      <c r="I176" s="97" t="s">
        <v>619</v>
      </c>
      <c r="J176" s="97" t="s">
        <v>616</v>
      </c>
      <c r="K176" s="97" t="s">
        <v>619</v>
      </c>
    </row>
    <row r="177" spans="1:11" x14ac:dyDescent="0.25">
      <c r="A177" s="90" t="s">
        <v>459</v>
      </c>
      <c r="B177" s="97" t="s">
        <v>615</v>
      </c>
      <c r="C177" s="97" t="s">
        <v>615</v>
      </c>
      <c r="D177" s="97" t="s">
        <v>615</v>
      </c>
      <c r="E177" s="97" t="s">
        <v>619</v>
      </c>
      <c r="F177" s="97" t="s">
        <v>615</v>
      </c>
      <c r="G177" s="97" t="s">
        <v>619</v>
      </c>
      <c r="H177" s="97" t="s">
        <v>615</v>
      </c>
      <c r="I177" s="97" t="s">
        <v>619</v>
      </c>
      <c r="J177" s="97" t="s">
        <v>616</v>
      </c>
      <c r="K177" s="97" t="s">
        <v>619</v>
      </c>
    </row>
    <row r="178" spans="1:11" x14ac:dyDescent="0.25">
      <c r="A178" s="90" t="s">
        <v>460</v>
      </c>
      <c r="B178" s="97" t="s">
        <v>615</v>
      </c>
      <c r="C178" s="97" t="s">
        <v>615</v>
      </c>
      <c r="D178" s="97" t="s">
        <v>615</v>
      </c>
      <c r="E178" s="97" t="s">
        <v>619</v>
      </c>
      <c r="F178" s="97" t="s">
        <v>615</v>
      </c>
      <c r="G178" s="97" t="s">
        <v>619</v>
      </c>
      <c r="H178" s="97" t="s">
        <v>615</v>
      </c>
      <c r="I178" s="97" t="s">
        <v>619</v>
      </c>
      <c r="J178" s="97" t="s">
        <v>616</v>
      </c>
      <c r="K178" s="97" t="s">
        <v>619</v>
      </c>
    </row>
    <row r="179" spans="1:11" x14ac:dyDescent="0.25">
      <c r="A179" s="90" t="s">
        <v>461</v>
      </c>
      <c r="B179" s="97" t="s">
        <v>615</v>
      </c>
      <c r="C179" s="97" t="s">
        <v>615</v>
      </c>
      <c r="D179" s="97" t="s">
        <v>615</v>
      </c>
      <c r="E179" s="97" t="s">
        <v>619</v>
      </c>
      <c r="F179" s="97" t="s">
        <v>615</v>
      </c>
      <c r="G179" s="97" t="s">
        <v>619</v>
      </c>
      <c r="H179" s="97" t="s">
        <v>615</v>
      </c>
      <c r="I179" s="97" t="s">
        <v>619</v>
      </c>
      <c r="J179" s="97" t="s">
        <v>616</v>
      </c>
      <c r="K179" s="97" t="s">
        <v>619</v>
      </c>
    </row>
    <row r="180" spans="1:11" x14ac:dyDescent="0.25">
      <c r="A180" s="90" t="s">
        <v>462</v>
      </c>
      <c r="B180" s="97" t="s">
        <v>615</v>
      </c>
      <c r="C180" s="97" t="s">
        <v>615</v>
      </c>
      <c r="D180" s="97" t="s">
        <v>615</v>
      </c>
      <c r="E180" s="97" t="s">
        <v>619</v>
      </c>
      <c r="F180" s="97" t="s">
        <v>615</v>
      </c>
      <c r="G180" s="97" t="s">
        <v>619</v>
      </c>
      <c r="H180" s="97" t="s">
        <v>615</v>
      </c>
      <c r="I180" s="97" t="s">
        <v>619</v>
      </c>
      <c r="J180" s="112" t="s">
        <v>616</v>
      </c>
      <c r="K180" s="97" t="s">
        <v>619</v>
      </c>
    </row>
    <row r="181" spans="1:11" x14ac:dyDescent="0.25">
      <c r="A181" s="90" t="s">
        <v>463</v>
      </c>
      <c r="B181" s="97" t="s">
        <v>657</v>
      </c>
      <c r="C181" s="97" t="s">
        <v>664</v>
      </c>
      <c r="D181" s="97">
        <v>3</v>
      </c>
      <c r="E181" s="97" t="s">
        <v>669</v>
      </c>
      <c r="F181" s="107">
        <v>2.4902000000000002</v>
      </c>
      <c r="G181" s="116" t="s">
        <v>642</v>
      </c>
      <c r="H181" s="116">
        <v>14.67</v>
      </c>
      <c r="I181" s="116" t="s">
        <v>714</v>
      </c>
      <c r="J181" s="133" t="s">
        <v>617</v>
      </c>
      <c r="K181" s="97" t="s">
        <v>619</v>
      </c>
    </row>
    <row r="182" spans="1:11" x14ac:dyDescent="0.25">
      <c r="A182" s="94" t="s">
        <v>464</v>
      </c>
      <c r="B182" s="97" t="s">
        <v>654</v>
      </c>
      <c r="C182" s="97" t="s">
        <v>658</v>
      </c>
      <c r="D182" s="97">
        <v>4</v>
      </c>
      <c r="E182" s="97" t="s">
        <v>669</v>
      </c>
      <c r="F182" s="90">
        <v>19.6998</v>
      </c>
      <c r="G182" s="90" t="s">
        <v>288</v>
      </c>
      <c r="H182" s="99">
        <v>9.8152582826910173</v>
      </c>
      <c r="I182" s="97" t="s">
        <v>692</v>
      </c>
      <c r="J182" s="90" t="s">
        <v>617</v>
      </c>
      <c r="K182" s="90" t="s">
        <v>619</v>
      </c>
    </row>
    <row r="183" spans="1:11" x14ac:dyDescent="0.25">
      <c r="A183" s="90" t="s">
        <v>465</v>
      </c>
      <c r="B183" s="97" t="s">
        <v>660</v>
      </c>
      <c r="C183" s="97" t="s">
        <v>664</v>
      </c>
      <c r="D183" s="97">
        <v>6</v>
      </c>
      <c r="E183" s="97" t="s">
        <v>679</v>
      </c>
      <c r="F183" s="90" t="s">
        <v>617</v>
      </c>
      <c r="G183" s="90" t="s">
        <v>619</v>
      </c>
      <c r="H183" s="90" t="s">
        <v>617</v>
      </c>
      <c r="I183" s="90" t="s">
        <v>619</v>
      </c>
      <c r="J183" s="112" t="s">
        <v>616</v>
      </c>
      <c r="K183" s="97" t="s">
        <v>619</v>
      </c>
    </row>
    <row r="184" spans="1:11" x14ac:dyDescent="0.25">
      <c r="A184" s="90" t="s">
        <v>466</v>
      </c>
      <c r="B184" s="97" t="s">
        <v>615</v>
      </c>
      <c r="C184" s="97" t="s">
        <v>615</v>
      </c>
      <c r="D184" s="97" t="s">
        <v>615</v>
      </c>
      <c r="E184" s="97" t="s">
        <v>619</v>
      </c>
      <c r="F184" s="97" t="s">
        <v>615</v>
      </c>
      <c r="G184" s="97" t="s">
        <v>619</v>
      </c>
      <c r="H184" s="97" t="s">
        <v>615</v>
      </c>
      <c r="I184" s="97" t="s">
        <v>619</v>
      </c>
      <c r="J184" s="97" t="s">
        <v>616</v>
      </c>
      <c r="K184" s="97" t="s">
        <v>619</v>
      </c>
    </row>
    <row r="185" spans="1:11" x14ac:dyDescent="0.25">
      <c r="A185" s="90" t="s">
        <v>467</v>
      </c>
      <c r="B185" s="97" t="s">
        <v>660</v>
      </c>
      <c r="C185" s="97" t="s">
        <v>663</v>
      </c>
      <c r="D185" s="97">
        <v>9</v>
      </c>
      <c r="E185" s="97" t="s">
        <v>669</v>
      </c>
      <c r="F185" s="108">
        <v>0.44377777777777783</v>
      </c>
      <c r="G185" s="97" t="s">
        <v>291</v>
      </c>
      <c r="H185" s="99">
        <v>33.2244675254463</v>
      </c>
      <c r="I185" s="97" t="s">
        <v>692</v>
      </c>
      <c r="J185" s="112" t="s">
        <v>616</v>
      </c>
      <c r="K185" s="97" t="s">
        <v>619</v>
      </c>
    </row>
    <row r="186" spans="1:11" x14ac:dyDescent="0.25">
      <c r="A186" s="90" t="s">
        <v>468</v>
      </c>
      <c r="B186" s="97" t="s">
        <v>658</v>
      </c>
      <c r="C186" s="97" t="s">
        <v>661</v>
      </c>
      <c r="D186" s="97">
        <v>5</v>
      </c>
      <c r="E186" s="97" t="s">
        <v>669</v>
      </c>
      <c r="F186" s="97" t="s">
        <v>617</v>
      </c>
      <c r="G186" s="90" t="s">
        <v>619</v>
      </c>
      <c r="H186" s="90" t="s">
        <v>617</v>
      </c>
      <c r="I186" s="90" t="s">
        <v>619</v>
      </c>
      <c r="J186" s="97" t="s">
        <v>616</v>
      </c>
      <c r="K186" s="97" t="s">
        <v>619</v>
      </c>
    </row>
    <row r="187" spans="1:11" x14ac:dyDescent="0.25">
      <c r="A187" s="90" t="s">
        <v>469</v>
      </c>
      <c r="B187" s="97" t="s">
        <v>660</v>
      </c>
      <c r="C187" s="97" t="s">
        <v>663</v>
      </c>
      <c r="D187" s="97">
        <v>9</v>
      </c>
      <c r="E187" s="97" t="s">
        <v>669</v>
      </c>
      <c r="F187" s="97">
        <v>0.70050000000000001</v>
      </c>
      <c r="G187" s="97" t="s">
        <v>287</v>
      </c>
      <c r="H187" s="99">
        <v>25.89</v>
      </c>
      <c r="I187" s="97" t="s">
        <v>622</v>
      </c>
      <c r="J187" s="97" t="s">
        <v>616</v>
      </c>
      <c r="K187" s="97" t="s">
        <v>619</v>
      </c>
    </row>
    <row r="188" spans="1:11" x14ac:dyDescent="0.25">
      <c r="A188" s="90" t="s">
        <v>470</v>
      </c>
      <c r="B188" s="97" t="s">
        <v>616</v>
      </c>
      <c r="C188" s="97" t="s">
        <v>616</v>
      </c>
      <c r="D188" s="97" t="s">
        <v>616</v>
      </c>
      <c r="E188" s="97" t="s">
        <v>619</v>
      </c>
      <c r="F188" s="97" t="s">
        <v>616</v>
      </c>
      <c r="G188" s="97" t="s">
        <v>619</v>
      </c>
      <c r="H188" s="97" t="s">
        <v>617</v>
      </c>
      <c r="I188" s="97" t="s">
        <v>619</v>
      </c>
      <c r="J188" s="97" t="s">
        <v>616</v>
      </c>
      <c r="K188" s="97" t="s">
        <v>619</v>
      </c>
    </row>
    <row r="189" spans="1:11" x14ac:dyDescent="0.25">
      <c r="A189" s="90" t="s">
        <v>471</v>
      </c>
      <c r="B189" s="97" t="s">
        <v>657</v>
      </c>
      <c r="C189" s="97" t="s">
        <v>664</v>
      </c>
      <c r="D189" s="97">
        <v>3</v>
      </c>
      <c r="E189" s="97" t="s">
        <v>669</v>
      </c>
      <c r="F189" s="97">
        <v>0.224</v>
      </c>
      <c r="G189" s="97" t="s">
        <v>287</v>
      </c>
      <c r="H189" s="99">
        <v>16.105390887948072</v>
      </c>
      <c r="I189" s="117" t="s">
        <v>622</v>
      </c>
      <c r="J189" s="112" t="s">
        <v>616</v>
      </c>
      <c r="K189" s="97" t="s">
        <v>619</v>
      </c>
    </row>
    <row r="190" spans="1:11" x14ac:dyDescent="0.25">
      <c r="A190" s="90" t="s">
        <v>472</v>
      </c>
      <c r="B190" s="97" t="s">
        <v>660</v>
      </c>
      <c r="C190" s="97" t="s">
        <v>664</v>
      </c>
      <c r="D190" s="97">
        <v>6</v>
      </c>
      <c r="E190" s="97" t="s">
        <v>669</v>
      </c>
      <c r="F190" s="90" t="s">
        <v>617</v>
      </c>
      <c r="G190" s="90" t="s">
        <v>619</v>
      </c>
      <c r="H190" s="90" t="s">
        <v>617</v>
      </c>
      <c r="I190" s="90" t="s">
        <v>619</v>
      </c>
      <c r="J190" s="97" t="s">
        <v>616</v>
      </c>
      <c r="K190" s="97" t="s">
        <v>619</v>
      </c>
    </row>
    <row r="191" spans="1:11" x14ac:dyDescent="0.25">
      <c r="A191" s="91" t="s">
        <v>473</v>
      </c>
      <c r="B191" s="97" t="s">
        <v>660</v>
      </c>
      <c r="C191" s="97" t="s">
        <v>664</v>
      </c>
      <c r="D191" s="97">
        <v>6</v>
      </c>
      <c r="E191" s="97" t="s">
        <v>669</v>
      </c>
      <c r="F191" s="97" t="s">
        <v>616</v>
      </c>
      <c r="G191" s="97" t="s">
        <v>619</v>
      </c>
      <c r="H191" s="99">
        <v>10.034359207271297</v>
      </c>
      <c r="I191" s="97" t="s">
        <v>692</v>
      </c>
      <c r="J191" s="112" t="s">
        <v>616</v>
      </c>
      <c r="K191" s="97" t="s">
        <v>619</v>
      </c>
    </row>
    <row r="192" spans="1:11" x14ac:dyDescent="0.25">
      <c r="A192" s="90" t="s">
        <v>474</v>
      </c>
      <c r="B192" s="97" t="s">
        <v>615</v>
      </c>
      <c r="C192" s="97" t="s">
        <v>615</v>
      </c>
      <c r="D192" s="97" t="s">
        <v>615</v>
      </c>
      <c r="E192" s="97" t="s">
        <v>619</v>
      </c>
      <c r="F192" s="97" t="s">
        <v>615</v>
      </c>
      <c r="G192" s="97" t="s">
        <v>619</v>
      </c>
      <c r="H192" s="97" t="s">
        <v>615</v>
      </c>
      <c r="I192" s="97" t="s">
        <v>619</v>
      </c>
      <c r="J192" s="97" t="s">
        <v>616</v>
      </c>
      <c r="K192" s="97" t="s">
        <v>619</v>
      </c>
    </row>
    <row r="193" spans="1:11" x14ac:dyDescent="0.25">
      <c r="A193" s="90" t="s">
        <v>475</v>
      </c>
      <c r="B193" s="97" t="s">
        <v>615</v>
      </c>
      <c r="C193" s="97" t="s">
        <v>615</v>
      </c>
      <c r="D193" s="97" t="s">
        <v>615</v>
      </c>
      <c r="E193" s="97" t="s">
        <v>619</v>
      </c>
      <c r="F193" s="97" t="s">
        <v>615</v>
      </c>
      <c r="G193" s="97" t="s">
        <v>619</v>
      </c>
      <c r="H193" s="97" t="s">
        <v>615</v>
      </c>
      <c r="I193" s="97" t="s">
        <v>619</v>
      </c>
      <c r="J193" s="97" t="s">
        <v>616</v>
      </c>
      <c r="K193" s="97" t="s">
        <v>619</v>
      </c>
    </row>
    <row r="194" spans="1:11" x14ac:dyDescent="0.25">
      <c r="A194" s="90" t="s">
        <v>476</v>
      </c>
      <c r="B194" s="97" t="s">
        <v>615</v>
      </c>
      <c r="C194" s="97" t="s">
        <v>615</v>
      </c>
      <c r="D194" s="97" t="s">
        <v>615</v>
      </c>
      <c r="E194" s="97" t="s">
        <v>619</v>
      </c>
      <c r="F194" s="97" t="s">
        <v>615</v>
      </c>
      <c r="G194" s="97" t="s">
        <v>619</v>
      </c>
      <c r="H194" s="97" t="s">
        <v>615</v>
      </c>
      <c r="I194" s="97" t="s">
        <v>619</v>
      </c>
      <c r="J194" s="112" t="s">
        <v>616</v>
      </c>
      <c r="K194" s="97" t="s">
        <v>619</v>
      </c>
    </row>
    <row r="195" spans="1:11" x14ac:dyDescent="0.25">
      <c r="A195" s="90" t="s">
        <v>477</v>
      </c>
      <c r="B195" s="97" t="s">
        <v>660</v>
      </c>
      <c r="C195" s="97" t="s">
        <v>664</v>
      </c>
      <c r="D195" s="97">
        <v>6</v>
      </c>
      <c r="E195" s="97" t="s">
        <v>669</v>
      </c>
      <c r="F195" s="97">
        <v>0.01</v>
      </c>
      <c r="G195" s="97" t="s">
        <v>288</v>
      </c>
      <c r="H195" s="97" t="s">
        <v>617</v>
      </c>
      <c r="I195" s="97" t="s">
        <v>619</v>
      </c>
      <c r="J195" s="97" t="s">
        <v>616</v>
      </c>
      <c r="K195" s="97" t="s">
        <v>619</v>
      </c>
    </row>
    <row r="196" spans="1:11" x14ac:dyDescent="0.25">
      <c r="A196" s="90" t="s">
        <v>478</v>
      </c>
      <c r="B196" s="97" t="s">
        <v>660</v>
      </c>
      <c r="C196" s="97" t="s">
        <v>664</v>
      </c>
      <c r="D196" s="97">
        <v>6</v>
      </c>
      <c r="E196" s="97" t="s">
        <v>669</v>
      </c>
      <c r="F196" s="97">
        <v>0.44400000000000001</v>
      </c>
      <c r="G196" s="97" t="s">
        <v>287</v>
      </c>
      <c r="H196" s="99" t="s">
        <v>690</v>
      </c>
      <c r="I196" s="97" t="s">
        <v>631</v>
      </c>
      <c r="J196" s="97" t="s">
        <v>616</v>
      </c>
      <c r="K196" s="97" t="s">
        <v>619</v>
      </c>
    </row>
    <row r="197" spans="1:11" x14ac:dyDescent="0.25">
      <c r="A197" s="90" t="s">
        <v>479</v>
      </c>
      <c r="B197" s="97" t="s">
        <v>616</v>
      </c>
      <c r="C197" s="97" t="s">
        <v>616</v>
      </c>
      <c r="D197" s="97" t="s">
        <v>616</v>
      </c>
      <c r="E197" s="97" t="s">
        <v>619</v>
      </c>
      <c r="F197" s="97" t="s">
        <v>616</v>
      </c>
      <c r="G197" s="97" t="s">
        <v>619</v>
      </c>
      <c r="H197" s="102" t="s">
        <v>617</v>
      </c>
      <c r="I197" s="102"/>
      <c r="J197" s="97" t="s">
        <v>616</v>
      </c>
      <c r="K197" s="97" t="s">
        <v>619</v>
      </c>
    </row>
    <row r="198" spans="1:11" x14ac:dyDescent="0.25">
      <c r="A198" s="90" t="s">
        <v>480</v>
      </c>
      <c r="B198" s="97" t="s">
        <v>660</v>
      </c>
      <c r="C198" s="97" t="s">
        <v>664</v>
      </c>
      <c r="D198" s="97">
        <v>6</v>
      </c>
      <c r="E198" s="97" t="s">
        <v>669</v>
      </c>
      <c r="F198" s="97">
        <v>2.8479999999999999</v>
      </c>
      <c r="G198" s="97" t="s">
        <v>287</v>
      </c>
      <c r="H198" s="99">
        <v>7.6378323204238043</v>
      </c>
      <c r="I198" s="97" t="s">
        <v>692</v>
      </c>
      <c r="J198" s="112" t="s">
        <v>616</v>
      </c>
      <c r="K198" s="97" t="s">
        <v>619</v>
      </c>
    </row>
    <row r="199" spans="1:11" x14ac:dyDescent="0.25">
      <c r="A199" s="90" t="s">
        <v>481</v>
      </c>
      <c r="B199" s="92" t="s">
        <v>661</v>
      </c>
      <c r="C199" s="92" t="s">
        <v>663</v>
      </c>
      <c r="D199" s="92">
        <v>3</v>
      </c>
      <c r="E199" s="92" t="s">
        <v>677</v>
      </c>
      <c r="F199" s="97">
        <v>2.85</v>
      </c>
      <c r="G199" s="97" t="s">
        <v>288</v>
      </c>
      <c r="H199" s="97" t="s">
        <v>617</v>
      </c>
      <c r="I199" s="97" t="s">
        <v>619</v>
      </c>
      <c r="J199" s="97" t="s">
        <v>616</v>
      </c>
      <c r="K199" s="97" t="s">
        <v>619</v>
      </c>
    </row>
    <row r="200" spans="1:11" x14ac:dyDescent="0.25">
      <c r="A200" s="90" t="s">
        <v>482</v>
      </c>
      <c r="B200" s="97" t="s">
        <v>658</v>
      </c>
      <c r="C200" s="97" t="s">
        <v>659</v>
      </c>
      <c r="D200" s="97">
        <v>3</v>
      </c>
      <c r="E200" s="97" t="s">
        <v>669</v>
      </c>
      <c r="F200" s="97">
        <v>0.03</v>
      </c>
      <c r="G200" s="97" t="s">
        <v>288</v>
      </c>
      <c r="H200" s="97" t="s">
        <v>617</v>
      </c>
      <c r="I200" s="97" t="s">
        <v>619</v>
      </c>
      <c r="J200" s="105">
        <v>0.70028974369279107</v>
      </c>
      <c r="K200" s="97" t="s">
        <v>692</v>
      </c>
    </row>
    <row r="201" spans="1:11" x14ac:dyDescent="0.25">
      <c r="A201" s="90" t="s">
        <v>483</v>
      </c>
      <c r="B201" s="97" t="s">
        <v>232</v>
      </c>
      <c r="C201" s="97" t="s">
        <v>657</v>
      </c>
      <c r="D201" s="97">
        <v>3</v>
      </c>
      <c r="E201" s="97" t="s">
        <v>669</v>
      </c>
      <c r="F201" s="97">
        <v>0.15</v>
      </c>
      <c r="G201" s="97" t="s">
        <v>288</v>
      </c>
      <c r="H201" s="99">
        <v>9.0231927709077482</v>
      </c>
      <c r="I201" s="97" t="s">
        <v>692</v>
      </c>
      <c r="J201" s="97">
        <v>0.71202870659744455</v>
      </c>
      <c r="K201" s="97" t="s">
        <v>692</v>
      </c>
    </row>
    <row r="202" spans="1:11" x14ac:dyDescent="0.25">
      <c r="A202" s="90" t="s">
        <v>484</v>
      </c>
      <c r="B202" s="97" t="s">
        <v>658</v>
      </c>
      <c r="C202" s="97" t="s">
        <v>659</v>
      </c>
      <c r="D202" s="97">
        <v>3</v>
      </c>
      <c r="E202" s="97" t="s">
        <v>669</v>
      </c>
      <c r="F202" s="97">
        <v>0.25</v>
      </c>
      <c r="G202" s="97" t="s">
        <v>288</v>
      </c>
      <c r="H202" s="99">
        <v>7.7059172055917688</v>
      </c>
      <c r="I202" s="97" t="s">
        <v>692</v>
      </c>
      <c r="J202" s="97" t="s">
        <v>617</v>
      </c>
      <c r="K202" s="97" t="s">
        <v>619</v>
      </c>
    </row>
    <row r="203" spans="1:11" x14ac:dyDescent="0.25">
      <c r="A203" s="91" t="s">
        <v>485</v>
      </c>
      <c r="B203" s="97" t="s">
        <v>232</v>
      </c>
      <c r="C203" s="97" t="s">
        <v>659</v>
      </c>
      <c r="D203" s="97">
        <v>4</v>
      </c>
      <c r="E203" s="97" t="s">
        <v>669</v>
      </c>
      <c r="F203" s="97">
        <v>0.127</v>
      </c>
      <c r="G203" s="97" t="s">
        <v>287</v>
      </c>
      <c r="H203" s="99">
        <v>7.8347068010790863</v>
      </c>
      <c r="I203" s="97" t="s">
        <v>692</v>
      </c>
      <c r="J203" s="132">
        <v>0.65152647401290209</v>
      </c>
      <c r="K203" s="97" t="s">
        <v>692</v>
      </c>
    </row>
    <row r="204" spans="1:11" x14ac:dyDescent="0.25">
      <c r="A204" s="90" t="s">
        <v>486</v>
      </c>
      <c r="B204" s="92" t="s">
        <v>658</v>
      </c>
      <c r="C204" s="92" t="s">
        <v>657</v>
      </c>
      <c r="D204" s="92">
        <v>2</v>
      </c>
      <c r="E204" s="92" t="s">
        <v>669</v>
      </c>
      <c r="F204" s="97">
        <v>0.13</v>
      </c>
      <c r="G204" s="97" t="s">
        <v>288</v>
      </c>
      <c r="H204" s="99">
        <v>13.239970238095237</v>
      </c>
      <c r="I204" s="97" t="s">
        <v>715</v>
      </c>
      <c r="J204" s="131">
        <v>0.84</v>
      </c>
      <c r="K204" s="117" t="s">
        <v>750</v>
      </c>
    </row>
    <row r="205" spans="1:11" x14ac:dyDescent="0.25">
      <c r="A205" s="90" t="s">
        <v>487</v>
      </c>
      <c r="B205" s="97" t="s">
        <v>660</v>
      </c>
      <c r="C205" s="97" t="s">
        <v>664</v>
      </c>
      <c r="D205" s="97">
        <v>6</v>
      </c>
      <c r="E205" s="97" t="s">
        <v>669</v>
      </c>
      <c r="F205" s="97">
        <v>0.19</v>
      </c>
      <c r="G205" s="97" t="s">
        <v>288</v>
      </c>
      <c r="H205" s="99">
        <v>8.64</v>
      </c>
      <c r="I205" s="97" t="s">
        <v>622</v>
      </c>
      <c r="J205" s="97">
        <v>0.64800000000000002</v>
      </c>
      <c r="K205" s="92" t="s">
        <v>751</v>
      </c>
    </row>
    <row r="206" spans="1:11" x14ac:dyDescent="0.25">
      <c r="A206" s="90" t="s">
        <v>136</v>
      </c>
      <c r="B206" s="97" t="s">
        <v>660</v>
      </c>
      <c r="C206" s="97" t="s">
        <v>664</v>
      </c>
      <c r="D206" s="97">
        <v>6</v>
      </c>
      <c r="E206" s="97" t="s">
        <v>669</v>
      </c>
      <c r="F206" s="97">
        <v>31</v>
      </c>
      <c r="G206" s="97" t="s">
        <v>288</v>
      </c>
      <c r="H206" s="99">
        <v>13.678672288431803</v>
      </c>
      <c r="I206" s="117" t="s">
        <v>716</v>
      </c>
      <c r="J206" s="112">
        <v>0.57942000000000005</v>
      </c>
      <c r="K206" s="117" t="s">
        <v>749</v>
      </c>
    </row>
    <row r="207" spans="1:11" x14ac:dyDescent="0.25">
      <c r="A207" s="90" t="s">
        <v>137</v>
      </c>
      <c r="B207" s="97" t="s">
        <v>655</v>
      </c>
      <c r="C207" s="97" t="s">
        <v>658</v>
      </c>
      <c r="D207" s="97">
        <v>5</v>
      </c>
      <c r="E207" s="97" t="s">
        <v>669</v>
      </c>
      <c r="F207" s="97">
        <v>17</v>
      </c>
      <c r="G207" s="97" t="s">
        <v>288</v>
      </c>
      <c r="H207" s="99">
        <v>10.464794771135967</v>
      </c>
      <c r="I207" s="97" t="s">
        <v>692</v>
      </c>
      <c r="J207" s="97">
        <v>0.61199999999999999</v>
      </c>
      <c r="K207" s="92" t="s">
        <v>752</v>
      </c>
    </row>
    <row r="208" spans="1:11" x14ac:dyDescent="0.25">
      <c r="A208" s="90" t="s">
        <v>488</v>
      </c>
      <c r="B208" s="97" t="s">
        <v>657</v>
      </c>
      <c r="C208" s="97" t="s">
        <v>664</v>
      </c>
      <c r="D208" s="97">
        <v>3</v>
      </c>
      <c r="E208" s="97" t="s">
        <v>669</v>
      </c>
      <c r="F208" s="97">
        <v>841.29</v>
      </c>
      <c r="G208" s="97" t="s">
        <v>287</v>
      </c>
      <c r="H208" s="99">
        <v>9.48</v>
      </c>
      <c r="I208" s="97" t="s">
        <v>622</v>
      </c>
      <c r="J208" s="97" t="s">
        <v>688</v>
      </c>
      <c r="K208" s="117" t="s">
        <v>619</v>
      </c>
    </row>
    <row r="209" spans="1:11" x14ac:dyDescent="0.25">
      <c r="A209" s="90" t="s">
        <v>489</v>
      </c>
      <c r="B209" s="97" t="s">
        <v>661</v>
      </c>
      <c r="C209" s="97" t="s">
        <v>658</v>
      </c>
      <c r="D209" s="97">
        <v>9</v>
      </c>
      <c r="E209" s="97" t="s">
        <v>669</v>
      </c>
      <c r="F209" s="99">
        <v>17.488</v>
      </c>
      <c r="G209" s="92" t="s">
        <v>643</v>
      </c>
      <c r="H209" s="102" t="s">
        <v>617</v>
      </c>
      <c r="I209" s="102"/>
      <c r="J209" s="97" t="s">
        <v>616</v>
      </c>
      <c r="K209" s="97" t="s">
        <v>619</v>
      </c>
    </row>
    <row r="210" spans="1:11" x14ac:dyDescent="0.25">
      <c r="A210" s="90" t="s">
        <v>139</v>
      </c>
      <c r="B210" s="97" t="s">
        <v>660</v>
      </c>
      <c r="C210" s="97" t="s">
        <v>664</v>
      </c>
      <c r="D210" s="97">
        <v>6</v>
      </c>
      <c r="E210" s="97" t="s">
        <v>669</v>
      </c>
      <c r="F210" s="97">
        <v>13.92</v>
      </c>
      <c r="G210" s="97" t="s">
        <v>288</v>
      </c>
      <c r="H210" s="92" t="s">
        <v>617</v>
      </c>
      <c r="I210" s="92" t="s">
        <v>619</v>
      </c>
      <c r="J210" s="97" t="s">
        <v>616</v>
      </c>
      <c r="K210" s="97" t="s">
        <v>619</v>
      </c>
    </row>
    <row r="211" spans="1:11" x14ac:dyDescent="0.25">
      <c r="A211" s="90" t="s">
        <v>141</v>
      </c>
      <c r="B211" s="97" t="s">
        <v>660</v>
      </c>
      <c r="C211" s="97" t="s">
        <v>658</v>
      </c>
      <c r="D211" s="97">
        <v>3</v>
      </c>
      <c r="E211" s="97" t="s">
        <v>669</v>
      </c>
      <c r="F211" s="97">
        <v>11.33</v>
      </c>
      <c r="G211" s="97" t="s">
        <v>287</v>
      </c>
      <c r="H211" s="99">
        <v>12.893373613193404</v>
      </c>
      <c r="I211" s="97" t="s">
        <v>692</v>
      </c>
      <c r="J211" s="112" t="s">
        <v>616</v>
      </c>
      <c r="K211" s="97" t="s">
        <v>619</v>
      </c>
    </row>
    <row r="212" spans="1:11" x14ac:dyDescent="0.25">
      <c r="A212" s="91" t="s">
        <v>490</v>
      </c>
      <c r="B212" s="97" t="s">
        <v>615</v>
      </c>
      <c r="C212" s="97" t="s">
        <v>615</v>
      </c>
      <c r="D212" s="97" t="s">
        <v>615</v>
      </c>
      <c r="E212" s="97" t="s">
        <v>619</v>
      </c>
      <c r="F212" s="97" t="s">
        <v>615</v>
      </c>
      <c r="G212" s="97" t="s">
        <v>619</v>
      </c>
      <c r="H212" s="97" t="s">
        <v>615</v>
      </c>
      <c r="I212" s="97" t="s">
        <v>619</v>
      </c>
      <c r="J212" s="112" t="s">
        <v>616</v>
      </c>
      <c r="K212" s="97" t="s">
        <v>619</v>
      </c>
    </row>
    <row r="213" spans="1:11" x14ac:dyDescent="0.25">
      <c r="A213" s="90" t="s">
        <v>491</v>
      </c>
      <c r="B213" s="97" t="s">
        <v>660</v>
      </c>
      <c r="C213" s="97" t="s">
        <v>658</v>
      </c>
      <c r="D213" s="97">
        <v>3</v>
      </c>
      <c r="E213" s="97" t="s">
        <v>669</v>
      </c>
      <c r="F213" s="90" t="s">
        <v>617</v>
      </c>
      <c r="G213" s="90" t="s">
        <v>619</v>
      </c>
      <c r="H213" s="90" t="s">
        <v>617</v>
      </c>
      <c r="I213" s="90" t="s">
        <v>619</v>
      </c>
      <c r="J213" s="90" t="s">
        <v>617</v>
      </c>
      <c r="K213" s="90" t="s">
        <v>619</v>
      </c>
    </row>
    <row r="214" spans="1:11" x14ac:dyDescent="0.25">
      <c r="A214" s="91" t="s">
        <v>492</v>
      </c>
      <c r="B214" s="97" t="s">
        <v>657</v>
      </c>
      <c r="C214" s="97" t="s">
        <v>664</v>
      </c>
      <c r="D214" s="97">
        <v>2</v>
      </c>
      <c r="E214" s="97" t="s">
        <v>669</v>
      </c>
      <c r="F214" s="97">
        <v>6.45</v>
      </c>
      <c r="G214" s="97" t="s">
        <v>288</v>
      </c>
      <c r="H214" s="99">
        <v>10.315955380712996</v>
      </c>
      <c r="I214" s="97" t="s">
        <v>692</v>
      </c>
      <c r="J214" s="92" t="s">
        <v>617</v>
      </c>
      <c r="K214" s="92" t="s">
        <v>619</v>
      </c>
    </row>
    <row r="215" spans="1:11" x14ac:dyDescent="0.25">
      <c r="A215" s="90" t="s">
        <v>493</v>
      </c>
      <c r="B215" s="97" t="s">
        <v>661</v>
      </c>
      <c r="C215" s="97" t="s">
        <v>663</v>
      </c>
      <c r="D215" s="97">
        <v>3</v>
      </c>
      <c r="E215" s="97" t="s">
        <v>669</v>
      </c>
      <c r="F215" s="99">
        <v>1.8</v>
      </c>
      <c r="G215" s="97" t="s">
        <v>288</v>
      </c>
      <c r="H215" s="99">
        <v>17.276678926558347</v>
      </c>
      <c r="I215" s="117" t="s">
        <v>622</v>
      </c>
      <c r="J215" s="112" t="s">
        <v>737</v>
      </c>
      <c r="K215" s="97" t="s">
        <v>619</v>
      </c>
    </row>
    <row r="216" spans="1:11" x14ac:dyDescent="0.25">
      <c r="A216" s="90" t="s">
        <v>142</v>
      </c>
      <c r="B216" s="97" t="s">
        <v>232</v>
      </c>
      <c r="C216" s="97" t="s">
        <v>657</v>
      </c>
      <c r="D216" s="97">
        <v>3</v>
      </c>
      <c r="E216" s="97" t="s">
        <v>669</v>
      </c>
      <c r="F216" s="97">
        <v>0.67</v>
      </c>
      <c r="G216" s="97" t="s">
        <v>288</v>
      </c>
      <c r="H216" s="128">
        <v>7.2992700729927007</v>
      </c>
      <c r="I216" s="130" t="s">
        <v>717</v>
      </c>
      <c r="J216" s="105">
        <v>0.57702505179050156</v>
      </c>
      <c r="K216" s="97" t="s">
        <v>692</v>
      </c>
    </row>
    <row r="217" spans="1:11" x14ac:dyDescent="0.25">
      <c r="A217" s="90" t="s">
        <v>29</v>
      </c>
      <c r="B217" s="97" t="s">
        <v>661</v>
      </c>
      <c r="C217" s="97" t="s">
        <v>654</v>
      </c>
      <c r="D217" s="97">
        <v>6</v>
      </c>
      <c r="E217" s="97" t="s">
        <v>669</v>
      </c>
      <c r="F217" s="97">
        <v>0.313</v>
      </c>
      <c r="G217" s="97" t="s">
        <v>287</v>
      </c>
      <c r="H217" s="99">
        <v>7.9623219716188771</v>
      </c>
      <c r="I217" s="97" t="s">
        <v>692</v>
      </c>
      <c r="J217" s="105">
        <v>0.75137510773299965</v>
      </c>
      <c r="K217" s="97" t="s">
        <v>692</v>
      </c>
    </row>
    <row r="218" spans="1:11" x14ac:dyDescent="0.25">
      <c r="A218" s="90" t="s">
        <v>494</v>
      </c>
      <c r="B218" s="97" t="s">
        <v>660</v>
      </c>
      <c r="C218" s="97" t="s">
        <v>664</v>
      </c>
      <c r="D218" s="97">
        <v>6</v>
      </c>
      <c r="E218" s="97" t="s">
        <v>669</v>
      </c>
      <c r="F218" s="97">
        <v>11.57</v>
      </c>
      <c r="G218" s="97" t="s">
        <v>288</v>
      </c>
      <c r="H218" s="99">
        <v>16.644121204660195</v>
      </c>
      <c r="I218" s="97" t="s">
        <v>692</v>
      </c>
      <c r="J218" s="97">
        <v>0.52954142334716003</v>
      </c>
      <c r="K218" s="97" t="s">
        <v>692</v>
      </c>
    </row>
    <row r="219" spans="1:11" x14ac:dyDescent="0.25">
      <c r="A219" s="90" t="s">
        <v>495</v>
      </c>
      <c r="B219" s="97" t="s">
        <v>659</v>
      </c>
      <c r="C219" s="97" t="s">
        <v>662</v>
      </c>
      <c r="D219" s="97">
        <v>4</v>
      </c>
      <c r="E219" s="97" t="s">
        <v>669</v>
      </c>
      <c r="F219" s="97">
        <v>6.8666666666666668E-2</v>
      </c>
      <c r="G219" s="97" t="s">
        <v>287</v>
      </c>
      <c r="H219" s="125">
        <v>42.06</v>
      </c>
      <c r="I219" s="97" t="s">
        <v>718</v>
      </c>
      <c r="J219" s="97" t="s">
        <v>616</v>
      </c>
      <c r="K219" s="97" t="s">
        <v>619</v>
      </c>
    </row>
    <row r="220" spans="1:11" x14ac:dyDescent="0.25">
      <c r="A220" s="90" t="s">
        <v>496</v>
      </c>
      <c r="B220" s="97" t="s">
        <v>615</v>
      </c>
      <c r="C220" s="97" t="s">
        <v>615</v>
      </c>
      <c r="D220" s="97" t="s">
        <v>615</v>
      </c>
      <c r="E220" s="97" t="s">
        <v>619</v>
      </c>
      <c r="F220" s="97" t="s">
        <v>615</v>
      </c>
      <c r="G220" s="97" t="s">
        <v>619</v>
      </c>
      <c r="H220" s="97" t="s">
        <v>615</v>
      </c>
      <c r="I220" s="97" t="s">
        <v>619</v>
      </c>
      <c r="J220" s="97" t="s">
        <v>616</v>
      </c>
      <c r="K220" s="97" t="s">
        <v>619</v>
      </c>
    </row>
    <row r="221" spans="1:11" x14ac:dyDescent="0.25">
      <c r="A221" s="90" t="s">
        <v>497</v>
      </c>
      <c r="B221" s="97" t="s">
        <v>660</v>
      </c>
      <c r="C221" s="97" t="s">
        <v>658</v>
      </c>
      <c r="D221" s="97">
        <v>3</v>
      </c>
      <c r="E221" s="97" t="s">
        <v>669</v>
      </c>
      <c r="F221" s="97">
        <v>5.71</v>
      </c>
      <c r="G221" s="97" t="s">
        <v>288</v>
      </c>
      <c r="H221" s="90" t="s">
        <v>617</v>
      </c>
      <c r="I221" s="90" t="s">
        <v>619</v>
      </c>
      <c r="J221" s="90" t="s">
        <v>617</v>
      </c>
      <c r="K221" s="90" t="s">
        <v>619</v>
      </c>
    </row>
    <row r="222" spans="1:11" x14ac:dyDescent="0.25">
      <c r="A222" s="90" t="s">
        <v>498</v>
      </c>
      <c r="B222" s="97" t="s">
        <v>659</v>
      </c>
      <c r="C222" s="97" t="s">
        <v>657</v>
      </c>
      <c r="D222" s="97">
        <v>12</v>
      </c>
      <c r="E222" s="97" t="s">
        <v>669</v>
      </c>
      <c r="F222" s="97">
        <v>4.97</v>
      </c>
      <c r="G222" s="97" t="s">
        <v>288</v>
      </c>
      <c r="H222" s="99">
        <v>36.270549884321333</v>
      </c>
      <c r="I222" s="117" t="s">
        <v>622</v>
      </c>
      <c r="J222" s="97" t="s">
        <v>616</v>
      </c>
      <c r="K222" s="97" t="s">
        <v>619</v>
      </c>
    </row>
    <row r="223" spans="1:11" x14ac:dyDescent="0.25">
      <c r="A223" s="90" t="s">
        <v>154</v>
      </c>
      <c r="B223" s="92" t="s">
        <v>660</v>
      </c>
      <c r="C223" s="97" t="s">
        <v>664</v>
      </c>
      <c r="D223" s="97">
        <v>6</v>
      </c>
      <c r="E223" s="97" t="s">
        <v>669</v>
      </c>
      <c r="F223" s="99">
        <v>7.9</v>
      </c>
      <c r="G223" s="97" t="s">
        <v>288</v>
      </c>
      <c r="H223" s="99">
        <v>34.475399294061084</v>
      </c>
      <c r="I223" s="97" t="s">
        <v>692</v>
      </c>
      <c r="J223" s="92" t="s">
        <v>617</v>
      </c>
      <c r="K223" s="92" t="s">
        <v>619</v>
      </c>
    </row>
    <row r="224" spans="1:11" x14ac:dyDescent="0.25">
      <c r="A224" s="90" t="s">
        <v>499</v>
      </c>
      <c r="B224" s="97" t="s">
        <v>660</v>
      </c>
      <c r="C224" s="97" t="s">
        <v>658</v>
      </c>
      <c r="D224" s="97">
        <v>3</v>
      </c>
      <c r="E224" s="92" t="s">
        <v>680</v>
      </c>
      <c r="F224" s="97">
        <v>9</v>
      </c>
      <c r="G224" s="97" t="s">
        <v>288</v>
      </c>
      <c r="H224" s="99">
        <v>10</v>
      </c>
      <c r="I224" s="97" t="s">
        <v>719</v>
      </c>
      <c r="J224" s="97">
        <v>0.60134433333333348</v>
      </c>
      <c r="K224" s="117" t="s">
        <v>749</v>
      </c>
    </row>
    <row r="225" spans="1:11" x14ac:dyDescent="0.25">
      <c r="A225" s="90" t="s">
        <v>155</v>
      </c>
      <c r="B225" s="97" t="s">
        <v>663</v>
      </c>
      <c r="C225" s="97" t="s">
        <v>660</v>
      </c>
      <c r="D225" s="97">
        <v>5</v>
      </c>
      <c r="E225" s="97" t="s">
        <v>669</v>
      </c>
      <c r="F225" s="97">
        <v>27.207999999999998</v>
      </c>
      <c r="G225" s="97" t="s">
        <v>292</v>
      </c>
      <c r="H225" s="99">
        <v>10.009801103869012</v>
      </c>
      <c r="I225" s="97" t="s">
        <v>692</v>
      </c>
      <c r="J225" s="131">
        <v>0.78351000000000004</v>
      </c>
      <c r="K225" s="117" t="s">
        <v>740</v>
      </c>
    </row>
    <row r="226" spans="1:11" x14ac:dyDescent="0.25">
      <c r="A226" s="90" t="s">
        <v>156</v>
      </c>
      <c r="B226" s="92" t="s">
        <v>661</v>
      </c>
      <c r="C226" s="92" t="s">
        <v>663</v>
      </c>
      <c r="D226" s="92">
        <v>3</v>
      </c>
      <c r="E226" s="92" t="s">
        <v>678</v>
      </c>
      <c r="F226" s="97">
        <v>146.01499999999999</v>
      </c>
      <c r="G226" s="97" t="s">
        <v>287</v>
      </c>
      <c r="H226" s="99">
        <v>13.704214096834637</v>
      </c>
      <c r="I226" s="117" t="s">
        <v>622</v>
      </c>
      <c r="J226" s="131">
        <v>0.49830000000000002</v>
      </c>
      <c r="K226" s="117" t="s">
        <v>740</v>
      </c>
    </row>
    <row r="227" spans="1:11" x14ac:dyDescent="0.25">
      <c r="A227" s="90" t="s">
        <v>500</v>
      </c>
      <c r="B227" s="97" t="s">
        <v>660</v>
      </c>
      <c r="C227" s="97" t="s">
        <v>658</v>
      </c>
      <c r="D227" s="97">
        <v>3</v>
      </c>
      <c r="E227" s="97" t="s">
        <v>669</v>
      </c>
      <c r="F227" s="90" t="s">
        <v>617</v>
      </c>
      <c r="G227" s="90" t="s">
        <v>619</v>
      </c>
      <c r="H227" s="90" t="s">
        <v>617</v>
      </c>
      <c r="I227" s="90" t="s">
        <v>619</v>
      </c>
      <c r="J227" s="90" t="s">
        <v>617</v>
      </c>
      <c r="K227" s="90" t="s">
        <v>619</v>
      </c>
    </row>
    <row r="228" spans="1:11" x14ac:dyDescent="0.25">
      <c r="A228" s="90" t="s">
        <v>157</v>
      </c>
      <c r="B228" s="97" t="s">
        <v>662</v>
      </c>
      <c r="C228" s="97" t="s">
        <v>232</v>
      </c>
      <c r="D228" s="97">
        <v>7</v>
      </c>
      <c r="E228" s="97" t="s">
        <v>669</v>
      </c>
      <c r="F228" s="103">
        <v>44.195</v>
      </c>
      <c r="G228" s="97" t="s">
        <v>291</v>
      </c>
      <c r="H228" s="99">
        <v>8.4967762787376309</v>
      </c>
      <c r="I228" s="97" t="s">
        <v>692</v>
      </c>
      <c r="J228" s="131">
        <v>0.86960999999999999</v>
      </c>
      <c r="K228" s="117" t="s">
        <v>740</v>
      </c>
    </row>
    <row r="229" spans="1:11" x14ac:dyDescent="0.25">
      <c r="A229" s="90" t="s">
        <v>158</v>
      </c>
      <c r="B229" s="97" t="s">
        <v>656</v>
      </c>
      <c r="C229" s="97" t="s">
        <v>657</v>
      </c>
      <c r="D229" s="97">
        <v>7</v>
      </c>
      <c r="E229" s="97" t="s">
        <v>669</v>
      </c>
      <c r="F229" s="109">
        <v>43.52</v>
      </c>
      <c r="G229" s="97" t="s">
        <v>293</v>
      </c>
      <c r="H229" s="90" t="s">
        <v>617</v>
      </c>
      <c r="I229" s="90" t="s">
        <v>619</v>
      </c>
      <c r="J229" s="105">
        <v>0.63871927697163833</v>
      </c>
      <c r="K229" s="97" t="s">
        <v>753</v>
      </c>
    </row>
    <row r="230" spans="1:11" x14ac:dyDescent="0.25">
      <c r="A230" s="90" t="s">
        <v>158</v>
      </c>
      <c r="B230" s="97" t="s">
        <v>656</v>
      </c>
      <c r="C230" s="97" t="s">
        <v>657</v>
      </c>
      <c r="D230" s="97">
        <v>7</v>
      </c>
      <c r="E230" s="97" t="s">
        <v>669</v>
      </c>
      <c r="F230" s="109">
        <v>43.52</v>
      </c>
      <c r="G230" s="97" t="s">
        <v>293</v>
      </c>
      <c r="H230" s="99">
        <v>6.0196733487231224</v>
      </c>
      <c r="I230" s="97" t="s">
        <v>692</v>
      </c>
      <c r="J230" s="90" t="s">
        <v>617</v>
      </c>
      <c r="K230" s="90" t="s">
        <v>619</v>
      </c>
    </row>
    <row r="231" spans="1:11" x14ac:dyDescent="0.25">
      <c r="A231" s="90" t="s">
        <v>501</v>
      </c>
      <c r="B231" s="97" t="s">
        <v>660</v>
      </c>
      <c r="C231" s="97" t="s">
        <v>664</v>
      </c>
      <c r="D231" s="97">
        <v>6</v>
      </c>
      <c r="E231" s="97" t="s">
        <v>669</v>
      </c>
      <c r="F231" s="107">
        <v>130.839</v>
      </c>
      <c r="G231" s="116" t="s">
        <v>638</v>
      </c>
      <c r="H231" s="99">
        <v>9.4139148627176965</v>
      </c>
      <c r="I231" s="97" t="s">
        <v>692</v>
      </c>
      <c r="J231" s="92" t="s">
        <v>617</v>
      </c>
      <c r="K231" s="92" t="s">
        <v>619</v>
      </c>
    </row>
    <row r="232" spans="1:11" x14ac:dyDescent="0.25">
      <c r="A232" s="91" t="s">
        <v>502</v>
      </c>
      <c r="B232" s="92" t="s">
        <v>660</v>
      </c>
      <c r="C232" s="97" t="s">
        <v>664</v>
      </c>
      <c r="D232" s="97">
        <v>6</v>
      </c>
      <c r="E232" s="97" t="s">
        <v>669</v>
      </c>
      <c r="F232" s="110">
        <v>98.02</v>
      </c>
      <c r="G232" s="97" t="s">
        <v>290</v>
      </c>
      <c r="H232" s="92" t="s">
        <v>617</v>
      </c>
      <c r="I232" s="92" t="s">
        <v>619</v>
      </c>
      <c r="J232" s="92" t="s">
        <v>616</v>
      </c>
      <c r="K232" s="97" t="s">
        <v>619</v>
      </c>
    </row>
    <row r="233" spans="1:11" x14ac:dyDescent="0.25">
      <c r="A233" s="90" t="s">
        <v>503</v>
      </c>
      <c r="B233" s="97" t="s">
        <v>659</v>
      </c>
      <c r="C233" s="97" t="s">
        <v>657</v>
      </c>
      <c r="D233" s="97">
        <v>12</v>
      </c>
      <c r="E233" s="97" t="s">
        <v>669</v>
      </c>
      <c r="F233" s="109">
        <v>0.879</v>
      </c>
      <c r="G233" s="97" t="s">
        <v>287</v>
      </c>
      <c r="H233" s="99">
        <v>56.164908244516184</v>
      </c>
      <c r="I233" s="117" t="s">
        <v>622</v>
      </c>
      <c r="J233" s="97" t="s">
        <v>616</v>
      </c>
      <c r="K233" s="97" t="s">
        <v>619</v>
      </c>
    </row>
    <row r="234" spans="1:11" x14ac:dyDescent="0.25">
      <c r="A234" s="90" t="s">
        <v>504</v>
      </c>
      <c r="B234" s="97" t="s">
        <v>659</v>
      </c>
      <c r="C234" s="97" t="s">
        <v>657</v>
      </c>
      <c r="D234" s="97">
        <v>12</v>
      </c>
      <c r="E234" s="97" t="s">
        <v>669</v>
      </c>
      <c r="F234" s="103">
        <v>0.91500000000000004</v>
      </c>
      <c r="G234" s="97" t="s">
        <v>291</v>
      </c>
      <c r="H234" s="99">
        <v>63.274022362491465</v>
      </c>
      <c r="I234" s="97" t="s">
        <v>692</v>
      </c>
      <c r="J234" s="97" t="s">
        <v>616</v>
      </c>
      <c r="K234" s="97" t="s">
        <v>619</v>
      </c>
    </row>
    <row r="235" spans="1:11" x14ac:dyDescent="0.25">
      <c r="A235" s="90" t="s">
        <v>505</v>
      </c>
      <c r="B235" s="97" t="s">
        <v>663</v>
      </c>
      <c r="C235" s="97" t="s">
        <v>657</v>
      </c>
      <c r="D235" s="97">
        <v>8</v>
      </c>
      <c r="E235" s="97" t="s">
        <v>669</v>
      </c>
      <c r="F235" s="102" t="s">
        <v>617</v>
      </c>
      <c r="G235" s="118"/>
      <c r="H235" s="97" t="s">
        <v>617</v>
      </c>
      <c r="I235" s="97" t="s">
        <v>619</v>
      </c>
      <c r="J235" s="90" t="s">
        <v>616</v>
      </c>
      <c r="K235" s="97" t="s">
        <v>619</v>
      </c>
    </row>
    <row r="236" spans="1:11" x14ac:dyDescent="0.25">
      <c r="A236" s="90" t="s">
        <v>506</v>
      </c>
      <c r="B236" s="97" t="s">
        <v>232</v>
      </c>
      <c r="C236" s="97" t="s">
        <v>663</v>
      </c>
      <c r="D236" s="97">
        <v>8</v>
      </c>
      <c r="E236" s="97" t="s">
        <v>669</v>
      </c>
      <c r="F236" s="106">
        <v>0.9</v>
      </c>
      <c r="G236" s="97" t="s">
        <v>291</v>
      </c>
      <c r="H236" s="92" t="s">
        <v>617</v>
      </c>
      <c r="I236" s="92" t="s">
        <v>619</v>
      </c>
      <c r="J236" s="92" t="s">
        <v>616</v>
      </c>
      <c r="K236" s="97" t="s">
        <v>619</v>
      </c>
    </row>
    <row r="237" spans="1:11" x14ac:dyDescent="0.25">
      <c r="A237" s="90" t="s">
        <v>507</v>
      </c>
      <c r="B237" s="97" t="s">
        <v>663</v>
      </c>
      <c r="C237" s="97" t="s">
        <v>657</v>
      </c>
      <c r="D237" s="97">
        <v>8</v>
      </c>
      <c r="E237" s="97" t="s">
        <v>669</v>
      </c>
      <c r="F237" s="111">
        <v>0.63780000000000003</v>
      </c>
      <c r="G237" s="97" t="s">
        <v>291</v>
      </c>
      <c r="H237" s="99">
        <v>36.005405405405405</v>
      </c>
      <c r="I237" s="97" t="s">
        <v>290</v>
      </c>
      <c r="J237" s="112" t="s">
        <v>616</v>
      </c>
      <c r="K237" s="97" t="s">
        <v>619</v>
      </c>
    </row>
    <row r="238" spans="1:11" x14ac:dyDescent="0.25">
      <c r="A238" s="90" t="s">
        <v>508</v>
      </c>
      <c r="B238" s="97" t="s">
        <v>615</v>
      </c>
      <c r="C238" s="97" t="s">
        <v>615</v>
      </c>
      <c r="D238" s="97" t="s">
        <v>615</v>
      </c>
      <c r="E238" s="97" t="s">
        <v>619</v>
      </c>
      <c r="F238" s="97" t="s">
        <v>615</v>
      </c>
      <c r="G238" s="97" t="s">
        <v>619</v>
      </c>
      <c r="H238" s="97" t="s">
        <v>615</v>
      </c>
      <c r="I238" s="97" t="s">
        <v>619</v>
      </c>
      <c r="J238" s="133" t="s">
        <v>616</v>
      </c>
      <c r="K238" s="97" t="s">
        <v>619</v>
      </c>
    </row>
    <row r="239" spans="1:11" x14ac:dyDescent="0.25">
      <c r="A239" s="91" t="s">
        <v>509</v>
      </c>
      <c r="B239" s="97" t="s">
        <v>655</v>
      </c>
      <c r="C239" s="97" t="s">
        <v>658</v>
      </c>
      <c r="D239" s="97">
        <v>5</v>
      </c>
      <c r="E239" s="97" t="s">
        <v>669</v>
      </c>
      <c r="F239" s="97">
        <v>0.06</v>
      </c>
      <c r="G239" s="97" t="s">
        <v>288</v>
      </c>
      <c r="H239" s="99">
        <v>10.43</v>
      </c>
      <c r="I239" s="97" t="s">
        <v>622</v>
      </c>
      <c r="J239" s="92" t="s">
        <v>617</v>
      </c>
      <c r="K239" s="92" t="s">
        <v>619</v>
      </c>
    </row>
    <row r="240" spans="1:11" x14ac:dyDescent="0.25">
      <c r="A240" s="90" t="s">
        <v>161</v>
      </c>
      <c r="B240" s="97" t="s">
        <v>656</v>
      </c>
      <c r="C240" s="97" t="s">
        <v>657</v>
      </c>
      <c r="D240" s="97">
        <v>7</v>
      </c>
      <c r="E240" s="97" t="s">
        <v>669</v>
      </c>
      <c r="F240" s="99">
        <v>18.9575</v>
      </c>
      <c r="G240" s="97" t="s">
        <v>287</v>
      </c>
      <c r="H240" s="99">
        <v>34.629229971692716</v>
      </c>
      <c r="I240" s="97" t="s">
        <v>692</v>
      </c>
      <c r="J240">
        <v>0.44769999999999999</v>
      </c>
      <c r="K240" s="130" t="s">
        <v>754</v>
      </c>
    </row>
    <row r="241" spans="1:11" x14ac:dyDescent="0.25">
      <c r="A241" s="90" t="s">
        <v>163</v>
      </c>
      <c r="B241" s="97" t="s">
        <v>659</v>
      </c>
      <c r="C241" s="97" t="s">
        <v>657</v>
      </c>
      <c r="D241" s="97">
        <v>12</v>
      </c>
      <c r="E241" s="97" t="s">
        <v>669</v>
      </c>
      <c r="F241" s="97">
        <v>8.4</v>
      </c>
      <c r="G241" s="97" t="s">
        <v>288</v>
      </c>
      <c r="H241" s="99">
        <v>26.87</v>
      </c>
      <c r="I241" s="97" t="s">
        <v>622</v>
      </c>
      <c r="J241" s="92" t="s">
        <v>617</v>
      </c>
      <c r="K241" s="92" t="s">
        <v>619</v>
      </c>
    </row>
    <row r="242" spans="1:11" x14ac:dyDescent="0.25">
      <c r="A242" s="90" t="s">
        <v>510</v>
      </c>
      <c r="B242" s="97" t="s">
        <v>657</v>
      </c>
      <c r="C242" s="97" t="s">
        <v>663</v>
      </c>
      <c r="D242" s="97">
        <v>6</v>
      </c>
      <c r="E242" s="97" t="s">
        <v>669</v>
      </c>
      <c r="F242" s="97">
        <v>1.5</v>
      </c>
      <c r="G242" s="97" t="s">
        <v>288</v>
      </c>
      <c r="H242" s="99">
        <v>21.444357976653695</v>
      </c>
      <c r="I242" s="97" t="s">
        <v>290</v>
      </c>
      <c r="J242" s="97" t="s">
        <v>616</v>
      </c>
      <c r="K242" s="97" t="s">
        <v>619</v>
      </c>
    </row>
    <row r="243" spans="1:11" x14ac:dyDescent="0.25">
      <c r="A243" s="90" t="s">
        <v>164</v>
      </c>
      <c r="B243" s="92" t="s">
        <v>655</v>
      </c>
      <c r="C243" s="92" t="s">
        <v>658</v>
      </c>
      <c r="D243" s="92">
        <v>5</v>
      </c>
      <c r="E243" s="92" t="s">
        <v>681</v>
      </c>
      <c r="F243" s="97">
        <v>15.46</v>
      </c>
      <c r="G243" s="97" t="s">
        <v>288</v>
      </c>
      <c r="H243" s="99">
        <v>21.6</v>
      </c>
      <c r="I243" s="97" t="s">
        <v>622</v>
      </c>
      <c r="J243" s="92" t="s">
        <v>617</v>
      </c>
      <c r="K243" s="92" t="s">
        <v>619</v>
      </c>
    </row>
    <row r="244" spans="1:11" x14ac:dyDescent="0.25">
      <c r="A244" s="90" t="s">
        <v>511</v>
      </c>
      <c r="B244" s="92" t="s">
        <v>657</v>
      </c>
      <c r="C244" s="92" t="s">
        <v>663</v>
      </c>
      <c r="D244" s="92">
        <v>6</v>
      </c>
      <c r="E244" s="92" t="s">
        <v>670</v>
      </c>
      <c r="F244" s="90" t="s">
        <v>617</v>
      </c>
      <c r="G244" s="90" t="s">
        <v>619</v>
      </c>
      <c r="H244" s="90" t="s">
        <v>617</v>
      </c>
      <c r="I244" s="90" t="s">
        <v>619</v>
      </c>
      <c r="J244" s="92">
        <v>0.52</v>
      </c>
      <c r="K244" s="92" t="s">
        <v>752</v>
      </c>
    </row>
    <row r="245" spans="1:11" x14ac:dyDescent="0.25">
      <c r="A245" s="90" t="s">
        <v>512</v>
      </c>
      <c r="B245" s="97" t="s">
        <v>616</v>
      </c>
      <c r="C245" s="97" t="s">
        <v>616</v>
      </c>
      <c r="D245" s="97" t="s">
        <v>616</v>
      </c>
      <c r="E245" s="97" t="s">
        <v>619</v>
      </c>
      <c r="F245" s="97" t="s">
        <v>616</v>
      </c>
      <c r="G245" s="97" t="s">
        <v>619</v>
      </c>
      <c r="H245" s="92" t="s">
        <v>617</v>
      </c>
      <c r="I245" s="92" t="s">
        <v>619</v>
      </c>
      <c r="J245" s="92" t="s">
        <v>616</v>
      </c>
      <c r="K245" s="97" t="s">
        <v>619</v>
      </c>
    </row>
    <row r="246" spans="1:11" x14ac:dyDescent="0.25">
      <c r="A246" s="90" t="s">
        <v>513</v>
      </c>
      <c r="B246" s="97" t="s">
        <v>616</v>
      </c>
      <c r="C246" s="97" t="s">
        <v>616</v>
      </c>
      <c r="D246" s="97" t="s">
        <v>616</v>
      </c>
      <c r="E246" s="97" t="s">
        <v>619</v>
      </c>
      <c r="F246" s="97" t="s">
        <v>616</v>
      </c>
      <c r="G246" s="97" t="s">
        <v>619</v>
      </c>
      <c r="H246" s="99">
        <v>20.529835777401544</v>
      </c>
      <c r="I246" s="97" t="s">
        <v>692</v>
      </c>
      <c r="J246" s="97" t="s">
        <v>616</v>
      </c>
      <c r="K246" s="97" t="s">
        <v>619</v>
      </c>
    </row>
    <row r="247" spans="1:11" x14ac:dyDescent="0.25">
      <c r="A247" s="90" t="s">
        <v>514</v>
      </c>
      <c r="B247" s="97" t="s">
        <v>657</v>
      </c>
      <c r="C247" s="97" t="s">
        <v>664</v>
      </c>
      <c r="D247" s="97">
        <v>3</v>
      </c>
      <c r="E247" s="97" t="s">
        <v>669</v>
      </c>
      <c r="F247" s="109">
        <v>2.1800000000000002</v>
      </c>
      <c r="G247" s="97" t="s">
        <v>288</v>
      </c>
      <c r="H247" s="99">
        <v>30.462151950319424</v>
      </c>
      <c r="I247" s="97" t="s">
        <v>692</v>
      </c>
      <c r="J247" s="97" t="s">
        <v>616</v>
      </c>
      <c r="K247" s="97" t="s">
        <v>619</v>
      </c>
    </row>
    <row r="248" spans="1:11" x14ac:dyDescent="0.25">
      <c r="A248" s="90" t="s">
        <v>515</v>
      </c>
      <c r="B248" s="92" t="s">
        <v>657</v>
      </c>
      <c r="C248" s="92" t="s">
        <v>664</v>
      </c>
      <c r="D248" s="92">
        <v>3</v>
      </c>
      <c r="E248" s="92" t="s">
        <v>670</v>
      </c>
      <c r="F248" s="109">
        <v>1.07</v>
      </c>
      <c r="G248" s="97" t="s">
        <v>288</v>
      </c>
      <c r="H248" s="99">
        <v>19.903786773538208</v>
      </c>
      <c r="I248" s="117" t="s">
        <v>622</v>
      </c>
      <c r="J248" s="97" t="s">
        <v>616</v>
      </c>
      <c r="K248" s="97" t="s">
        <v>619</v>
      </c>
    </row>
    <row r="249" spans="1:11" x14ac:dyDescent="0.25">
      <c r="A249" s="90" t="s">
        <v>516</v>
      </c>
      <c r="B249" s="92" t="s">
        <v>659</v>
      </c>
      <c r="C249" s="92" t="s">
        <v>664</v>
      </c>
      <c r="D249" s="92">
        <v>2</v>
      </c>
      <c r="E249" s="92" t="s">
        <v>670</v>
      </c>
      <c r="F249" s="109">
        <v>2.032</v>
      </c>
      <c r="G249" s="97" t="s">
        <v>287</v>
      </c>
      <c r="H249" s="99">
        <v>30</v>
      </c>
      <c r="I249" s="92" t="s">
        <v>720</v>
      </c>
      <c r="J249" s="97" t="s">
        <v>616</v>
      </c>
      <c r="K249" s="97" t="s">
        <v>619</v>
      </c>
    </row>
    <row r="250" spans="1:11" x14ac:dyDescent="0.25">
      <c r="A250" s="90" t="s">
        <v>517</v>
      </c>
      <c r="B250" s="92" t="s">
        <v>657</v>
      </c>
      <c r="C250" s="92" t="s">
        <v>664</v>
      </c>
      <c r="D250" s="92">
        <v>3</v>
      </c>
      <c r="E250" s="92" t="s">
        <v>670</v>
      </c>
      <c r="F250" s="106">
        <v>3.2870349999999995</v>
      </c>
      <c r="G250" s="97" t="s">
        <v>291</v>
      </c>
      <c r="H250" s="97" t="s">
        <v>688</v>
      </c>
      <c r="I250" s="97" t="s">
        <v>619</v>
      </c>
      <c r="J250" s="92" t="s">
        <v>616</v>
      </c>
      <c r="K250" s="97" t="s">
        <v>619</v>
      </c>
    </row>
    <row r="251" spans="1:11" x14ac:dyDescent="0.25">
      <c r="A251" s="90" t="s">
        <v>518</v>
      </c>
      <c r="B251" s="92" t="s">
        <v>659</v>
      </c>
      <c r="C251" s="92" t="s">
        <v>662</v>
      </c>
      <c r="D251" s="92">
        <v>4</v>
      </c>
      <c r="E251" s="120" t="s">
        <v>673</v>
      </c>
      <c r="F251" s="109">
        <v>87.76</v>
      </c>
      <c r="G251" s="97" t="s">
        <v>288</v>
      </c>
      <c r="H251" s="99">
        <v>7.4626865671641793</v>
      </c>
      <c r="I251" s="97" t="s">
        <v>721</v>
      </c>
      <c r="J251" s="90" t="s">
        <v>617</v>
      </c>
      <c r="K251" s="97" t="s">
        <v>619</v>
      </c>
    </row>
    <row r="252" spans="1:11" x14ac:dyDescent="0.25">
      <c r="A252" s="90" t="s">
        <v>519</v>
      </c>
      <c r="B252" s="92" t="s">
        <v>655</v>
      </c>
      <c r="C252" s="92" t="s">
        <v>663</v>
      </c>
      <c r="D252" s="92">
        <v>11</v>
      </c>
      <c r="E252" s="92" t="s">
        <v>678</v>
      </c>
      <c r="F252" s="109">
        <v>278.92</v>
      </c>
      <c r="G252" s="97" t="s">
        <v>288</v>
      </c>
      <c r="H252" s="90" t="s">
        <v>617</v>
      </c>
      <c r="I252" s="90" t="s">
        <v>619</v>
      </c>
      <c r="J252" s="90" t="s">
        <v>617</v>
      </c>
      <c r="K252" s="90" t="s">
        <v>619</v>
      </c>
    </row>
    <row r="253" spans="1:11" x14ac:dyDescent="0.25">
      <c r="A253" s="90" t="s">
        <v>520</v>
      </c>
      <c r="B253" s="97" t="s">
        <v>660</v>
      </c>
      <c r="C253" s="97" t="s">
        <v>658</v>
      </c>
      <c r="D253" s="97">
        <v>3</v>
      </c>
      <c r="E253" s="97" t="s">
        <v>669</v>
      </c>
      <c r="F253" s="109">
        <v>0.12</v>
      </c>
      <c r="G253" s="97" t="s">
        <v>287</v>
      </c>
      <c r="H253" s="99">
        <v>20.9</v>
      </c>
      <c r="I253" s="97" t="s">
        <v>722</v>
      </c>
      <c r="J253" s="97" t="s">
        <v>616</v>
      </c>
      <c r="K253" s="97" t="s">
        <v>619</v>
      </c>
    </row>
    <row r="254" spans="1:11" x14ac:dyDescent="0.25">
      <c r="A254" s="90" t="s">
        <v>521</v>
      </c>
      <c r="B254" s="97" t="s">
        <v>660</v>
      </c>
      <c r="C254" s="97" t="s">
        <v>664</v>
      </c>
      <c r="D254" s="97">
        <v>6</v>
      </c>
      <c r="E254" s="97" t="s">
        <v>669</v>
      </c>
      <c r="F254" s="106">
        <v>1.75</v>
      </c>
      <c r="G254" s="97" t="s">
        <v>291</v>
      </c>
      <c r="H254" s="99">
        <v>12.97</v>
      </c>
      <c r="I254" s="97" t="s">
        <v>723</v>
      </c>
      <c r="J254" s="92" t="s">
        <v>617</v>
      </c>
      <c r="K254" s="97" t="s">
        <v>619</v>
      </c>
    </row>
    <row r="255" spans="1:11" x14ac:dyDescent="0.25">
      <c r="A255" s="90" t="s">
        <v>522</v>
      </c>
      <c r="B255" s="97" t="s">
        <v>660</v>
      </c>
      <c r="C255" s="97" t="s">
        <v>664</v>
      </c>
      <c r="D255" s="97">
        <v>6</v>
      </c>
      <c r="E255" s="97" t="s">
        <v>669</v>
      </c>
      <c r="F255" s="97">
        <v>0.36</v>
      </c>
      <c r="G255" s="97" t="s">
        <v>644</v>
      </c>
      <c r="H255" s="99">
        <v>32.6</v>
      </c>
      <c r="I255" s="97" t="s">
        <v>724</v>
      </c>
      <c r="J255" s="97" t="s">
        <v>616</v>
      </c>
      <c r="K255" s="97" t="s">
        <v>619</v>
      </c>
    </row>
    <row r="256" spans="1:11" x14ac:dyDescent="0.25">
      <c r="A256" s="90" t="s">
        <v>523</v>
      </c>
      <c r="B256" s="97" t="s">
        <v>660</v>
      </c>
      <c r="C256" s="97" t="s">
        <v>664</v>
      </c>
      <c r="D256" s="97">
        <v>6</v>
      </c>
      <c r="E256" s="97" t="s">
        <v>669</v>
      </c>
      <c r="F256" s="97">
        <v>4.79</v>
      </c>
      <c r="G256" s="97" t="s">
        <v>288</v>
      </c>
      <c r="H256" s="115">
        <v>25.25</v>
      </c>
      <c r="I256" s="115" t="s">
        <v>701</v>
      </c>
      <c r="J256" s="97" t="s">
        <v>616</v>
      </c>
      <c r="K256" s="97" t="s">
        <v>619</v>
      </c>
    </row>
    <row r="257" spans="1:11" x14ac:dyDescent="0.25">
      <c r="A257" s="90" t="s">
        <v>524</v>
      </c>
      <c r="B257" s="97" t="s">
        <v>660</v>
      </c>
      <c r="C257" s="97" t="s">
        <v>658</v>
      </c>
      <c r="D257" s="97">
        <v>3</v>
      </c>
      <c r="E257" s="92" t="s">
        <v>682</v>
      </c>
      <c r="F257" s="97">
        <v>2.5099999999999998</v>
      </c>
      <c r="G257" s="97" t="s">
        <v>288</v>
      </c>
      <c r="H257" s="90" t="s">
        <v>617</v>
      </c>
      <c r="I257" s="90" t="s">
        <v>619</v>
      </c>
      <c r="J257" s="90" t="s">
        <v>617</v>
      </c>
      <c r="K257" s="90" t="s">
        <v>619</v>
      </c>
    </row>
    <row r="258" spans="1:11" x14ac:dyDescent="0.25">
      <c r="A258" s="90" t="s">
        <v>525</v>
      </c>
      <c r="B258" s="97" t="s">
        <v>660</v>
      </c>
      <c r="C258" s="97" t="s">
        <v>658</v>
      </c>
      <c r="D258" s="97">
        <v>3</v>
      </c>
      <c r="E258" s="97" t="s">
        <v>669</v>
      </c>
      <c r="F258" s="99">
        <v>17.111000000000001</v>
      </c>
      <c r="G258" s="97" t="s">
        <v>287</v>
      </c>
      <c r="H258" s="99">
        <v>17.65804775701023</v>
      </c>
      <c r="I258" s="97" t="s">
        <v>692</v>
      </c>
      <c r="J258" s="90" t="s">
        <v>617</v>
      </c>
      <c r="K258" s="97" t="s">
        <v>619</v>
      </c>
    </row>
    <row r="259" spans="1:11" x14ac:dyDescent="0.25">
      <c r="A259" s="90" t="s">
        <v>526</v>
      </c>
      <c r="B259" s="97" t="s">
        <v>660</v>
      </c>
      <c r="C259" s="97" t="s">
        <v>664</v>
      </c>
      <c r="D259" s="97">
        <v>6</v>
      </c>
      <c r="E259" s="97" t="s">
        <v>669</v>
      </c>
      <c r="F259" s="97">
        <v>7.5439999999999996</v>
      </c>
      <c r="G259" s="97" t="s">
        <v>292</v>
      </c>
      <c r="H259" s="99">
        <v>18.43611111111111</v>
      </c>
      <c r="I259" s="97" t="s">
        <v>692</v>
      </c>
      <c r="J259" s="130">
        <v>0.72829999999999995</v>
      </c>
      <c r="K259" s="130" t="s">
        <v>747</v>
      </c>
    </row>
    <row r="260" spans="1:11" x14ac:dyDescent="0.25">
      <c r="A260" s="90" t="s">
        <v>527</v>
      </c>
      <c r="B260" s="97" t="s">
        <v>659</v>
      </c>
      <c r="C260" s="97" t="s">
        <v>657</v>
      </c>
      <c r="D260" s="97">
        <v>12</v>
      </c>
      <c r="E260" s="97" t="s">
        <v>669</v>
      </c>
      <c r="F260" s="97">
        <v>0.28999999999999998</v>
      </c>
      <c r="G260" s="97" t="s">
        <v>288</v>
      </c>
      <c r="H260" s="99">
        <v>21.96</v>
      </c>
      <c r="I260" s="115" t="s">
        <v>631</v>
      </c>
      <c r="J260" s="97" t="s">
        <v>616</v>
      </c>
      <c r="K260" s="97" t="s">
        <v>619</v>
      </c>
    </row>
    <row r="261" spans="1:11" x14ac:dyDescent="0.25">
      <c r="A261" s="90" t="s">
        <v>528</v>
      </c>
      <c r="B261" s="97" t="s">
        <v>232</v>
      </c>
      <c r="C261" s="97" t="s">
        <v>661</v>
      </c>
      <c r="D261" s="97">
        <v>6</v>
      </c>
      <c r="E261" s="97" t="s">
        <v>669</v>
      </c>
      <c r="F261" s="92">
        <v>0.2</v>
      </c>
      <c r="G261" s="97" t="s">
        <v>288</v>
      </c>
      <c r="H261" s="99">
        <v>29.93384520758045</v>
      </c>
      <c r="I261" s="97" t="s">
        <v>290</v>
      </c>
      <c r="J261" s="97" t="s">
        <v>616</v>
      </c>
      <c r="K261" s="97" t="s">
        <v>619</v>
      </c>
    </row>
    <row r="262" spans="1:11" x14ac:dyDescent="0.25">
      <c r="A262" s="90" t="s">
        <v>529</v>
      </c>
      <c r="B262" s="97" t="s">
        <v>615</v>
      </c>
      <c r="C262" s="97" t="s">
        <v>615</v>
      </c>
      <c r="D262" s="97" t="s">
        <v>615</v>
      </c>
      <c r="E262" s="97" t="s">
        <v>619</v>
      </c>
      <c r="F262" s="97" t="s">
        <v>615</v>
      </c>
      <c r="G262" s="97" t="s">
        <v>619</v>
      </c>
      <c r="H262" s="97" t="s">
        <v>615</v>
      </c>
      <c r="I262" s="97" t="s">
        <v>619</v>
      </c>
      <c r="J262" s="97" t="s">
        <v>616</v>
      </c>
      <c r="K262" s="97" t="s">
        <v>619</v>
      </c>
    </row>
    <row r="263" spans="1:11" x14ac:dyDescent="0.25">
      <c r="A263" s="90" t="s">
        <v>530</v>
      </c>
      <c r="B263" s="97" t="s">
        <v>615</v>
      </c>
      <c r="C263" s="97" t="s">
        <v>615</v>
      </c>
      <c r="D263" s="97" t="s">
        <v>615</v>
      </c>
      <c r="E263" s="97" t="s">
        <v>619</v>
      </c>
      <c r="F263" s="97" t="s">
        <v>615</v>
      </c>
      <c r="G263" s="97" t="s">
        <v>619</v>
      </c>
      <c r="H263" s="97" t="s">
        <v>615</v>
      </c>
      <c r="I263" s="97" t="s">
        <v>619</v>
      </c>
      <c r="J263" s="97" t="s">
        <v>616</v>
      </c>
      <c r="K263" s="97" t="s">
        <v>619</v>
      </c>
    </row>
    <row r="264" spans="1:11" x14ac:dyDescent="0.25">
      <c r="A264" s="90" t="s">
        <v>531</v>
      </c>
      <c r="B264" s="97" t="s">
        <v>660</v>
      </c>
      <c r="C264" s="97" t="s">
        <v>658</v>
      </c>
      <c r="D264" s="97">
        <v>3</v>
      </c>
      <c r="E264" s="97" t="s">
        <v>669</v>
      </c>
      <c r="F264" s="92">
        <v>9.5</v>
      </c>
      <c r="G264" s="92" t="s">
        <v>645</v>
      </c>
      <c r="H264" s="99">
        <v>14.487372090606522</v>
      </c>
      <c r="I264" s="97" t="s">
        <v>692</v>
      </c>
      <c r="J264" s="92" t="s">
        <v>617</v>
      </c>
      <c r="K264" s="92" t="s">
        <v>619</v>
      </c>
    </row>
    <row r="265" spans="1:11" x14ac:dyDescent="0.25">
      <c r="A265" s="90" t="s">
        <v>532</v>
      </c>
      <c r="B265" s="97" t="s">
        <v>659</v>
      </c>
      <c r="C265" s="97" t="s">
        <v>657</v>
      </c>
      <c r="D265" s="97">
        <v>12</v>
      </c>
      <c r="E265" s="97" t="s">
        <v>669</v>
      </c>
      <c r="F265" s="92">
        <v>0.42</v>
      </c>
      <c r="G265" s="92" t="s">
        <v>288</v>
      </c>
      <c r="H265" s="99">
        <v>34.395387460580473</v>
      </c>
      <c r="I265" s="97" t="s">
        <v>290</v>
      </c>
      <c r="J265" s="92" t="s">
        <v>617</v>
      </c>
      <c r="K265" s="97" t="s">
        <v>619</v>
      </c>
    </row>
    <row r="266" spans="1:11" x14ac:dyDescent="0.25">
      <c r="A266" s="90" t="s">
        <v>533</v>
      </c>
      <c r="B266" s="97" t="s">
        <v>232</v>
      </c>
      <c r="C266" s="97" t="s">
        <v>664</v>
      </c>
      <c r="D266" s="97">
        <v>5</v>
      </c>
      <c r="E266" s="121" t="s">
        <v>683</v>
      </c>
      <c r="F266" s="92">
        <v>0.3</v>
      </c>
      <c r="G266" s="92" t="s">
        <v>646</v>
      </c>
      <c r="H266" s="99">
        <v>13.58968253968254</v>
      </c>
      <c r="I266" s="92" t="s">
        <v>697</v>
      </c>
      <c r="J266" s="92" t="s">
        <v>616</v>
      </c>
      <c r="K266" s="97" t="s">
        <v>619</v>
      </c>
    </row>
    <row r="267" spans="1:11" x14ac:dyDescent="0.25">
      <c r="A267" s="90" t="s">
        <v>534</v>
      </c>
      <c r="B267" s="97" t="s">
        <v>660</v>
      </c>
      <c r="C267" s="97" t="s">
        <v>664</v>
      </c>
      <c r="D267" s="97">
        <v>6</v>
      </c>
      <c r="E267" s="97" t="s">
        <v>669</v>
      </c>
      <c r="F267" s="97">
        <v>0.41199999999999998</v>
      </c>
      <c r="G267" s="92" t="s">
        <v>647</v>
      </c>
      <c r="H267" s="99">
        <v>10.722692698396376</v>
      </c>
      <c r="I267" s="97" t="s">
        <v>692</v>
      </c>
      <c r="J267" s="92" t="s">
        <v>616</v>
      </c>
      <c r="K267" s="97" t="s">
        <v>619</v>
      </c>
    </row>
    <row r="268" spans="1:11" x14ac:dyDescent="0.25">
      <c r="A268" s="90" t="s">
        <v>535</v>
      </c>
      <c r="B268" s="97" t="s">
        <v>660</v>
      </c>
      <c r="C268" s="97" t="s">
        <v>658</v>
      </c>
      <c r="D268" s="97">
        <v>3</v>
      </c>
      <c r="E268" s="97" t="s">
        <v>669</v>
      </c>
      <c r="F268" s="92">
        <v>0.25</v>
      </c>
      <c r="G268" s="92" t="s">
        <v>287</v>
      </c>
      <c r="H268" s="99">
        <v>26</v>
      </c>
      <c r="I268" s="97" t="s">
        <v>725</v>
      </c>
      <c r="J268" s="97" t="s">
        <v>616</v>
      </c>
      <c r="K268" s="97" t="s">
        <v>619</v>
      </c>
    </row>
    <row r="269" spans="1:11" x14ac:dyDescent="0.25">
      <c r="A269" s="90" t="s">
        <v>536</v>
      </c>
      <c r="B269" s="97" t="s">
        <v>659</v>
      </c>
      <c r="C269" s="97" t="s">
        <v>657</v>
      </c>
      <c r="D269" s="97">
        <v>12</v>
      </c>
      <c r="E269" s="97" t="s">
        <v>669</v>
      </c>
      <c r="F269" s="92">
        <v>0.27400000000000002</v>
      </c>
      <c r="G269" s="92" t="s">
        <v>288</v>
      </c>
      <c r="H269" s="99">
        <v>12.62</v>
      </c>
      <c r="I269" s="115" t="s">
        <v>631</v>
      </c>
      <c r="J269" s="97" t="s">
        <v>616</v>
      </c>
      <c r="K269" s="97" t="s">
        <v>619</v>
      </c>
    </row>
    <row r="270" spans="1:11" x14ac:dyDescent="0.25">
      <c r="A270" s="90" t="s">
        <v>537</v>
      </c>
      <c r="B270" s="92" t="s">
        <v>658</v>
      </c>
      <c r="C270" s="97" t="s">
        <v>659</v>
      </c>
      <c r="D270" s="97">
        <v>3</v>
      </c>
      <c r="E270" s="97" t="s">
        <v>669</v>
      </c>
      <c r="F270" s="97">
        <v>4.0199999999999996</v>
      </c>
      <c r="G270" s="92" t="s">
        <v>648</v>
      </c>
      <c r="H270" s="123">
        <v>10.245901639344263</v>
      </c>
      <c r="I270" s="97" t="s">
        <v>726</v>
      </c>
      <c r="J270" s="92" t="s">
        <v>617</v>
      </c>
      <c r="K270" s="97" t="s">
        <v>619</v>
      </c>
    </row>
    <row r="271" spans="1:11" x14ac:dyDescent="0.25">
      <c r="A271" s="91" t="s">
        <v>538</v>
      </c>
      <c r="B271" s="97" t="s">
        <v>232</v>
      </c>
      <c r="C271" s="97" t="s">
        <v>658</v>
      </c>
      <c r="D271" s="97">
        <v>2</v>
      </c>
      <c r="E271" s="97" t="s">
        <v>673</v>
      </c>
      <c r="F271" s="92">
        <v>0.56000000000000005</v>
      </c>
      <c r="G271" s="97" t="s">
        <v>288</v>
      </c>
      <c r="H271" s="99">
        <v>13.417159624809802</v>
      </c>
      <c r="I271" s="97" t="s">
        <v>692</v>
      </c>
      <c r="J271" s="97">
        <v>0.56630038649492298</v>
      </c>
      <c r="K271" s="97" t="s">
        <v>692</v>
      </c>
    </row>
    <row r="272" spans="1:11" x14ac:dyDescent="0.25">
      <c r="A272" s="90" t="s">
        <v>539</v>
      </c>
      <c r="B272" s="97" t="s">
        <v>657</v>
      </c>
      <c r="C272" s="97" t="s">
        <v>664</v>
      </c>
      <c r="D272" s="97">
        <v>3</v>
      </c>
      <c r="E272" s="97" t="s">
        <v>669</v>
      </c>
      <c r="F272" s="90" t="s">
        <v>617</v>
      </c>
      <c r="G272" s="90" t="s">
        <v>619</v>
      </c>
      <c r="H272" s="90" t="s">
        <v>617</v>
      </c>
      <c r="I272" s="90" t="s">
        <v>619</v>
      </c>
      <c r="J272" s="90" t="s">
        <v>617</v>
      </c>
      <c r="K272" s="90" t="s">
        <v>619</v>
      </c>
    </row>
    <row r="273" spans="1:11" x14ac:dyDescent="0.25">
      <c r="A273" s="90" t="s">
        <v>540</v>
      </c>
      <c r="B273" s="97" t="s">
        <v>654</v>
      </c>
      <c r="C273" s="97" t="s">
        <v>660</v>
      </c>
      <c r="D273" s="97">
        <v>2</v>
      </c>
      <c r="E273" s="97" t="s">
        <v>673</v>
      </c>
      <c r="F273" s="92">
        <v>1.29</v>
      </c>
      <c r="G273" s="92" t="s">
        <v>288</v>
      </c>
      <c r="H273" s="99">
        <v>8.61</v>
      </c>
      <c r="I273" s="97" t="s">
        <v>727</v>
      </c>
      <c r="J273" s="92" t="s">
        <v>617</v>
      </c>
      <c r="K273" s="97" t="s">
        <v>619</v>
      </c>
    </row>
    <row r="274" spans="1:11" x14ac:dyDescent="0.25">
      <c r="A274" s="90" t="s">
        <v>541</v>
      </c>
      <c r="B274" s="97" t="s">
        <v>660</v>
      </c>
      <c r="C274" s="92" t="s">
        <v>232</v>
      </c>
      <c r="D274" s="92">
        <v>2</v>
      </c>
      <c r="E274" s="92" t="s">
        <v>670</v>
      </c>
      <c r="F274" s="92">
        <v>0.84</v>
      </c>
      <c r="G274" s="92" t="s">
        <v>649</v>
      </c>
      <c r="H274" s="90" t="s">
        <v>617</v>
      </c>
      <c r="I274" s="90" t="s">
        <v>619</v>
      </c>
      <c r="J274" s="90" t="s">
        <v>617</v>
      </c>
      <c r="K274" s="90" t="s">
        <v>619</v>
      </c>
    </row>
    <row r="275" spans="1:11" x14ac:dyDescent="0.25">
      <c r="A275" s="90" t="s">
        <v>542</v>
      </c>
      <c r="B275" s="97" t="s">
        <v>232</v>
      </c>
      <c r="C275" s="97" t="s">
        <v>656</v>
      </c>
      <c r="D275" s="97">
        <v>9</v>
      </c>
      <c r="E275" s="97" t="s">
        <v>669</v>
      </c>
      <c r="F275" s="111">
        <v>0.2</v>
      </c>
      <c r="G275" s="97" t="s">
        <v>291</v>
      </c>
      <c r="H275" s="99">
        <v>60.874201065150068</v>
      </c>
      <c r="I275" s="97" t="s">
        <v>692</v>
      </c>
      <c r="J275" s="97" t="s">
        <v>616</v>
      </c>
      <c r="K275" s="97" t="s">
        <v>619</v>
      </c>
    </row>
    <row r="276" spans="1:11" x14ac:dyDescent="0.25">
      <c r="A276" s="95" t="s">
        <v>543</v>
      </c>
      <c r="B276" s="97" t="s">
        <v>658</v>
      </c>
      <c r="C276" s="97" t="s">
        <v>661</v>
      </c>
      <c r="D276" s="97">
        <v>5</v>
      </c>
      <c r="E276" s="97" t="s">
        <v>669</v>
      </c>
      <c r="F276" s="92">
        <v>1.01</v>
      </c>
      <c r="G276" s="97" t="s">
        <v>288</v>
      </c>
      <c r="H276" s="99">
        <v>13.37827138807825</v>
      </c>
      <c r="I276" s="97" t="s">
        <v>692</v>
      </c>
      <c r="J276">
        <v>0.57999999999999996</v>
      </c>
      <c r="K276" s="97" t="s">
        <v>734</v>
      </c>
    </row>
    <row r="277" spans="1:11" x14ac:dyDescent="0.25">
      <c r="A277" s="90" t="s">
        <v>544</v>
      </c>
      <c r="B277" s="97" t="s">
        <v>658</v>
      </c>
      <c r="C277" s="97" t="s">
        <v>662</v>
      </c>
      <c r="D277" s="97">
        <v>6</v>
      </c>
      <c r="E277" s="97" t="s">
        <v>669</v>
      </c>
      <c r="F277" s="97">
        <v>0.745</v>
      </c>
      <c r="G277" s="97" t="s">
        <v>287</v>
      </c>
      <c r="H277" s="99">
        <v>26.479672571771072</v>
      </c>
      <c r="I277" s="97" t="s">
        <v>692</v>
      </c>
      <c r="J277" s="97" t="s">
        <v>616</v>
      </c>
      <c r="K277" s="97" t="s">
        <v>619</v>
      </c>
    </row>
    <row r="278" spans="1:11" x14ac:dyDescent="0.25">
      <c r="A278" s="90" t="s">
        <v>545</v>
      </c>
      <c r="B278" s="97" t="s">
        <v>660</v>
      </c>
      <c r="C278" s="97" t="s">
        <v>658</v>
      </c>
      <c r="D278" s="97">
        <v>3</v>
      </c>
      <c r="E278" s="97" t="s">
        <v>669</v>
      </c>
      <c r="F278" s="97">
        <v>430</v>
      </c>
      <c r="G278" s="97" t="s">
        <v>288</v>
      </c>
      <c r="H278" s="123">
        <v>34.92</v>
      </c>
      <c r="I278" s="115" t="s">
        <v>631</v>
      </c>
      <c r="J278" s="92" t="s">
        <v>617</v>
      </c>
      <c r="K278" s="97" t="s">
        <v>619</v>
      </c>
    </row>
    <row r="279" spans="1:11" x14ac:dyDescent="0.25">
      <c r="A279" s="90" t="s">
        <v>5</v>
      </c>
      <c r="B279" s="97" t="s">
        <v>616</v>
      </c>
      <c r="C279" s="97" t="s">
        <v>616</v>
      </c>
      <c r="D279" s="97" t="s">
        <v>616</v>
      </c>
      <c r="E279" s="97" t="s">
        <v>619</v>
      </c>
      <c r="F279" s="97" t="s">
        <v>616</v>
      </c>
      <c r="G279" s="97" t="s">
        <v>619</v>
      </c>
      <c r="H279" s="99">
        <v>9.636298998651295</v>
      </c>
      <c r="I279" s="97" t="s">
        <v>692</v>
      </c>
      <c r="J279" s="97" t="s">
        <v>616</v>
      </c>
      <c r="K279" s="97" t="s">
        <v>619</v>
      </c>
    </row>
    <row r="280" spans="1:11" x14ac:dyDescent="0.25">
      <c r="A280" s="91" t="s">
        <v>546</v>
      </c>
      <c r="B280" s="92" t="s">
        <v>232</v>
      </c>
      <c r="C280" s="92" t="s">
        <v>659</v>
      </c>
      <c r="D280" s="92">
        <v>4</v>
      </c>
      <c r="E280" s="92" t="s">
        <v>684</v>
      </c>
      <c r="F280" s="97">
        <v>5.45</v>
      </c>
      <c r="G280" s="97" t="s">
        <v>288</v>
      </c>
      <c r="H280" s="123">
        <v>6.4516129032258061</v>
      </c>
      <c r="I280" s="130" t="s">
        <v>717</v>
      </c>
      <c r="J280">
        <v>0.88</v>
      </c>
      <c r="K280" s="97" t="s">
        <v>734</v>
      </c>
    </row>
    <row r="281" spans="1:11" x14ac:dyDescent="0.25">
      <c r="A281" s="90" t="s">
        <v>547</v>
      </c>
      <c r="B281" s="97" t="s">
        <v>660</v>
      </c>
      <c r="C281" s="97" t="s">
        <v>658</v>
      </c>
      <c r="D281" s="97">
        <v>3</v>
      </c>
      <c r="E281" s="97" t="s">
        <v>669</v>
      </c>
      <c r="F281" s="99">
        <v>11.589</v>
      </c>
      <c r="G281" s="97" t="s">
        <v>287</v>
      </c>
      <c r="H281" s="97" t="s">
        <v>688</v>
      </c>
      <c r="I281" s="97" t="s">
        <v>619</v>
      </c>
      <c r="J281" s="92" t="s">
        <v>616</v>
      </c>
      <c r="K281" s="97" t="s">
        <v>619</v>
      </c>
    </row>
    <row r="282" spans="1:11" x14ac:dyDescent="0.25">
      <c r="A282" s="90" t="s">
        <v>548</v>
      </c>
      <c r="B282" s="97" t="s">
        <v>660</v>
      </c>
      <c r="C282" s="97" t="s">
        <v>664</v>
      </c>
      <c r="D282" s="97">
        <v>6</v>
      </c>
      <c r="E282" s="97" t="s">
        <v>669</v>
      </c>
      <c r="F282" s="97">
        <v>2.3199999999999998</v>
      </c>
      <c r="G282" s="97" t="s">
        <v>287</v>
      </c>
      <c r="H282" s="99">
        <v>16.715552737061063</v>
      </c>
      <c r="I282" s="117" t="s">
        <v>622</v>
      </c>
      <c r="J282" s="97" t="s">
        <v>616</v>
      </c>
      <c r="K282" s="97" t="s">
        <v>619</v>
      </c>
    </row>
    <row r="283" spans="1:11" x14ac:dyDescent="0.25">
      <c r="A283" s="90" t="s">
        <v>549</v>
      </c>
      <c r="B283" s="97" t="s">
        <v>615</v>
      </c>
      <c r="C283" s="97" t="s">
        <v>615</v>
      </c>
      <c r="D283" s="97" t="s">
        <v>615</v>
      </c>
      <c r="E283" s="97" t="s">
        <v>619</v>
      </c>
      <c r="F283" s="97" t="s">
        <v>615</v>
      </c>
      <c r="G283" s="97" t="s">
        <v>619</v>
      </c>
      <c r="H283" s="97" t="s">
        <v>615</v>
      </c>
      <c r="I283" s="97" t="s">
        <v>619</v>
      </c>
      <c r="J283" s="97" t="s">
        <v>616</v>
      </c>
      <c r="K283" s="97" t="s">
        <v>619</v>
      </c>
    </row>
    <row r="284" spans="1:11" x14ac:dyDescent="0.25">
      <c r="A284" s="90" t="s">
        <v>550</v>
      </c>
      <c r="B284" s="97" t="s">
        <v>232</v>
      </c>
      <c r="C284" s="97" t="s">
        <v>658</v>
      </c>
      <c r="D284" s="97">
        <v>2</v>
      </c>
      <c r="E284" s="97" t="s">
        <v>669</v>
      </c>
      <c r="F284" s="97" t="s">
        <v>617</v>
      </c>
      <c r="G284" s="97" t="s">
        <v>619</v>
      </c>
      <c r="H284" s="97" t="s">
        <v>617</v>
      </c>
      <c r="I284" s="97" t="s">
        <v>619</v>
      </c>
      <c r="J284" s="112" t="s">
        <v>617</v>
      </c>
      <c r="K284" s="97" t="s">
        <v>619</v>
      </c>
    </row>
    <row r="285" spans="1:11" x14ac:dyDescent="0.25">
      <c r="A285" s="90" t="s">
        <v>551</v>
      </c>
      <c r="B285" s="92" t="s">
        <v>660</v>
      </c>
      <c r="C285" s="97" t="s">
        <v>663</v>
      </c>
      <c r="D285" s="97">
        <v>9</v>
      </c>
      <c r="E285" s="97" t="s">
        <v>669</v>
      </c>
      <c r="F285" s="97">
        <v>1.07</v>
      </c>
      <c r="G285" s="97" t="s">
        <v>288</v>
      </c>
      <c r="H285" s="99">
        <v>23.598862744861464</v>
      </c>
      <c r="I285" s="97" t="s">
        <v>728</v>
      </c>
      <c r="J285" s="92" t="s">
        <v>616</v>
      </c>
      <c r="K285" s="97" t="s">
        <v>619</v>
      </c>
    </row>
    <row r="286" spans="1:11" x14ac:dyDescent="0.25">
      <c r="A286" s="90" t="s">
        <v>552</v>
      </c>
      <c r="B286" s="97" t="s">
        <v>660</v>
      </c>
      <c r="C286" s="97" t="s">
        <v>659</v>
      </c>
      <c r="D286" s="97">
        <v>5</v>
      </c>
      <c r="E286" s="97" t="s">
        <v>669</v>
      </c>
      <c r="F286">
        <v>1.8898468007765983</v>
      </c>
      <c r="G286" s="97" t="s">
        <v>294</v>
      </c>
      <c r="H286" s="99">
        <v>11.941489513777707</v>
      </c>
      <c r="I286" s="97" t="s">
        <v>692</v>
      </c>
      <c r="J286" s="97" t="s">
        <v>617</v>
      </c>
      <c r="K286" s="97" t="s">
        <v>619</v>
      </c>
    </row>
    <row r="287" spans="1:11" x14ac:dyDescent="0.25">
      <c r="A287" s="90" t="s">
        <v>553</v>
      </c>
      <c r="B287" s="92" t="s">
        <v>658</v>
      </c>
      <c r="C287" s="92" t="s">
        <v>657</v>
      </c>
      <c r="D287" s="92">
        <v>2</v>
      </c>
      <c r="E287" s="92" t="s">
        <v>674</v>
      </c>
      <c r="F287" s="97">
        <v>15.2</v>
      </c>
      <c r="G287" s="97" t="s">
        <v>288</v>
      </c>
      <c r="H287" s="99">
        <v>22.562741453910348</v>
      </c>
      <c r="I287" s="117" t="s">
        <v>622</v>
      </c>
      <c r="J287" s="92" t="s">
        <v>617</v>
      </c>
      <c r="K287" s="97" t="s">
        <v>619</v>
      </c>
    </row>
    <row r="288" spans="1:11" x14ac:dyDescent="0.25">
      <c r="A288" s="90" t="s">
        <v>554</v>
      </c>
      <c r="B288" s="97" t="s">
        <v>660</v>
      </c>
      <c r="C288" s="97" t="s">
        <v>664</v>
      </c>
      <c r="D288" s="97">
        <v>6</v>
      </c>
      <c r="E288" s="92" t="s">
        <v>675</v>
      </c>
      <c r="F288" s="97">
        <v>0.2</v>
      </c>
      <c r="G288" s="97" t="s">
        <v>288</v>
      </c>
      <c r="H288" s="99">
        <v>8.695652173913043</v>
      </c>
      <c r="I288" s="97" t="s">
        <v>729</v>
      </c>
      <c r="J288" s="97" t="s">
        <v>616</v>
      </c>
      <c r="K288" s="97" t="s">
        <v>619</v>
      </c>
    </row>
    <row r="289" spans="1:11" x14ac:dyDescent="0.25">
      <c r="A289" s="90" t="s">
        <v>555</v>
      </c>
      <c r="B289" s="97" t="s">
        <v>232</v>
      </c>
      <c r="C289" s="97" t="s">
        <v>664</v>
      </c>
      <c r="D289" s="97">
        <v>5</v>
      </c>
      <c r="E289" s="97" t="s">
        <v>669</v>
      </c>
      <c r="F289" s="97">
        <v>2.89</v>
      </c>
      <c r="G289" s="97" t="s">
        <v>288</v>
      </c>
      <c r="H289" s="99">
        <v>22.170893737152255</v>
      </c>
      <c r="I289" s="97" t="s">
        <v>692</v>
      </c>
      <c r="J289" s="135">
        <v>0.34989999999999999</v>
      </c>
      <c r="K289" s="117" t="s">
        <v>740</v>
      </c>
    </row>
    <row r="290" spans="1:11" x14ac:dyDescent="0.25">
      <c r="A290" s="90" t="s">
        <v>184</v>
      </c>
      <c r="B290" s="92" t="s">
        <v>660</v>
      </c>
      <c r="C290" s="97" t="s">
        <v>664</v>
      </c>
      <c r="D290" s="97">
        <v>6</v>
      </c>
      <c r="E290" s="92" t="s">
        <v>678</v>
      </c>
      <c r="F290" s="103">
        <v>0.85</v>
      </c>
      <c r="G290" s="97" t="s">
        <v>291</v>
      </c>
      <c r="H290" s="99">
        <v>13.843310233851621</v>
      </c>
      <c r="I290" s="117" t="s">
        <v>622</v>
      </c>
      <c r="J290" s="92" t="s">
        <v>617</v>
      </c>
      <c r="K290" s="97" t="s">
        <v>619</v>
      </c>
    </row>
    <row r="291" spans="1:11" x14ac:dyDescent="0.25">
      <c r="A291" s="90" t="s">
        <v>556</v>
      </c>
      <c r="B291" s="92" t="s">
        <v>660</v>
      </c>
      <c r="C291" s="97" t="s">
        <v>664</v>
      </c>
      <c r="D291" s="97">
        <v>6</v>
      </c>
      <c r="E291" s="92" t="s">
        <v>678</v>
      </c>
      <c r="F291" s="97">
        <v>0.33</v>
      </c>
      <c r="G291" s="97" t="s">
        <v>287</v>
      </c>
      <c r="H291" s="99">
        <v>23.110551048368034</v>
      </c>
      <c r="I291" s="97" t="s">
        <v>692</v>
      </c>
      <c r="J291" s="102" t="s">
        <v>617</v>
      </c>
      <c r="K291" s="118"/>
    </row>
    <row r="292" spans="1:11" x14ac:dyDescent="0.25">
      <c r="A292" s="90" t="s">
        <v>557</v>
      </c>
      <c r="B292" s="97" t="s">
        <v>659</v>
      </c>
      <c r="C292" s="97" t="s">
        <v>657</v>
      </c>
      <c r="D292" s="97">
        <v>12</v>
      </c>
      <c r="E292" s="92" t="s">
        <v>678</v>
      </c>
      <c r="F292" s="97">
        <v>0.62</v>
      </c>
      <c r="G292" s="97" t="s">
        <v>287</v>
      </c>
      <c r="H292" s="99">
        <v>16.969742802273672</v>
      </c>
      <c r="I292" s="117" t="s">
        <v>622</v>
      </c>
      <c r="J292" s="112" t="s">
        <v>616</v>
      </c>
      <c r="K292" s="97" t="s">
        <v>619</v>
      </c>
    </row>
    <row r="293" spans="1:11" x14ac:dyDescent="0.25">
      <c r="A293" s="90" t="s">
        <v>558</v>
      </c>
      <c r="B293" s="97" t="s">
        <v>615</v>
      </c>
      <c r="C293" s="97" t="s">
        <v>615</v>
      </c>
      <c r="D293" s="97" t="s">
        <v>615</v>
      </c>
      <c r="E293" s="97" t="s">
        <v>619</v>
      </c>
      <c r="F293" s="97" t="s">
        <v>615</v>
      </c>
      <c r="G293" s="97" t="s">
        <v>619</v>
      </c>
      <c r="H293" s="97" t="s">
        <v>615</v>
      </c>
      <c r="I293" s="97" t="s">
        <v>619</v>
      </c>
      <c r="J293" s="97" t="s">
        <v>616</v>
      </c>
      <c r="K293" s="97" t="s">
        <v>619</v>
      </c>
    </row>
    <row r="294" spans="1:11" x14ac:dyDescent="0.25">
      <c r="A294" s="90" t="s">
        <v>559</v>
      </c>
      <c r="B294" s="92" t="s">
        <v>660</v>
      </c>
      <c r="C294" s="92" t="s">
        <v>658</v>
      </c>
      <c r="D294" s="92">
        <v>3</v>
      </c>
      <c r="E294" s="92" t="s">
        <v>685</v>
      </c>
      <c r="F294" s="97">
        <v>0.14000000000000001</v>
      </c>
      <c r="G294" s="97" t="s">
        <v>288</v>
      </c>
      <c r="H294" s="99">
        <v>8.8028169014084519</v>
      </c>
      <c r="I294" s="99" t="s">
        <v>730</v>
      </c>
      <c r="J294" s="131">
        <v>0.36</v>
      </c>
      <c r="K294" s="117" t="s">
        <v>740</v>
      </c>
    </row>
    <row r="295" spans="1:11" x14ac:dyDescent="0.25">
      <c r="A295" s="90" t="s">
        <v>560</v>
      </c>
      <c r="B295" s="97" t="s">
        <v>657</v>
      </c>
      <c r="C295" s="97" t="s">
        <v>664</v>
      </c>
      <c r="D295" s="97">
        <v>3</v>
      </c>
      <c r="E295" s="97" t="s">
        <v>669</v>
      </c>
      <c r="F295" s="107">
        <v>10.884500000000001</v>
      </c>
      <c r="G295" s="116" t="s">
        <v>638</v>
      </c>
      <c r="H295" s="97">
        <v>18.046814928956891</v>
      </c>
      <c r="I295" s="97" t="s">
        <v>696</v>
      </c>
      <c r="J295" s="90" t="s">
        <v>616</v>
      </c>
      <c r="K295" s="97" t="s">
        <v>619</v>
      </c>
    </row>
    <row r="296" spans="1:11" x14ac:dyDescent="0.25">
      <c r="A296" s="90" t="s">
        <v>561</v>
      </c>
      <c r="B296" s="97" t="s">
        <v>615</v>
      </c>
      <c r="C296" s="97" t="s">
        <v>615</v>
      </c>
      <c r="D296" s="97" t="s">
        <v>615</v>
      </c>
      <c r="E296" s="97" t="s">
        <v>619</v>
      </c>
      <c r="F296" s="97" t="s">
        <v>615</v>
      </c>
      <c r="G296" s="97" t="s">
        <v>619</v>
      </c>
      <c r="H296" s="97" t="s">
        <v>615</v>
      </c>
      <c r="I296" s="97" t="s">
        <v>619</v>
      </c>
      <c r="J296" s="112" t="s">
        <v>616</v>
      </c>
      <c r="K296" s="97" t="s">
        <v>619</v>
      </c>
    </row>
    <row r="297" spans="1:11" x14ac:dyDescent="0.25">
      <c r="A297" s="90" t="s">
        <v>562</v>
      </c>
      <c r="B297" s="92" t="s">
        <v>657</v>
      </c>
      <c r="C297" s="97" t="s">
        <v>663</v>
      </c>
      <c r="D297" s="97">
        <v>6</v>
      </c>
      <c r="E297" s="97" t="s">
        <v>669</v>
      </c>
      <c r="F297" s="112" t="s">
        <v>617</v>
      </c>
      <c r="G297" s="90" t="s">
        <v>619</v>
      </c>
      <c r="H297" s="112" t="s">
        <v>617</v>
      </c>
      <c r="I297" s="90" t="s">
        <v>619</v>
      </c>
      <c r="J297" s="90" t="s">
        <v>616</v>
      </c>
      <c r="K297" s="97" t="s">
        <v>619</v>
      </c>
    </row>
    <row r="298" spans="1:11" x14ac:dyDescent="0.25">
      <c r="A298" s="90" t="s">
        <v>563</v>
      </c>
      <c r="B298" s="97" t="s">
        <v>659</v>
      </c>
      <c r="C298" s="97" t="s">
        <v>657</v>
      </c>
      <c r="D298" s="97">
        <v>12</v>
      </c>
      <c r="E298" s="97" t="s">
        <v>669</v>
      </c>
      <c r="F298" s="97">
        <v>0.24</v>
      </c>
      <c r="G298" s="97" t="s">
        <v>288</v>
      </c>
      <c r="H298" s="99">
        <v>18.27</v>
      </c>
      <c r="I298" s="97" t="s">
        <v>731</v>
      </c>
      <c r="J298" s="97" t="s">
        <v>616</v>
      </c>
      <c r="K298" s="97" t="s">
        <v>619</v>
      </c>
    </row>
    <row r="299" spans="1:11" x14ac:dyDescent="0.25">
      <c r="A299" s="90" t="s">
        <v>564</v>
      </c>
      <c r="B299" s="97" t="s">
        <v>660</v>
      </c>
      <c r="C299" s="97" t="s">
        <v>663</v>
      </c>
      <c r="D299" s="97">
        <v>9</v>
      </c>
      <c r="E299" s="97" t="s">
        <v>669</v>
      </c>
      <c r="F299" s="97">
        <v>0.26</v>
      </c>
      <c r="G299" s="97" t="s">
        <v>288</v>
      </c>
      <c r="H299" s="99">
        <v>18.279742765273312</v>
      </c>
      <c r="I299" s="97" t="s">
        <v>290</v>
      </c>
      <c r="J299" s="97" t="s">
        <v>616</v>
      </c>
      <c r="K299" s="97" t="s">
        <v>619</v>
      </c>
    </row>
    <row r="300" spans="1:11" x14ac:dyDescent="0.25">
      <c r="A300" s="90" t="s">
        <v>565</v>
      </c>
      <c r="B300" s="97" t="s">
        <v>660</v>
      </c>
      <c r="C300" s="97" t="s">
        <v>664</v>
      </c>
      <c r="D300" s="97">
        <v>6</v>
      </c>
      <c r="E300" s="97" t="s">
        <v>669</v>
      </c>
      <c r="F300" s="97" t="s">
        <v>617</v>
      </c>
      <c r="G300" s="97" t="s">
        <v>619</v>
      </c>
      <c r="H300" s="99">
        <v>15.788688674946053</v>
      </c>
      <c r="I300" s="97" t="s">
        <v>692</v>
      </c>
      <c r="J300" s="92" t="s">
        <v>616</v>
      </c>
      <c r="K300" s="97" t="s">
        <v>619</v>
      </c>
    </row>
    <row r="301" spans="1:11" x14ac:dyDescent="0.25">
      <c r="A301" s="90" t="s">
        <v>566</v>
      </c>
      <c r="B301" s="97" t="s">
        <v>615</v>
      </c>
      <c r="C301" s="97" t="s">
        <v>615</v>
      </c>
      <c r="D301" s="97" t="s">
        <v>615</v>
      </c>
      <c r="E301" s="97" t="s">
        <v>619</v>
      </c>
      <c r="F301" s="97" t="s">
        <v>615</v>
      </c>
      <c r="G301" s="97" t="s">
        <v>619</v>
      </c>
      <c r="H301" s="97" t="s">
        <v>615</v>
      </c>
      <c r="I301" s="97" t="s">
        <v>619</v>
      </c>
      <c r="J301" s="97" t="s">
        <v>616</v>
      </c>
      <c r="K301" s="97" t="s">
        <v>619</v>
      </c>
    </row>
    <row r="302" spans="1:11" x14ac:dyDescent="0.25">
      <c r="A302" s="90" t="s">
        <v>567</v>
      </c>
      <c r="B302" s="97" t="s">
        <v>615</v>
      </c>
      <c r="C302" s="97" t="s">
        <v>615</v>
      </c>
      <c r="D302" s="97" t="s">
        <v>615</v>
      </c>
      <c r="E302" s="97" t="s">
        <v>619</v>
      </c>
      <c r="F302" s="97" t="s">
        <v>615</v>
      </c>
      <c r="G302" s="97" t="s">
        <v>619</v>
      </c>
      <c r="H302" s="97" t="s">
        <v>615</v>
      </c>
      <c r="I302" s="97" t="s">
        <v>619</v>
      </c>
      <c r="J302" s="97" t="s">
        <v>616</v>
      </c>
      <c r="K302" s="97" t="s">
        <v>619</v>
      </c>
    </row>
    <row r="303" spans="1:11" x14ac:dyDescent="0.25">
      <c r="A303" s="90" t="s">
        <v>568</v>
      </c>
      <c r="B303" s="97" t="s">
        <v>657</v>
      </c>
      <c r="C303" s="97" t="s">
        <v>664</v>
      </c>
      <c r="D303" s="97">
        <v>3</v>
      </c>
      <c r="E303" s="97" t="s">
        <v>669</v>
      </c>
      <c r="F303" s="97">
        <v>1.39</v>
      </c>
      <c r="G303" s="97" t="s">
        <v>288</v>
      </c>
      <c r="H303" s="99">
        <v>15.101086956521737</v>
      </c>
      <c r="I303" s="97" t="s">
        <v>290</v>
      </c>
      <c r="J303" s="97" t="s">
        <v>616</v>
      </c>
      <c r="K303" s="97" t="s">
        <v>619</v>
      </c>
    </row>
    <row r="304" spans="1:11" x14ac:dyDescent="0.25">
      <c r="A304" s="90" t="s">
        <v>569</v>
      </c>
      <c r="B304" s="97" t="s">
        <v>615</v>
      </c>
      <c r="C304" s="97" t="s">
        <v>615</v>
      </c>
      <c r="D304" s="97" t="s">
        <v>615</v>
      </c>
      <c r="E304" s="97" t="s">
        <v>619</v>
      </c>
      <c r="F304" s="97" t="s">
        <v>615</v>
      </c>
      <c r="G304" s="97" t="s">
        <v>619</v>
      </c>
      <c r="H304" s="97" t="s">
        <v>615</v>
      </c>
      <c r="I304" s="97" t="s">
        <v>619</v>
      </c>
      <c r="J304" s="97" t="s">
        <v>615</v>
      </c>
      <c r="K304" s="97" t="s">
        <v>619</v>
      </c>
    </row>
    <row r="305" spans="1:11" x14ac:dyDescent="0.25">
      <c r="A305" s="91" t="s">
        <v>570</v>
      </c>
      <c r="B305" s="97" t="s">
        <v>615</v>
      </c>
      <c r="C305" s="97" t="s">
        <v>615</v>
      </c>
      <c r="D305" s="97" t="s">
        <v>615</v>
      </c>
      <c r="E305" s="97" t="s">
        <v>619</v>
      </c>
      <c r="F305" s="97" t="s">
        <v>615</v>
      </c>
      <c r="G305" s="97" t="s">
        <v>619</v>
      </c>
      <c r="H305" s="97" t="s">
        <v>615</v>
      </c>
      <c r="I305" s="97" t="s">
        <v>619</v>
      </c>
      <c r="J305" s="97" t="s">
        <v>615</v>
      </c>
      <c r="K305" s="97" t="s">
        <v>619</v>
      </c>
    </row>
    <row r="306" spans="1:11" x14ac:dyDescent="0.25">
      <c r="A306" s="90" t="s">
        <v>571</v>
      </c>
      <c r="B306" s="97" t="s">
        <v>615</v>
      </c>
      <c r="C306" s="97" t="s">
        <v>615</v>
      </c>
      <c r="D306" s="97" t="s">
        <v>615</v>
      </c>
      <c r="E306" s="97" t="s">
        <v>619</v>
      </c>
      <c r="F306" s="97" t="s">
        <v>615</v>
      </c>
      <c r="G306" s="97" t="s">
        <v>619</v>
      </c>
      <c r="H306" s="97" t="s">
        <v>615</v>
      </c>
      <c r="I306" s="97" t="s">
        <v>619</v>
      </c>
      <c r="J306" s="97" t="s">
        <v>615</v>
      </c>
      <c r="K306" s="97" t="s">
        <v>619</v>
      </c>
    </row>
    <row r="307" spans="1:11" x14ac:dyDescent="0.25">
      <c r="A307" s="90" t="s">
        <v>572</v>
      </c>
      <c r="B307" s="97" t="s">
        <v>615</v>
      </c>
      <c r="C307" s="97" t="s">
        <v>615</v>
      </c>
      <c r="D307" s="97" t="s">
        <v>615</v>
      </c>
      <c r="E307" s="97" t="s">
        <v>619</v>
      </c>
      <c r="F307" s="97" t="s">
        <v>615</v>
      </c>
      <c r="G307" s="97" t="s">
        <v>619</v>
      </c>
      <c r="H307" s="97" t="s">
        <v>615</v>
      </c>
      <c r="I307" s="97" t="s">
        <v>619</v>
      </c>
      <c r="J307" s="97" t="s">
        <v>615</v>
      </c>
      <c r="K307" s="97" t="s">
        <v>619</v>
      </c>
    </row>
    <row r="308" spans="1:11" x14ac:dyDescent="0.25">
      <c r="A308" s="90" t="s">
        <v>573</v>
      </c>
      <c r="B308" s="97" t="s">
        <v>615</v>
      </c>
      <c r="C308" s="97" t="s">
        <v>615</v>
      </c>
      <c r="D308" s="97" t="s">
        <v>615</v>
      </c>
      <c r="E308" s="97" t="s">
        <v>619</v>
      </c>
      <c r="F308" s="97" t="s">
        <v>615</v>
      </c>
      <c r="G308" s="97" t="s">
        <v>619</v>
      </c>
      <c r="H308" s="97" t="s">
        <v>615</v>
      </c>
      <c r="I308" s="97" t="s">
        <v>619</v>
      </c>
      <c r="J308" s="97" t="s">
        <v>615</v>
      </c>
      <c r="K308" s="97" t="s">
        <v>619</v>
      </c>
    </row>
    <row r="309" spans="1:11" x14ac:dyDescent="0.25">
      <c r="A309" s="90" t="s">
        <v>574</v>
      </c>
      <c r="B309" s="97" t="s">
        <v>615</v>
      </c>
      <c r="C309" s="97" t="s">
        <v>615</v>
      </c>
      <c r="D309" s="97" t="s">
        <v>615</v>
      </c>
      <c r="E309" s="97" t="s">
        <v>619</v>
      </c>
      <c r="F309" s="97" t="s">
        <v>615</v>
      </c>
      <c r="G309" s="97" t="s">
        <v>619</v>
      </c>
      <c r="H309" s="97" t="s">
        <v>615</v>
      </c>
      <c r="I309" s="97" t="s">
        <v>619</v>
      </c>
      <c r="J309" s="97" t="s">
        <v>615</v>
      </c>
      <c r="K309" s="97" t="s">
        <v>619</v>
      </c>
    </row>
    <row r="310" spans="1:11" x14ac:dyDescent="0.25">
      <c r="A310" s="90" t="s">
        <v>575</v>
      </c>
      <c r="B310" s="97" t="s">
        <v>654</v>
      </c>
      <c r="C310" s="97" t="s">
        <v>664</v>
      </c>
      <c r="D310" s="97">
        <v>6</v>
      </c>
      <c r="E310" s="97" t="s">
        <v>686</v>
      </c>
      <c r="F310" s="99">
        <v>93</v>
      </c>
      <c r="G310" s="97" t="s">
        <v>650</v>
      </c>
      <c r="H310" s="97" t="s">
        <v>688</v>
      </c>
      <c r="I310" s="97" t="s">
        <v>619</v>
      </c>
      <c r="J310" s="90" t="s">
        <v>616</v>
      </c>
      <c r="K310" s="97" t="s">
        <v>619</v>
      </c>
    </row>
    <row r="311" spans="1:11" x14ac:dyDescent="0.25">
      <c r="A311" s="90" t="s">
        <v>576</v>
      </c>
      <c r="B311" s="92" t="s">
        <v>660</v>
      </c>
      <c r="C311" s="92" t="s">
        <v>663</v>
      </c>
      <c r="D311" s="92">
        <v>9</v>
      </c>
      <c r="E311" s="92" t="s">
        <v>678</v>
      </c>
      <c r="F311" s="97">
        <v>2.59</v>
      </c>
      <c r="G311" s="97" t="s">
        <v>288</v>
      </c>
      <c r="H311" s="99">
        <v>23.585657278617738</v>
      </c>
      <c r="I311" s="97" t="s">
        <v>692</v>
      </c>
      <c r="J311" s="90" t="s">
        <v>617</v>
      </c>
      <c r="K311" s="97" t="s">
        <v>619</v>
      </c>
    </row>
    <row r="312" spans="1:11" x14ac:dyDescent="0.25">
      <c r="A312" s="90" t="s">
        <v>189</v>
      </c>
      <c r="B312" s="97" t="s">
        <v>660</v>
      </c>
      <c r="C312" s="97" t="s">
        <v>664</v>
      </c>
      <c r="D312" s="97">
        <v>6</v>
      </c>
      <c r="E312" s="97" t="s">
        <v>669</v>
      </c>
      <c r="F312" s="97">
        <v>40.76</v>
      </c>
      <c r="G312" s="97" t="s">
        <v>288</v>
      </c>
      <c r="H312" s="99">
        <v>11.300890521029469</v>
      </c>
      <c r="I312" s="97" t="s">
        <v>692</v>
      </c>
      <c r="J312" s="136" t="s">
        <v>617</v>
      </c>
      <c r="K312" s="97" t="s">
        <v>619</v>
      </c>
    </row>
    <row r="313" spans="1:11" x14ac:dyDescent="0.25">
      <c r="A313" s="90" t="s">
        <v>577</v>
      </c>
      <c r="B313" s="97" t="s">
        <v>232</v>
      </c>
      <c r="C313" s="97" t="s">
        <v>664</v>
      </c>
      <c r="D313" s="97">
        <v>5</v>
      </c>
      <c r="E313" s="97" t="s">
        <v>669</v>
      </c>
      <c r="F313" s="97">
        <v>36.655000000000001</v>
      </c>
      <c r="G313" s="97" t="s">
        <v>651</v>
      </c>
      <c r="H313" s="99">
        <v>8.8174161486928941</v>
      </c>
      <c r="I313" s="117" t="s">
        <v>622</v>
      </c>
      <c r="J313" s="112" t="s">
        <v>617</v>
      </c>
      <c r="K313" s="97" t="s">
        <v>619</v>
      </c>
    </row>
    <row r="314" spans="1:11" x14ac:dyDescent="0.25">
      <c r="A314" s="90" t="s">
        <v>578</v>
      </c>
      <c r="B314" s="97" t="s">
        <v>659</v>
      </c>
      <c r="C314" s="97" t="s">
        <v>657</v>
      </c>
      <c r="D314" s="97">
        <v>12</v>
      </c>
      <c r="E314" s="97" t="s">
        <v>669</v>
      </c>
      <c r="F314" s="97">
        <v>0.59</v>
      </c>
      <c r="G314" s="97" t="s">
        <v>288</v>
      </c>
      <c r="H314" s="99">
        <v>15</v>
      </c>
      <c r="I314" s="97" t="s">
        <v>732</v>
      </c>
      <c r="J314" s="97" t="s">
        <v>616</v>
      </c>
      <c r="K314" s="97" t="s">
        <v>619</v>
      </c>
    </row>
    <row r="315" spans="1:11" x14ac:dyDescent="0.25">
      <c r="A315" s="90" t="s">
        <v>579</v>
      </c>
      <c r="B315" s="97" t="s">
        <v>657</v>
      </c>
      <c r="C315" s="97" t="s">
        <v>664</v>
      </c>
      <c r="D315" s="97">
        <v>3</v>
      </c>
      <c r="E315" s="97" t="s">
        <v>669</v>
      </c>
      <c r="F315" s="97">
        <v>0.81799999999999995</v>
      </c>
      <c r="G315" s="97" t="s">
        <v>287</v>
      </c>
      <c r="H315" s="97">
        <v>36.25</v>
      </c>
      <c r="I315" s="97" t="s">
        <v>733</v>
      </c>
      <c r="J315" s="112" t="s">
        <v>617</v>
      </c>
      <c r="K315" s="90" t="s">
        <v>619</v>
      </c>
    </row>
    <row r="316" spans="1:11" x14ac:dyDescent="0.25">
      <c r="A316" s="90" t="s">
        <v>191</v>
      </c>
      <c r="B316" s="97" t="s">
        <v>661</v>
      </c>
      <c r="C316" s="97" t="s">
        <v>658</v>
      </c>
      <c r="D316" s="97">
        <v>9</v>
      </c>
      <c r="E316" s="97" t="s">
        <v>669</v>
      </c>
      <c r="F316" s="97">
        <v>1.03</v>
      </c>
      <c r="G316" s="97" t="s">
        <v>287</v>
      </c>
      <c r="H316" s="99">
        <v>20.126996866764767</v>
      </c>
      <c r="I316" s="97" t="s">
        <v>692</v>
      </c>
      <c r="J316" s="97">
        <v>0.44909162931099567</v>
      </c>
      <c r="K316" s="97" t="s">
        <v>746</v>
      </c>
    </row>
    <row r="317" spans="1:11" x14ac:dyDescent="0.25">
      <c r="A317" s="90" t="s">
        <v>580</v>
      </c>
      <c r="B317" s="97" t="s">
        <v>660</v>
      </c>
      <c r="C317" s="97" t="s">
        <v>658</v>
      </c>
      <c r="D317" s="97">
        <v>3</v>
      </c>
      <c r="E317" s="97" t="s">
        <v>673</v>
      </c>
      <c r="F317" s="97">
        <v>0.52150000000000007</v>
      </c>
      <c r="G317" s="97" t="s">
        <v>287</v>
      </c>
      <c r="H317" s="99">
        <v>26.040881621045148</v>
      </c>
      <c r="I317" s="97" t="s">
        <v>290</v>
      </c>
      <c r="J317" s="97" t="s">
        <v>616</v>
      </c>
      <c r="K317" s="97" t="s">
        <v>619</v>
      </c>
    </row>
    <row r="318" spans="1:11" x14ac:dyDescent="0.25">
      <c r="A318" s="90" t="s">
        <v>581</v>
      </c>
      <c r="B318" s="97" t="s">
        <v>660</v>
      </c>
      <c r="C318" s="97" t="s">
        <v>663</v>
      </c>
      <c r="D318" s="97">
        <v>9</v>
      </c>
      <c r="E318" s="97" t="s">
        <v>669</v>
      </c>
      <c r="F318" s="107">
        <v>0.89700000000000002</v>
      </c>
      <c r="G318" s="116" t="s">
        <v>638</v>
      </c>
      <c r="H318" s="102" t="s">
        <v>617</v>
      </c>
      <c r="I318" s="118"/>
      <c r="J318" s="97" t="s">
        <v>616</v>
      </c>
      <c r="K318" s="97" t="s">
        <v>619</v>
      </c>
    </row>
    <row r="319" spans="1:11" x14ac:dyDescent="0.25">
      <c r="A319" s="90" t="s">
        <v>582</v>
      </c>
      <c r="B319" s="97" t="s">
        <v>660</v>
      </c>
      <c r="C319" s="97" t="s">
        <v>664</v>
      </c>
      <c r="D319" s="97">
        <v>6</v>
      </c>
      <c r="E319" s="97" t="s">
        <v>669</v>
      </c>
      <c r="F319" s="97">
        <v>0.13</v>
      </c>
      <c r="G319" s="97" t="s">
        <v>288</v>
      </c>
      <c r="H319" s="97" t="s">
        <v>688</v>
      </c>
      <c r="I319" s="97" t="s">
        <v>619</v>
      </c>
      <c r="J319" s="97" t="s">
        <v>616</v>
      </c>
      <c r="K319" s="97" t="s">
        <v>619</v>
      </c>
    </row>
    <row r="320" spans="1:11" x14ac:dyDescent="0.25">
      <c r="A320" s="91" t="s">
        <v>583</v>
      </c>
      <c r="B320" s="97" t="s">
        <v>232</v>
      </c>
      <c r="C320" s="97" t="s">
        <v>657</v>
      </c>
      <c r="D320" s="97">
        <v>3</v>
      </c>
      <c r="E320" s="97" t="s">
        <v>669</v>
      </c>
      <c r="F320" s="97">
        <v>0.32</v>
      </c>
      <c r="G320" s="97" t="s">
        <v>287</v>
      </c>
      <c r="H320" s="99">
        <v>31.380869058034413</v>
      </c>
      <c r="I320" s="97" t="s">
        <v>290</v>
      </c>
      <c r="J320" s="112" t="s">
        <v>616</v>
      </c>
      <c r="K320" s="97" t="s">
        <v>619</v>
      </c>
    </row>
    <row r="321" spans="1:11" x14ac:dyDescent="0.25">
      <c r="A321" s="90" t="s">
        <v>584</v>
      </c>
      <c r="B321" s="97" t="s">
        <v>659</v>
      </c>
      <c r="C321" s="97" t="s">
        <v>657</v>
      </c>
      <c r="D321" s="97">
        <v>12</v>
      </c>
      <c r="E321" s="97" t="s">
        <v>669</v>
      </c>
      <c r="F321" s="97">
        <v>0.26</v>
      </c>
      <c r="G321" s="97" t="s">
        <v>287</v>
      </c>
      <c r="H321" s="123">
        <v>26.465381101725246</v>
      </c>
      <c r="I321" s="117" t="s">
        <v>622</v>
      </c>
      <c r="J321" s="112" t="s">
        <v>616</v>
      </c>
      <c r="K321" s="97" t="s">
        <v>619</v>
      </c>
    </row>
    <row r="322" spans="1:11" x14ac:dyDescent="0.25">
      <c r="A322" s="90" t="s">
        <v>585</v>
      </c>
      <c r="B322" s="97" t="s">
        <v>660</v>
      </c>
      <c r="C322" s="97" t="s">
        <v>659</v>
      </c>
      <c r="D322" s="97">
        <v>5</v>
      </c>
      <c r="E322" s="97" t="s">
        <v>669</v>
      </c>
      <c r="F322" s="111">
        <v>0.42199999999999999</v>
      </c>
      <c r="G322" s="97" t="s">
        <v>291</v>
      </c>
      <c r="H322" s="99">
        <v>48.416837384493327</v>
      </c>
      <c r="I322" s="97" t="s">
        <v>692</v>
      </c>
      <c r="J322" s="97" t="s">
        <v>616</v>
      </c>
      <c r="K322" s="97" t="s">
        <v>619</v>
      </c>
    </row>
    <row r="323" spans="1:11" x14ac:dyDescent="0.25">
      <c r="A323" s="90" t="s">
        <v>586</v>
      </c>
      <c r="B323" s="97" t="s">
        <v>655</v>
      </c>
      <c r="C323" s="97" t="s">
        <v>657</v>
      </c>
      <c r="D323" s="97">
        <v>6</v>
      </c>
      <c r="E323" s="97" t="s">
        <v>669</v>
      </c>
      <c r="F323" s="97">
        <v>0.35</v>
      </c>
      <c r="G323" s="97" t="s">
        <v>287</v>
      </c>
      <c r="H323" s="99">
        <v>43.222000000000001</v>
      </c>
      <c r="I323" s="97" t="s">
        <v>290</v>
      </c>
      <c r="J323" s="112" t="s">
        <v>616</v>
      </c>
      <c r="K323" s="97" t="s">
        <v>619</v>
      </c>
    </row>
    <row r="324" spans="1:11" x14ac:dyDescent="0.25">
      <c r="A324" s="90" t="s">
        <v>35</v>
      </c>
      <c r="B324" s="97" t="s">
        <v>660</v>
      </c>
      <c r="C324" s="97" t="s">
        <v>664</v>
      </c>
      <c r="D324" s="97">
        <v>6</v>
      </c>
      <c r="E324" s="97" t="s">
        <v>669</v>
      </c>
      <c r="F324" s="97">
        <v>19.72</v>
      </c>
      <c r="G324" s="97" t="s">
        <v>288</v>
      </c>
      <c r="H324" s="99">
        <v>26.1</v>
      </c>
      <c r="I324" s="97" t="s">
        <v>622</v>
      </c>
      <c r="J324" s="97" t="s">
        <v>616</v>
      </c>
      <c r="K324" s="97" t="s">
        <v>619</v>
      </c>
    </row>
    <row r="325" spans="1:11" x14ac:dyDescent="0.25">
      <c r="A325" s="90" t="s">
        <v>587</v>
      </c>
      <c r="B325" s="97" t="s">
        <v>615</v>
      </c>
      <c r="C325" s="97" t="s">
        <v>615</v>
      </c>
      <c r="D325" s="97" t="s">
        <v>615</v>
      </c>
      <c r="E325" s="97" t="s">
        <v>619</v>
      </c>
      <c r="F325" s="97" t="s">
        <v>615</v>
      </c>
      <c r="G325" s="97" t="s">
        <v>619</v>
      </c>
      <c r="H325" s="97" t="s">
        <v>615</v>
      </c>
      <c r="I325" s="97" t="s">
        <v>619</v>
      </c>
      <c r="J325" s="97" t="s">
        <v>615</v>
      </c>
      <c r="K325" s="97" t="s">
        <v>619</v>
      </c>
    </row>
    <row r="326" spans="1:11" x14ac:dyDescent="0.25">
      <c r="A326" s="90" t="s">
        <v>588</v>
      </c>
      <c r="B326" s="97" t="s">
        <v>660</v>
      </c>
      <c r="C326" s="97" t="s">
        <v>657</v>
      </c>
      <c r="D326" s="97">
        <v>4</v>
      </c>
      <c r="E326" s="97" t="s">
        <v>669</v>
      </c>
      <c r="F326" s="106">
        <v>36.003999999999998</v>
      </c>
      <c r="G326" s="97" t="s">
        <v>291</v>
      </c>
      <c r="H326" s="97">
        <v>7.8702974972453958</v>
      </c>
      <c r="I326" s="97" t="s">
        <v>734</v>
      </c>
      <c r="J326" s="97">
        <v>0.53812499999999996</v>
      </c>
      <c r="K326" s="117" t="s">
        <v>749</v>
      </c>
    </row>
    <row r="327" spans="1:11" x14ac:dyDescent="0.25">
      <c r="A327" s="90" t="s">
        <v>38</v>
      </c>
      <c r="B327" s="97" t="s">
        <v>658</v>
      </c>
      <c r="C327" s="97" t="s">
        <v>654</v>
      </c>
      <c r="D327" s="97">
        <v>10</v>
      </c>
      <c r="E327" s="97" t="s">
        <v>669</v>
      </c>
      <c r="F327" s="109">
        <v>216.49</v>
      </c>
      <c r="G327" s="97" t="s">
        <v>288</v>
      </c>
      <c r="H327" s="99">
        <v>10.066923449868074</v>
      </c>
      <c r="I327" s="97" t="s">
        <v>692</v>
      </c>
      <c r="J327" s="105">
        <v>0.58133194992637427</v>
      </c>
      <c r="K327" s="97" t="s">
        <v>692</v>
      </c>
    </row>
    <row r="328" spans="1:11" x14ac:dyDescent="0.25">
      <c r="A328" s="90" t="s">
        <v>589</v>
      </c>
      <c r="B328" s="97" t="s">
        <v>664</v>
      </c>
      <c r="C328" s="97" t="s">
        <v>662</v>
      </c>
      <c r="D328" s="97">
        <v>3</v>
      </c>
      <c r="E328" s="97" t="s">
        <v>669</v>
      </c>
      <c r="F328" s="109">
        <v>1.18</v>
      </c>
      <c r="G328" s="97" t="s">
        <v>288</v>
      </c>
      <c r="H328" s="99">
        <v>50.140977340869753</v>
      </c>
      <c r="I328" s="97" t="s">
        <v>692</v>
      </c>
      <c r="J328" s="97" t="s">
        <v>616</v>
      </c>
      <c r="K328" s="97" t="s">
        <v>619</v>
      </c>
    </row>
    <row r="329" spans="1:11" x14ac:dyDescent="0.25">
      <c r="A329" s="90" t="s">
        <v>590</v>
      </c>
      <c r="B329" s="97" t="s">
        <v>659</v>
      </c>
      <c r="C329" s="97" t="s">
        <v>657</v>
      </c>
      <c r="D329" s="97">
        <v>12</v>
      </c>
      <c r="E329" s="97" t="s">
        <v>669</v>
      </c>
      <c r="F329" s="109">
        <v>0.7</v>
      </c>
      <c r="G329" s="97" t="s">
        <v>288</v>
      </c>
      <c r="H329" s="99">
        <v>19.174249317561422</v>
      </c>
      <c r="I329" s="97" t="s">
        <v>290</v>
      </c>
      <c r="J329" s="97" t="s">
        <v>616</v>
      </c>
      <c r="K329" s="97" t="s">
        <v>619</v>
      </c>
    </row>
    <row r="330" spans="1:11" x14ac:dyDescent="0.25">
      <c r="A330" s="90" t="s">
        <v>591</v>
      </c>
      <c r="B330" s="97" t="s">
        <v>654</v>
      </c>
      <c r="C330" s="97" t="s">
        <v>658</v>
      </c>
      <c r="D330" s="97">
        <v>4</v>
      </c>
      <c r="E330" s="97" t="s">
        <v>669</v>
      </c>
      <c r="F330" s="103">
        <v>2.35</v>
      </c>
      <c r="G330" s="97" t="s">
        <v>291</v>
      </c>
      <c r="H330" s="99">
        <v>12.15</v>
      </c>
      <c r="I330" s="97" t="s">
        <v>622</v>
      </c>
      <c r="J330" s="97">
        <v>0.78</v>
      </c>
      <c r="K330" s="92" t="s">
        <v>742</v>
      </c>
    </row>
    <row r="331" spans="1:11" x14ac:dyDescent="0.25">
      <c r="A331" s="90" t="s">
        <v>592</v>
      </c>
      <c r="B331" s="97" t="s">
        <v>660</v>
      </c>
      <c r="C331" s="97" t="s">
        <v>664</v>
      </c>
      <c r="D331" s="97">
        <v>6</v>
      </c>
      <c r="E331" s="97" t="s">
        <v>669</v>
      </c>
      <c r="F331" s="109">
        <v>1.964</v>
      </c>
      <c r="G331" s="97" t="s">
        <v>287</v>
      </c>
      <c r="H331" s="99">
        <v>16.739999999999998</v>
      </c>
      <c r="I331" s="115" t="s">
        <v>701</v>
      </c>
      <c r="J331" s="97" t="s">
        <v>616</v>
      </c>
      <c r="K331" s="97" t="s">
        <v>619</v>
      </c>
    </row>
    <row r="332" spans="1:11" x14ac:dyDescent="0.25">
      <c r="A332" s="90" t="s">
        <v>593</v>
      </c>
      <c r="B332" s="97" t="s">
        <v>660</v>
      </c>
      <c r="C332" s="97" t="s">
        <v>664</v>
      </c>
      <c r="D332" s="97">
        <v>6</v>
      </c>
      <c r="E332" s="97" t="s">
        <v>669</v>
      </c>
      <c r="F332" s="111">
        <v>3.01</v>
      </c>
      <c r="G332" s="97" t="s">
        <v>291</v>
      </c>
      <c r="H332" s="99">
        <v>46.412235979606692</v>
      </c>
      <c r="I332" s="97" t="s">
        <v>290</v>
      </c>
      <c r="J332" s="97" t="s">
        <v>616</v>
      </c>
      <c r="K332" s="97" t="s">
        <v>619</v>
      </c>
    </row>
    <row r="333" spans="1:11" x14ac:dyDescent="0.25">
      <c r="A333" s="90" t="s">
        <v>594</v>
      </c>
      <c r="B333" s="97" t="s">
        <v>615</v>
      </c>
      <c r="C333" s="97" t="s">
        <v>615</v>
      </c>
      <c r="D333" s="97" t="s">
        <v>615</v>
      </c>
      <c r="E333" s="97" t="s">
        <v>619</v>
      </c>
      <c r="F333" s="97" t="s">
        <v>615</v>
      </c>
      <c r="G333" s="97" t="s">
        <v>619</v>
      </c>
      <c r="H333" s="97" t="s">
        <v>615</v>
      </c>
      <c r="I333" s="97" t="s">
        <v>619</v>
      </c>
      <c r="J333" s="97" t="s">
        <v>615</v>
      </c>
      <c r="K333" s="97" t="s">
        <v>619</v>
      </c>
    </row>
    <row r="334" spans="1:11" x14ac:dyDescent="0.25">
      <c r="A334" s="90" t="s">
        <v>595</v>
      </c>
      <c r="B334" s="97" t="s">
        <v>615</v>
      </c>
      <c r="C334" s="97" t="s">
        <v>615</v>
      </c>
      <c r="D334" s="97" t="s">
        <v>615</v>
      </c>
      <c r="E334" s="97" t="s">
        <v>619</v>
      </c>
      <c r="F334" s="97" t="s">
        <v>615</v>
      </c>
      <c r="G334" s="97" t="s">
        <v>619</v>
      </c>
      <c r="H334" s="97" t="s">
        <v>615</v>
      </c>
      <c r="I334" s="97" t="s">
        <v>619</v>
      </c>
      <c r="J334" s="105">
        <v>0.61240205611206866</v>
      </c>
      <c r="K334" s="97" t="s">
        <v>692</v>
      </c>
    </row>
    <row r="335" spans="1:11" x14ac:dyDescent="0.25">
      <c r="A335" s="90" t="s">
        <v>202</v>
      </c>
      <c r="B335" s="92" t="s">
        <v>658</v>
      </c>
      <c r="C335" s="92" t="s">
        <v>664</v>
      </c>
      <c r="D335" s="92">
        <v>4</v>
      </c>
      <c r="E335" s="92" t="s">
        <v>670</v>
      </c>
      <c r="F335" s="97">
        <v>4.8600000000000003</v>
      </c>
      <c r="G335" s="97" t="s">
        <v>295</v>
      </c>
      <c r="H335" s="99">
        <v>47.89616722350118</v>
      </c>
      <c r="I335" s="97" t="s">
        <v>692</v>
      </c>
      <c r="J335" s="97">
        <v>0.33076213333333332</v>
      </c>
      <c r="K335" s="117" t="s">
        <v>749</v>
      </c>
    </row>
    <row r="336" spans="1:11" x14ac:dyDescent="0.25">
      <c r="A336" s="90" t="s">
        <v>596</v>
      </c>
      <c r="B336" s="97" t="s">
        <v>660</v>
      </c>
      <c r="C336" s="97" t="s">
        <v>663</v>
      </c>
      <c r="D336" s="97">
        <v>9</v>
      </c>
      <c r="E336" s="97" t="s">
        <v>674</v>
      </c>
      <c r="F336" s="97">
        <v>0.40899999999999997</v>
      </c>
      <c r="G336" s="97" t="s">
        <v>287</v>
      </c>
      <c r="H336" s="99">
        <v>24.364638236703403</v>
      </c>
      <c r="I336" s="97" t="s">
        <v>290</v>
      </c>
      <c r="J336" s="97" t="s">
        <v>616</v>
      </c>
      <c r="K336" s="97" t="s">
        <v>619</v>
      </c>
    </row>
    <row r="337" spans="1:11" x14ac:dyDescent="0.25">
      <c r="A337" s="90" t="s">
        <v>203</v>
      </c>
      <c r="B337" s="97" t="s">
        <v>657</v>
      </c>
      <c r="C337" s="97" t="s">
        <v>659</v>
      </c>
      <c r="D337" s="97">
        <v>2</v>
      </c>
      <c r="E337" s="97" t="s">
        <v>669</v>
      </c>
      <c r="F337" s="99">
        <v>10.256410256410257</v>
      </c>
      <c r="G337" s="97" t="s">
        <v>289</v>
      </c>
      <c r="H337" s="99">
        <v>7.4802756554146708</v>
      </c>
      <c r="I337" s="97" t="s">
        <v>692</v>
      </c>
      <c r="J337" s="97">
        <v>0.65356145131786458</v>
      </c>
      <c r="K337" s="97" t="s">
        <v>692</v>
      </c>
    </row>
    <row r="338" spans="1:11" x14ac:dyDescent="0.25">
      <c r="A338" s="90" t="s">
        <v>204</v>
      </c>
      <c r="B338" s="97" t="s">
        <v>660</v>
      </c>
      <c r="C338" s="97" t="s">
        <v>664</v>
      </c>
      <c r="D338" s="97">
        <v>6</v>
      </c>
      <c r="E338" s="97" t="s">
        <v>669</v>
      </c>
      <c r="F338">
        <v>1.7685132407925128</v>
      </c>
      <c r="G338" s="116" t="s">
        <v>294</v>
      </c>
      <c r="H338" s="99">
        <v>12.137683382615554</v>
      </c>
      <c r="I338" s="97" t="s">
        <v>692</v>
      </c>
      <c r="J338" s="135">
        <v>0.65887833299999998</v>
      </c>
      <c r="K338" s="117" t="s">
        <v>749</v>
      </c>
    </row>
    <row r="339" spans="1:11" x14ac:dyDescent="0.25">
      <c r="A339" s="90" t="s">
        <v>597</v>
      </c>
      <c r="B339" s="97" t="s">
        <v>657</v>
      </c>
      <c r="C339" s="97" t="s">
        <v>664</v>
      </c>
      <c r="D339" s="97">
        <v>3</v>
      </c>
      <c r="E339" s="97" t="s">
        <v>669</v>
      </c>
      <c r="F339" s="113">
        <v>10.164299999999999</v>
      </c>
      <c r="G339" s="116" t="s">
        <v>638</v>
      </c>
      <c r="H339" s="99">
        <v>31.845820314996661</v>
      </c>
      <c r="I339" s="97" t="s">
        <v>692</v>
      </c>
      <c r="J339" s="112" t="s">
        <v>616</v>
      </c>
      <c r="K339" s="97" t="s">
        <v>619</v>
      </c>
    </row>
    <row r="340" spans="1:11" x14ac:dyDescent="0.25">
      <c r="A340" s="90" t="s">
        <v>598</v>
      </c>
      <c r="B340" s="97" t="s">
        <v>659</v>
      </c>
      <c r="C340" s="97" t="s">
        <v>657</v>
      </c>
      <c r="D340" s="97">
        <v>12</v>
      </c>
      <c r="E340" s="97" t="s">
        <v>669</v>
      </c>
      <c r="F340" s="97">
        <v>0.24</v>
      </c>
      <c r="G340" s="97" t="s">
        <v>288</v>
      </c>
      <c r="H340" s="99">
        <v>40.550221788814142</v>
      </c>
      <c r="I340" s="97" t="s">
        <v>692</v>
      </c>
      <c r="J340" s="97" t="s">
        <v>616</v>
      </c>
      <c r="K340" s="97" t="s">
        <v>619</v>
      </c>
    </row>
    <row r="341" spans="1:11" x14ac:dyDescent="0.25">
      <c r="A341" s="90" t="s">
        <v>599</v>
      </c>
      <c r="B341" s="97" t="s">
        <v>232</v>
      </c>
      <c r="C341" s="97" t="s">
        <v>659</v>
      </c>
      <c r="D341" s="97">
        <v>4</v>
      </c>
      <c r="E341" s="97" t="s">
        <v>669</v>
      </c>
      <c r="F341" s="97">
        <v>0.17</v>
      </c>
      <c r="G341" s="97" t="s">
        <v>288</v>
      </c>
      <c r="H341" s="99">
        <v>14.596635198324487</v>
      </c>
      <c r="I341" s="97" t="s">
        <v>692</v>
      </c>
      <c r="J341" s="97" t="s">
        <v>616</v>
      </c>
      <c r="K341" s="97" t="s">
        <v>619</v>
      </c>
    </row>
    <row r="342" spans="1:11" x14ac:dyDescent="0.25">
      <c r="A342" s="90" t="s">
        <v>600</v>
      </c>
      <c r="B342" s="97" t="s">
        <v>659</v>
      </c>
      <c r="C342" s="97" t="s">
        <v>657</v>
      </c>
      <c r="D342" s="97">
        <v>12</v>
      </c>
      <c r="E342" s="97" t="s">
        <v>669</v>
      </c>
      <c r="F342" s="92">
        <v>0.2</v>
      </c>
      <c r="G342" s="92" t="s">
        <v>652</v>
      </c>
      <c r="H342" s="99">
        <v>9.5226745684102028</v>
      </c>
      <c r="I342" s="97" t="s">
        <v>735</v>
      </c>
      <c r="J342" s="97" t="s">
        <v>616</v>
      </c>
      <c r="K342" s="97" t="s">
        <v>619</v>
      </c>
    </row>
    <row r="343" spans="1:11" x14ac:dyDescent="0.25">
      <c r="A343" s="90" t="s">
        <v>601</v>
      </c>
      <c r="B343" s="97" t="s">
        <v>615</v>
      </c>
      <c r="C343" s="97" t="s">
        <v>615</v>
      </c>
      <c r="D343" s="97" t="s">
        <v>615</v>
      </c>
      <c r="E343" s="97" t="s">
        <v>619</v>
      </c>
      <c r="F343" s="97" t="s">
        <v>615</v>
      </c>
      <c r="G343" s="97" t="s">
        <v>619</v>
      </c>
      <c r="H343" s="97" t="s">
        <v>615</v>
      </c>
      <c r="I343" s="97" t="s">
        <v>619</v>
      </c>
      <c r="J343" s="97" t="s">
        <v>616</v>
      </c>
      <c r="K343" s="97" t="s">
        <v>619</v>
      </c>
    </row>
    <row r="344" spans="1:11" x14ac:dyDescent="0.25">
      <c r="A344" s="90" t="s">
        <v>602</v>
      </c>
      <c r="B344" s="97" t="s">
        <v>657</v>
      </c>
      <c r="C344" s="97" t="s">
        <v>663</v>
      </c>
      <c r="D344" s="97">
        <v>6</v>
      </c>
      <c r="E344" s="97" t="s">
        <v>669</v>
      </c>
      <c r="F344" s="97">
        <v>0.29299999999999998</v>
      </c>
      <c r="G344" s="97" t="s">
        <v>287</v>
      </c>
      <c r="H344" s="99">
        <v>28.064948928204661</v>
      </c>
      <c r="I344" s="97" t="s">
        <v>692</v>
      </c>
      <c r="J344" s="97" t="s">
        <v>616</v>
      </c>
      <c r="K344" s="97" t="s">
        <v>619</v>
      </c>
    </row>
    <row r="345" spans="1:11" x14ac:dyDescent="0.25">
      <c r="A345" s="90" t="s">
        <v>603</v>
      </c>
      <c r="B345" s="97" t="s">
        <v>660</v>
      </c>
      <c r="C345" s="97" t="s">
        <v>664</v>
      </c>
      <c r="D345" s="97">
        <v>6</v>
      </c>
      <c r="E345" s="97" t="s">
        <v>669</v>
      </c>
      <c r="F345" s="97">
        <v>0.19</v>
      </c>
      <c r="G345" s="97" t="s">
        <v>288</v>
      </c>
      <c r="H345" s="99">
        <v>15.24</v>
      </c>
      <c r="I345" s="97" t="s">
        <v>631</v>
      </c>
      <c r="J345" s="97" t="s">
        <v>616</v>
      </c>
      <c r="K345" s="97" t="s">
        <v>619</v>
      </c>
    </row>
    <row r="346" spans="1:11" x14ac:dyDescent="0.25">
      <c r="A346" s="90" t="s">
        <v>604</v>
      </c>
      <c r="B346" s="97" t="s">
        <v>660</v>
      </c>
      <c r="C346" s="97" t="s">
        <v>664</v>
      </c>
      <c r="D346" s="97">
        <v>6</v>
      </c>
      <c r="E346" s="97" t="s">
        <v>669</v>
      </c>
      <c r="F346" s="97" t="s">
        <v>617</v>
      </c>
      <c r="G346" s="97" t="s">
        <v>619</v>
      </c>
      <c r="H346" s="97" t="s">
        <v>617</v>
      </c>
      <c r="I346" s="97" t="s">
        <v>619</v>
      </c>
      <c r="J346" s="97" t="s">
        <v>616</v>
      </c>
      <c r="K346" s="97" t="s">
        <v>619</v>
      </c>
    </row>
    <row r="347" spans="1:11" x14ac:dyDescent="0.25">
      <c r="A347" s="90" t="s">
        <v>605</v>
      </c>
      <c r="B347" s="97" t="s">
        <v>660</v>
      </c>
      <c r="C347" s="97" t="s">
        <v>664</v>
      </c>
      <c r="D347" s="97">
        <v>6</v>
      </c>
      <c r="E347" s="97" t="s">
        <v>669</v>
      </c>
      <c r="F347" s="90" t="s">
        <v>617</v>
      </c>
      <c r="G347" s="90" t="s">
        <v>619</v>
      </c>
      <c r="H347" s="102" t="s">
        <v>617</v>
      </c>
      <c r="I347" s="118"/>
      <c r="J347" s="97" t="s">
        <v>616</v>
      </c>
      <c r="K347" s="97" t="s">
        <v>619</v>
      </c>
    </row>
    <row r="348" spans="1:11" x14ac:dyDescent="0.25">
      <c r="A348" s="90" t="s">
        <v>606</v>
      </c>
      <c r="B348" s="97" t="s">
        <v>615</v>
      </c>
      <c r="C348" s="97" t="s">
        <v>615</v>
      </c>
      <c r="D348" s="97" t="s">
        <v>615</v>
      </c>
      <c r="E348" s="97" t="s">
        <v>619</v>
      </c>
      <c r="F348" s="97" t="s">
        <v>615</v>
      </c>
      <c r="G348" s="97" t="s">
        <v>619</v>
      </c>
      <c r="H348" s="97" t="s">
        <v>615</v>
      </c>
      <c r="I348" s="97" t="s">
        <v>619</v>
      </c>
      <c r="J348" s="112" t="s">
        <v>616</v>
      </c>
      <c r="K348" s="97" t="s">
        <v>619</v>
      </c>
    </row>
    <row r="349" spans="1:11" x14ac:dyDescent="0.25">
      <c r="A349" s="90" t="s">
        <v>607</v>
      </c>
      <c r="B349" s="97" t="s">
        <v>615</v>
      </c>
      <c r="C349" s="97" t="s">
        <v>615</v>
      </c>
      <c r="D349" s="97" t="s">
        <v>615</v>
      </c>
      <c r="E349" s="97" t="s">
        <v>619</v>
      </c>
      <c r="F349" s="97" t="s">
        <v>615</v>
      </c>
      <c r="G349" s="97" t="s">
        <v>619</v>
      </c>
      <c r="H349" s="97" t="s">
        <v>615</v>
      </c>
      <c r="I349" s="97" t="s">
        <v>619</v>
      </c>
      <c r="J349" s="97" t="s">
        <v>616</v>
      </c>
      <c r="K349" s="97" t="s">
        <v>619</v>
      </c>
    </row>
    <row r="350" spans="1:11" x14ac:dyDescent="0.25">
      <c r="A350" s="90" t="s">
        <v>608</v>
      </c>
      <c r="B350" s="92" t="s">
        <v>660</v>
      </c>
      <c r="C350" s="92" t="s">
        <v>664</v>
      </c>
      <c r="D350" s="92">
        <v>6</v>
      </c>
      <c r="E350" s="92" t="s">
        <v>669</v>
      </c>
      <c r="F350" s="97">
        <v>0.69599999999999995</v>
      </c>
      <c r="G350" s="97" t="s">
        <v>287</v>
      </c>
      <c r="H350" s="99">
        <v>23.17943737803693</v>
      </c>
      <c r="I350" s="97" t="s">
        <v>692</v>
      </c>
      <c r="J350" s="97" t="s">
        <v>616</v>
      </c>
      <c r="K350" s="97" t="s">
        <v>619</v>
      </c>
    </row>
    <row r="351" spans="1:11" x14ac:dyDescent="0.25">
      <c r="A351" s="91" t="s">
        <v>609</v>
      </c>
      <c r="B351" s="97" t="s">
        <v>660</v>
      </c>
      <c r="C351" s="97" t="s">
        <v>664</v>
      </c>
      <c r="D351" s="97">
        <v>6</v>
      </c>
      <c r="E351" s="97" t="s">
        <v>669</v>
      </c>
      <c r="F351" s="97" t="s">
        <v>617</v>
      </c>
      <c r="G351" s="97" t="s">
        <v>619</v>
      </c>
      <c r="H351" s="97" t="s">
        <v>617</v>
      </c>
      <c r="I351" s="97" t="s">
        <v>619</v>
      </c>
      <c r="J351" s="97" t="s">
        <v>616</v>
      </c>
      <c r="K351" s="97" t="s">
        <v>619</v>
      </c>
    </row>
    <row r="352" spans="1:11" x14ac:dyDescent="0.25">
      <c r="A352" s="90" t="s">
        <v>610</v>
      </c>
      <c r="B352" s="92" t="s">
        <v>660</v>
      </c>
      <c r="C352" s="92" t="s">
        <v>658</v>
      </c>
      <c r="D352" s="92">
        <v>3</v>
      </c>
      <c r="E352" s="92" t="s">
        <v>669</v>
      </c>
      <c r="F352" s="97">
        <v>0.48</v>
      </c>
      <c r="G352" s="97" t="s">
        <v>288</v>
      </c>
      <c r="H352" s="99">
        <v>33.65</v>
      </c>
      <c r="I352" s="97" t="s">
        <v>631</v>
      </c>
      <c r="J352" s="112" t="s">
        <v>616</v>
      </c>
      <c r="K352" s="97" t="s">
        <v>619</v>
      </c>
    </row>
    <row r="353" spans="1:11" x14ac:dyDescent="0.25">
      <c r="A353" s="90" t="s">
        <v>611</v>
      </c>
      <c r="B353" s="97" t="s">
        <v>615</v>
      </c>
      <c r="C353" s="97" t="s">
        <v>615</v>
      </c>
      <c r="D353" s="97" t="s">
        <v>615</v>
      </c>
      <c r="E353" s="97" t="s">
        <v>619</v>
      </c>
      <c r="F353" s="97" t="s">
        <v>615</v>
      </c>
      <c r="G353" s="97" t="s">
        <v>619</v>
      </c>
      <c r="H353" s="97" t="s">
        <v>615</v>
      </c>
      <c r="I353" s="97" t="s">
        <v>619</v>
      </c>
      <c r="J353" s="97" t="s">
        <v>616</v>
      </c>
      <c r="K353" s="97" t="s">
        <v>619</v>
      </c>
    </row>
    <row r="354" spans="1:11" x14ac:dyDescent="0.25">
      <c r="A354" s="90" t="s">
        <v>612</v>
      </c>
      <c r="B354" s="97" t="s">
        <v>654</v>
      </c>
      <c r="C354" s="97" t="s">
        <v>232</v>
      </c>
      <c r="D354" s="97">
        <v>3</v>
      </c>
      <c r="E354" s="97" t="s">
        <v>669</v>
      </c>
      <c r="F354" s="102" t="s">
        <v>617</v>
      </c>
      <c r="G354" s="118"/>
      <c r="H354" s="99">
        <v>13.584767277536169</v>
      </c>
      <c r="I354" s="97" t="s">
        <v>692</v>
      </c>
      <c r="J354" s="105">
        <v>0.54295417426644954</v>
      </c>
      <c r="K354" s="97" t="s">
        <v>692</v>
      </c>
    </row>
    <row r="355" spans="1:11" x14ac:dyDescent="0.25">
      <c r="A355" s="90" t="s">
        <v>7</v>
      </c>
      <c r="B355" s="97" t="s">
        <v>657</v>
      </c>
      <c r="C355" s="97" t="s">
        <v>664</v>
      </c>
      <c r="D355" s="97">
        <v>3</v>
      </c>
      <c r="E355" s="97" t="s">
        <v>669</v>
      </c>
      <c r="F355" s="97">
        <v>169.46</v>
      </c>
      <c r="G355" s="97" t="s">
        <v>287</v>
      </c>
      <c r="H355" s="99">
        <v>9.85</v>
      </c>
      <c r="I355" s="97" t="s">
        <v>622</v>
      </c>
      <c r="J355" s="112">
        <v>0.67</v>
      </c>
      <c r="K355" s="92" t="s">
        <v>742</v>
      </c>
    </row>
    <row r="356" spans="1:11" x14ac:dyDescent="0.25">
      <c r="A356" s="90" t="s">
        <v>613</v>
      </c>
      <c r="B356" s="97" t="s">
        <v>657</v>
      </c>
      <c r="C356" s="97" t="s">
        <v>663</v>
      </c>
      <c r="D356" s="97">
        <v>6</v>
      </c>
      <c r="E356" s="97" t="s">
        <v>669</v>
      </c>
      <c r="F356" s="105">
        <v>50.075000000000003</v>
      </c>
      <c r="G356" s="97" t="s">
        <v>290</v>
      </c>
      <c r="H356" s="99">
        <v>48.650685990802899</v>
      </c>
      <c r="I356" s="97" t="s">
        <v>692</v>
      </c>
      <c r="J356" s="97" t="s">
        <v>616</v>
      </c>
      <c r="K356" s="97" t="s">
        <v>619</v>
      </c>
    </row>
    <row r="358" spans="1:11" x14ac:dyDescent="0.25">
      <c r="B358" s="119"/>
      <c r="C358"/>
    </row>
    <row r="359" spans="1:11" x14ac:dyDescent="0.25">
      <c r="B359" s="119"/>
    </row>
    <row r="360" spans="1:11" x14ac:dyDescent="0.25">
      <c r="B360" s="119"/>
      <c r="C36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3"/>
  <sheetViews>
    <sheetView topLeftCell="A7" workbookViewId="0">
      <selection sqref="A1:A1048576"/>
    </sheetView>
  </sheetViews>
  <sheetFormatPr defaultRowHeight="15" x14ac:dyDescent="0.25"/>
  <cols>
    <col min="1" max="1" width="26.7109375" customWidth="1"/>
    <col min="2" max="11" width="18.5703125" customWidth="1"/>
  </cols>
  <sheetData>
    <row r="1" spans="1:11" x14ac:dyDescent="0.25">
      <c r="A1" t="s">
        <v>279</v>
      </c>
      <c r="B1" t="s">
        <v>653</v>
      </c>
      <c r="C1" t="s">
        <v>665</v>
      </c>
      <c r="D1" t="s">
        <v>667</v>
      </c>
      <c r="E1" t="s">
        <v>668</v>
      </c>
      <c r="F1" t="s">
        <v>614</v>
      </c>
      <c r="G1" t="s">
        <v>618</v>
      </c>
      <c r="H1" t="s">
        <v>687</v>
      </c>
      <c r="I1" t="s">
        <v>691</v>
      </c>
      <c r="J1" t="s">
        <v>736</v>
      </c>
      <c r="K1" t="s">
        <v>738</v>
      </c>
    </row>
    <row r="2" spans="1:11" x14ac:dyDescent="0.25">
      <c r="A2" t="s">
        <v>66</v>
      </c>
      <c r="B2" t="s">
        <v>664</v>
      </c>
      <c r="C2" t="s">
        <v>661</v>
      </c>
      <c r="D2">
        <v>2</v>
      </c>
      <c r="E2" t="s">
        <v>676</v>
      </c>
      <c r="F2">
        <v>0.63100000000000001</v>
      </c>
      <c r="G2" t="s">
        <v>287</v>
      </c>
      <c r="H2">
        <v>1.409440227703985</v>
      </c>
      <c r="I2" t="s">
        <v>290</v>
      </c>
      <c r="J2">
        <v>0.61220059270588822</v>
      </c>
      <c r="K2" t="s">
        <v>692</v>
      </c>
    </row>
    <row r="3" spans="1:11" x14ac:dyDescent="0.25">
      <c r="A3" t="s">
        <v>1</v>
      </c>
      <c r="B3" t="s">
        <v>660</v>
      </c>
      <c r="C3" t="s">
        <v>664</v>
      </c>
      <c r="D3">
        <v>6</v>
      </c>
      <c r="E3" t="s">
        <v>673</v>
      </c>
      <c r="F3">
        <v>7.8280000000000003</v>
      </c>
      <c r="G3" t="s">
        <v>287</v>
      </c>
      <c r="H3">
        <v>15.76</v>
      </c>
      <c r="I3" t="s">
        <v>622</v>
      </c>
      <c r="J3" t="s">
        <v>617</v>
      </c>
      <c r="K3" t="s">
        <v>619</v>
      </c>
    </row>
    <row r="4" spans="1:11" x14ac:dyDescent="0.25">
      <c r="A4" t="s">
        <v>6</v>
      </c>
      <c r="B4" t="e">
        <v>#N/A</v>
      </c>
      <c r="C4" t="e">
        <v>#N/A</v>
      </c>
      <c r="D4" t="e">
        <v>#N/A</v>
      </c>
      <c r="E4" t="e">
        <v>#N/A</v>
      </c>
      <c r="F4" t="e">
        <v>#N/A</v>
      </c>
      <c r="G4" t="e">
        <v>#N/A</v>
      </c>
      <c r="H4" t="e">
        <v>#N/A</v>
      </c>
      <c r="I4" t="e">
        <v>#N/A</v>
      </c>
      <c r="J4" t="e">
        <v>#N/A</v>
      </c>
      <c r="K4" t="e">
        <v>#N/A</v>
      </c>
    </row>
    <row r="5" spans="1:11" x14ac:dyDescent="0.25">
      <c r="A5" t="s">
        <v>168</v>
      </c>
      <c r="B5" t="e">
        <v>#N/A</v>
      </c>
      <c r="C5" t="e">
        <v>#N/A</v>
      </c>
      <c r="D5" t="e">
        <v>#N/A</v>
      </c>
      <c r="E5" t="e">
        <v>#N/A</v>
      </c>
      <c r="F5" t="e">
        <v>#N/A</v>
      </c>
      <c r="G5" t="e">
        <v>#N/A</v>
      </c>
      <c r="H5" t="e">
        <v>#N/A</v>
      </c>
      <c r="I5" t="e">
        <v>#N/A</v>
      </c>
      <c r="J5" t="e">
        <v>#N/A</v>
      </c>
      <c r="K5" t="e">
        <v>#N/A</v>
      </c>
    </row>
    <row r="6" spans="1:11" x14ac:dyDescent="0.25">
      <c r="A6" t="s">
        <v>3</v>
      </c>
      <c r="B6" t="e">
        <v>#N/A</v>
      </c>
      <c r="C6" t="e">
        <v>#N/A</v>
      </c>
      <c r="D6" t="e">
        <v>#N/A</v>
      </c>
      <c r="E6" t="e">
        <v>#N/A</v>
      </c>
      <c r="F6" t="e">
        <v>#N/A</v>
      </c>
      <c r="G6" t="e">
        <v>#N/A</v>
      </c>
      <c r="H6" t="e">
        <v>#N/A</v>
      </c>
      <c r="I6" t="e">
        <v>#N/A</v>
      </c>
      <c r="J6" t="e">
        <v>#N/A</v>
      </c>
      <c r="K6" t="e">
        <v>#N/A</v>
      </c>
    </row>
    <row r="7" spans="1:11" x14ac:dyDescent="0.25">
      <c r="A7" t="s">
        <v>161</v>
      </c>
      <c r="B7" t="s">
        <v>656</v>
      </c>
      <c r="C7" t="s">
        <v>657</v>
      </c>
      <c r="D7">
        <v>7</v>
      </c>
      <c r="E7" t="s">
        <v>669</v>
      </c>
      <c r="F7">
        <v>18.9575</v>
      </c>
      <c r="G7" t="s">
        <v>287</v>
      </c>
      <c r="H7">
        <v>34.629229971692716</v>
      </c>
      <c r="I7" t="s">
        <v>692</v>
      </c>
      <c r="J7">
        <v>0.44769999999999999</v>
      </c>
      <c r="K7" t="s">
        <v>754</v>
      </c>
    </row>
    <row r="8" spans="1:11" x14ac:dyDescent="0.25">
      <c r="A8" t="s">
        <v>45</v>
      </c>
      <c r="B8" t="e">
        <v>#N/A</v>
      </c>
      <c r="C8" t="e">
        <v>#N/A</v>
      </c>
      <c r="D8" t="e">
        <v>#N/A</v>
      </c>
      <c r="E8" t="e">
        <v>#N/A</v>
      </c>
      <c r="F8" t="e">
        <v>#N/A</v>
      </c>
      <c r="G8" t="e">
        <v>#N/A</v>
      </c>
      <c r="H8" t="e">
        <v>#N/A</v>
      </c>
      <c r="I8" t="e">
        <v>#N/A</v>
      </c>
      <c r="J8" t="e">
        <v>#N/A</v>
      </c>
      <c r="K8" t="e">
        <v>#N/A</v>
      </c>
    </row>
    <row r="9" spans="1:11" x14ac:dyDescent="0.25">
      <c r="A9" t="s">
        <v>4</v>
      </c>
      <c r="B9" t="e">
        <v>#N/A</v>
      </c>
      <c r="C9" t="e">
        <v>#N/A</v>
      </c>
      <c r="D9" t="e">
        <v>#N/A</v>
      </c>
      <c r="E9" t="e">
        <v>#N/A</v>
      </c>
      <c r="F9" t="e">
        <v>#N/A</v>
      </c>
      <c r="G9" t="e">
        <v>#N/A</v>
      </c>
      <c r="H9" t="e">
        <v>#N/A</v>
      </c>
      <c r="I9" t="e">
        <v>#N/A</v>
      </c>
      <c r="J9" t="e">
        <v>#N/A</v>
      </c>
      <c r="K9" t="e">
        <v>#N/A</v>
      </c>
    </row>
    <row r="10" spans="1:11" x14ac:dyDescent="0.25">
      <c r="A10" t="s">
        <v>170</v>
      </c>
      <c r="B10" t="e">
        <v>#N/A</v>
      </c>
      <c r="C10" t="e">
        <v>#N/A</v>
      </c>
      <c r="D10" t="e">
        <v>#N/A</v>
      </c>
      <c r="E10" t="e">
        <v>#N/A</v>
      </c>
      <c r="F10" t="e">
        <v>#N/A</v>
      </c>
      <c r="G10" t="e">
        <v>#N/A</v>
      </c>
      <c r="H10" t="e">
        <v>#N/A</v>
      </c>
      <c r="I10" t="e">
        <v>#N/A</v>
      </c>
      <c r="J10" t="e">
        <v>#N/A</v>
      </c>
      <c r="K10" t="e">
        <v>#N/A</v>
      </c>
    </row>
    <row r="11" spans="1:11" x14ac:dyDescent="0.25">
      <c r="A11" t="s">
        <v>28</v>
      </c>
      <c r="B11" t="e">
        <v>#N/A</v>
      </c>
      <c r="C11" t="e">
        <v>#N/A</v>
      </c>
      <c r="D11" t="e">
        <v>#N/A</v>
      </c>
      <c r="E11" t="e">
        <v>#N/A</v>
      </c>
      <c r="F11" t="e">
        <v>#N/A</v>
      </c>
      <c r="G11" t="e">
        <v>#N/A</v>
      </c>
      <c r="H11" t="e">
        <v>#N/A</v>
      </c>
      <c r="I11" t="e">
        <v>#N/A</v>
      </c>
      <c r="J11" t="e">
        <v>#N/A</v>
      </c>
      <c r="K11" t="e">
        <v>#N/A</v>
      </c>
    </row>
    <row r="12" spans="1:11" x14ac:dyDescent="0.25">
      <c r="A12" t="s">
        <v>41</v>
      </c>
      <c r="B12" t="s">
        <v>661</v>
      </c>
      <c r="C12" t="s">
        <v>663</v>
      </c>
      <c r="D12">
        <v>3</v>
      </c>
      <c r="E12" t="s">
        <v>669</v>
      </c>
      <c r="F12">
        <v>5.882352941176471</v>
      </c>
      <c r="G12" t="s">
        <v>289</v>
      </c>
      <c r="H12">
        <v>13.477304128751463</v>
      </c>
      <c r="I12" t="s">
        <v>696</v>
      </c>
      <c r="J12">
        <v>0.81</v>
      </c>
      <c r="K12" t="s">
        <v>741</v>
      </c>
    </row>
    <row r="13" spans="1:11" x14ac:dyDescent="0.25">
      <c r="A13" t="s">
        <v>7</v>
      </c>
      <c r="B13" t="s">
        <v>657</v>
      </c>
      <c r="C13" t="s">
        <v>664</v>
      </c>
      <c r="D13">
        <v>3</v>
      </c>
      <c r="E13" t="s">
        <v>669</v>
      </c>
      <c r="F13">
        <v>169.46</v>
      </c>
      <c r="G13" t="s">
        <v>287</v>
      </c>
      <c r="H13">
        <v>9.85</v>
      </c>
      <c r="I13" t="s">
        <v>622</v>
      </c>
      <c r="J13">
        <v>0.67</v>
      </c>
      <c r="K13" t="s">
        <v>742</v>
      </c>
    </row>
    <row r="14" spans="1:11" x14ac:dyDescent="0.25">
      <c r="A14" t="s">
        <v>77</v>
      </c>
      <c r="B14" t="s">
        <v>660</v>
      </c>
      <c r="C14" t="s">
        <v>657</v>
      </c>
      <c r="D14">
        <v>4</v>
      </c>
      <c r="E14" t="s">
        <v>669</v>
      </c>
      <c r="F14">
        <v>0.28999999999999998</v>
      </c>
      <c r="G14" t="s">
        <v>288</v>
      </c>
      <c r="H14">
        <v>30.88</v>
      </c>
      <c r="I14" t="s">
        <v>622</v>
      </c>
      <c r="J14">
        <v>0.29809999999999998</v>
      </c>
      <c r="K14" t="s">
        <v>747</v>
      </c>
    </row>
    <row r="15" spans="1:11" x14ac:dyDescent="0.25">
      <c r="A15" t="s">
        <v>22</v>
      </c>
      <c r="B15" t="s">
        <v>660</v>
      </c>
      <c r="C15" t="s">
        <v>658</v>
      </c>
      <c r="D15">
        <v>3</v>
      </c>
      <c r="E15" t="s">
        <v>669</v>
      </c>
      <c r="F15">
        <v>20</v>
      </c>
      <c r="G15" t="s">
        <v>288</v>
      </c>
      <c r="H15">
        <v>5.0199999999999996</v>
      </c>
      <c r="I15" t="s">
        <v>713</v>
      </c>
      <c r="J15">
        <v>0.5206872294117646</v>
      </c>
      <c r="K15" t="s">
        <v>749</v>
      </c>
    </row>
    <row r="16" spans="1:11" x14ac:dyDescent="0.25">
      <c r="A16" t="s">
        <v>176</v>
      </c>
      <c r="B16" t="e">
        <v>#N/A</v>
      </c>
      <c r="C16" t="e">
        <v>#N/A</v>
      </c>
      <c r="D16" t="e">
        <v>#N/A</v>
      </c>
      <c r="E16" t="e">
        <v>#N/A</v>
      </c>
      <c r="F16" t="e">
        <v>#N/A</v>
      </c>
      <c r="G16" t="e">
        <v>#N/A</v>
      </c>
      <c r="H16" t="e">
        <v>#N/A</v>
      </c>
      <c r="I16" t="e">
        <v>#N/A</v>
      </c>
      <c r="J16" t="e">
        <v>#N/A</v>
      </c>
      <c r="K16" t="e">
        <v>#N/A</v>
      </c>
    </row>
    <row r="17" spans="1:11" x14ac:dyDescent="0.25">
      <c r="A17" t="s">
        <v>141</v>
      </c>
      <c r="B17" t="s">
        <v>660</v>
      </c>
      <c r="C17" t="s">
        <v>658</v>
      </c>
      <c r="D17">
        <v>3</v>
      </c>
      <c r="E17" t="s">
        <v>669</v>
      </c>
      <c r="F17">
        <v>11.33</v>
      </c>
      <c r="G17" t="s">
        <v>287</v>
      </c>
      <c r="H17">
        <v>12.893373613193404</v>
      </c>
      <c r="I17" t="s">
        <v>692</v>
      </c>
      <c r="J17" t="s">
        <v>616</v>
      </c>
      <c r="K17" t="s">
        <v>619</v>
      </c>
    </row>
    <row r="18" spans="1:11" x14ac:dyDescent="0.25">
      <c r="A18" t="s">
        <v>122</v>
      </c>
      <c r="B18" t="s">
        <v>660</v>
      </c>
      <c r="C18" t="s">
        <v>664</v>
      </c>
      <c r="D18">
        <v>6</v>
      </c>
      <c r="E18" t="s">
        <v>669</v>
      </c>
      <c r="F18">
        <v>15.32</v>
      </c>
      <c r="G18" t="s">
        <v>288</v>
      </c>
      <c r="H18">
        <v>15.97826442600746</v>
      </c>
      <c r="I18" t="s">
        <v>692</v>
      </c>
      <c r="J18" t="s">
        <v>616</v>
      </c>
      <c r="K18" t="s">
        <v>619</v>
      </c>
    </row>
    <row r="19" spans="1:11" x14ac:dyDescent="0.25">
      <c r="A19" t="s">
        <v>226</v>
      </c>
      <c r="B19" t="e">
        <v>#N/A</v>
      </c>
      <c r="C19" t="e">
        <v>#N/A</v>
      </c>
      <c r="D19" t="e">
        <v>#N/A</v>
      </c>
      <c r="E19" t="e">
        <v>#N/A</v>
      </c>
      <c r="F19" t="e">
        <v>#N/A</v>
      </c>
      <c r="G19" t="e">
        <v>#N/A</v>
      </c>
      <c r="H19" t="e">
        <v>#N/A</v>
      </c>
      <c r="I19" t="e">
        <v>#N/A</v>
      </c>
      <c r="J19" t="e">
        <v>#N/A</v>
      </c>
      <c r="K19" t="e">
        <v>#N/A</v>
      </c>
    </row>
    <row r="20" spans="1:11" x14ac:dyDescent="0.25">
      <c r="A20" t="s">
        <v>13</v>
      </c>
      <c r="B20" t="e">
        <v>#N/A</v>
      </c>
      <c r="C20" t="e">
        <v>#N/A</v>
      </c>
      <c r="D20" t="e">
        <v>#N/A</v>
      </c>
      <c r="E20" t="e">
        <v>#N/A</v>
      </c>
      <c r="F20" t="e">
        <v>#N/A</v>
      </c>
      <c r="G20" t="e">
        <v>#N/A</v>
      </c>
      <c r="H20" t="e">
        <v>#N/A</v>
      </c>
      <c r="I20" t="e">
        <v>#N/A</v>
      </c>
      <c r="J20" t="e">
        <v>#N/A</v>
      </c>
      <c r="K20" t="e">
        <v>#N/A</v>
      </c>
    </row>
    <row r="21" spans="1:11" x14ac:dyDescent="0.25">
      <c r="A21" t="s">
        <v>68</v>
      </c>
      <c r="B21" t="s">
        <v>657</v>
      </c>
      <c r="C21" t="s">
        <v>664</v>
      </c>
      <c r="D21">
        <v>3</v>
      </c>
      <c r="E21" t="s">
        <v>669</v>
      </c>
      <c r="F21" t="s">
        <v>617</v>
      </c>
      <c r="G21">
        <v>0</v>
      </c>
      <c r="H21">
        <v>40.738030000000002</v>
      </c>
      <c r="I21" t="s">
        <v>703</v>
      </c>
      <c r="J21" t="s">
        <v>616</v>
      </c>
      <c r="K21" t="s">
        <v>619</v>
      </c>
    </row>
    <row r="22" spans="1:11" x14ac:dyDescent="0.25">
      <c r="A22" t="s">
        <v>34</v>
      </c>
      <c r="B22" t="e">
        <v>#N/A</v>
      </c>
      <c r="C22" t="e">
        <v>#N/A</v>
      </c>
      <c r="D22" t="e">
        <v>#N/A</v>
      </c>
      <c r="E22" t="e">
        <v>#N/A</v>
      </c>
      <c r="F22" t="e">
        <v>#N/A</v>
      </c>
      <c r="G22" t="e">
        <v>#N/A</v>
      </c>
      <c r="H22" t="e">
        <v>#N/A</v>
      </c>
      <c r="I22" t="e">
        <v>#N/A</v>
      </c>
      <c r="J22" t="e">
        <v>#N/A</v>
      </c>
      <c r="K22" t="e">
        <v>#N/A</v>
      </c>
    </row>
    <row r="23" spans="1:11" x14ac:dyDescent="0.25">
      <c r="A23" t="s">
        <v>58</v>
      </c>
      <c r="B23" t="e">
        <v>#N/A</v>
      </c>
      <c r="C23" t="e">
        <v>#N/A</v>
      </c>
      <c r="D23" t="e">
        <v>#N/A</v>
      </c>
      <c r="E23" t="e">
        <v>#N/A</v>
      </c>
      <c r="F23" t="e">
        <v>#N/A</v>
      </c>
      <c r="G23" t="e">
        <v>#N/A</v>
      </c>
      <c r="H23" t="e">
        <v>#N/A</v>
      </c>
      <c r="I23" t="e">
        <v>#N/A</v>
      </c>
      <c r="J23" t="e">
        <v>#N/A</v>
      </c>
      <c r="K23" t="e">
        <v>#N/A</v>
      </c>
    </row>
    <row r="24" spans="1:11" x14ac:dyDescent="0.25">
      <c r="A24" t="s">
        <v>159</v>
      </c>
      <c r="B24" t="e">
        <v>#N/A</v>
      </c>
      <c r="C24" t="e">
        <v>#N/A</v>
      </c>
      <c r="D24" t="e">
        <v>#N/A</v>
      </c>
      <c r="E24" t="e">
        <v>#N/A</v>
      </c>
      <c r="F24" t="e">
        <v>#N/A</v>
      </c>
      <c r="G24" t="e">
        <v>#N/A</v>
      </c>
      <c r="H24" t="e">
        <v>#N/A</v>
      </c>
      <c r="I24" t="e">
        <v>#N/A</v>
      </c>
      <c r="J24" t="e">
        <v>#N/A</v>
      </c>
      <c r="K24" t="e">
        <v>#N/A</v>
      </c>
    </row>
    <row r="25" spans="1:11" x14ac:dyDescent="0.25">
      <c r="A25" t="s">
        <v>207</v>
      </c>
      <c r="B25" t="e">
        <v>#N/A</v>
      </c>
      <c r="C25" t="e">
        <v>#N/A</v>
      </c>
      <c r="D25" t="e">
        <v>#N/A</v>
      </c>
      <c r="E25" t="e">
        <v>#N/A</v>
      </c>
      <c r="F25" t="e">
        <v>#N/A</v>
      </c>
      <c r="G25" t="e">
        <v>#N/A</v>
      </c>
      <c r="H25" t="e">
        <v>#N/A</v>
      </c>
      <c r="I25" t="e">
        <v>#N/A</v>
      </c>
      <c r="J25" t="e">
        <v>#N/A</v>
      </c>
      <c r="K25" t="e">
        <v>#N/A</v>
      </c>
    </row>
    <row r="26" spans="1:11" x14ac:dyDescent="0.25">
      <c r="A26" t="s">
        <v>154</v>
      </c>
      <c r="B26" t="s">
        <v>660</v>
      </c>
      <c r="C26" t="s">
        <v>664</v>
      </c>
      <c r="D26">
        <v>6</v>
      </c>
      <c r="E26" t="s">
        <v>669</v>
      </c>
      <c r="F26">
        <v>7.9</v>
      </c>
      <c r="G26" t="s">
        <v>288</v>
      </c>
      <c r="H26">
        <v>34.475399294061084</v>
      </c>
      <c r="I26" t="s">
        <v>692</v>
      </c>
      <c r="J26" t="s">
        <v>617</v>
      </c>
      <c r="K26" t="s">
        <v>619</v>
      </c>
    </row>
    <row r="27" spans="1:11" x14ac:dyDescent="0.25">
      <c r="A27" t="s">
        <v>37</v>
      </c>
      <c r="B27" t="e">
        <v>#N/A</v>
      </c>
      <c r="C27" t="e">
        <v>#N/A</v>
      </c>
      <c r="D27" t="e">
        <v>#N/A</v>
      </c>
      <c r="E27" t="e">
        <v>#N/A</v>
      </c>
      <c r="F27" t="e">
        <v>#N/A</v>
      </c>
      <c r="G27" t="e">
        <v>#N/A</v>
      </c>
      <c r="H27" t="e">
        <v>#N/A</v>
      </c>
      <c r="I27" t="e">
        <v>#N/A</v>
      </c>
      <c r="J27" t="e">
        <v>#N/A</v>
      </c>
      <c r="K27" t="e">
        <v>#N/A</v>
      </c>
    </row>
    <row r="28" spans="1:11" x14ac:dyDescent="0.25">
      <c r="A28" t="s">
        <v>65</v>
      </c>
      <c r="B28" t="e">
        <v>#N/A</v>
      </c>
      <c r="C28" t="e">
        <v>#N/A</v>
      </c>
      <c r="D28" t="e">
        <v>#N/A</v>
      </c>
      <c r="E28" t="e">
        <v>#N/A</v>
      </c>
      <c r="F28" t="e">
        <v>#N/A</v>
      </c>
      <c r="G28" t="e">
        <v>#N/A</v>
      </c>
      <c r="H28" t="e">
        <v>#N/A</v>
      </c>
      <c r="I28" t="e">
        <v>#N/A</v>
      </c>
      <c r="J28" t="e">
        <v>#N/A</v>
      </c>
      <c r="K28" t="e">
        <v>#N/A</v>
      </c>
    </row>
    <row r="29" spans="1:11" x14ac:dyDescent="0.25">
      <c r="A29" t="s">
        <v>5</v>
      </c>
      <c r="B29" t="s">
        <v>616</v>
      </c>
      <c r="C29" t="s">
        <v>616</v>
      </c>
      <c r="D29" t="s">
        <v>616</v>
      </c>
      <c r="E29" t="s">
        <v>619</v>
      </c>
      <c r="F29" t="s">
        <v>616</v>
      </c>
      <c r="G29" t="s">
        <v>619</v>
      </c>
      <c r="H29">
        <v>9.636298998651295</v>
      </c>
      <c r="I29" t="s">
        <v>692</v>
      </c>
      <c r="J29" t="s">
        <v>616</v>
      </c>
      <c r="K29" t="s">
        <v>619</v>
      </c>
    </row>
    <row r="30" spans="1:11" x14ac:dyDescent="0.25">
      <c r="A30" t="s">
        <v>24</v>
      </c>
      <c r="B30" t="e">
        <v>#N/A</v>
      </c>
      <c r="C30" t="e">
        <v>#N/A</v>
      </c>
      <c r="D30" t="e">
        <v>#N/A</v>
      </c>
      <c r="E30" t="e">
        <v>#N/A</v>
      </c>
      <c r="F30" t="e">
        <v>#N/A</v>
      </c>
      <c r="G30" t="e">
        <v>#N/A</v>
      </c>
      <c r="H30" t="e">
        <v>#N/A</v>
      </c>
      <c r="I30" t="e">
        <v>#N/A</v>
      </c>
      <c r="J30" t="e">
        <v>#N/A</v>
      </c>
      <c r="K30" t="e">
        <v>#N/A</v>
      </c>
    </row>
    <row r="31" spans="1:11" x14ac:dyDescent="0.25">
      <c r="A31" t="s">
        <v>55</v>
      </c>
      <c r="B31" t="s">
        <v>657</v>
      </c>
      <c r="C31" t="s">
        <v>659</v>
      </c>
      <c r="D31">
        <v>2</v>
      </c>
      <c r="E31" t="s">
        <v>669</v>
      </c>
      <c r="F31">
        <v>13.006</v>
      </c>
      <c r="G31" t="s">
        <v>287</v>
      </c>
      <c r="H31">
        <v>11.972729953282229</v>
      </c>
      <c r="I31" t="s">
        <v>692</v>
      </c>
      <c r="J31">
        <v>0.82005973377155583</v>
      </c>
      <c r="K31" t="s">
        <v>692</v>
      </c>
    </row>
    <row r="32" spans="1:11" x14ac:dyDescent="0.25">
      <c r="A32" t="s">
        <v>155</v>
      </c>
      <c r="B32" t="s">
        <v>663</v>
      </c>
      <c r="C32" t="s">
        <v>660</v>
      </c>
      <c r="D32">
        <v>5</v>
      </c>
      <c r="E32" t="s">
        <v>669</v>
      </c>
      <c r="F32">
        <v>27.207999999999998</v>
      </c>
      <c r="G32" t="s">
        <v>292</v>
      </c>
      <c r="H32">
        <v>10.009801103869012</v>
      </c>
      <c r="I32" t="s">
        <v>692</v>
      </c>
      <c r="J32">
        <v>0.78351000000000004</v>
      </c>
      <c r="K32" t="s">
        <v>740</v>
      </c>
    </row>
    <row r="33" spans="1:11" x14ac:dyDescent="0.25">
      <c r="A33" t="s">
        <v>173</v>
      </c>
      <c r="B33" t="e">
        <v>#N/A</v>
      </c>
      <c r="C33" t="e">
        <v>#N/A</v>
      </c>
      <c r="D33" t="e">
        <v>#N/A</v>
      </c>
      <c r="E33" t="e">
        <v>#N/A</v>
      </c>
      <c r="F33" t="e">
        <v>#N/A</v>
      </c>
      <c r="G33" t="e">
        <v>#N/A</v>
      </c>
      <c r="H33" t="e">
        <v>#N/A</v>
      </c>
      <c r="I33" t="e">
        <v>#N/A</v>
      </c>
      <c r="J33" t="e">
        <v>#N/A</v>
      </c>
      <c r="K33" t="e">
        <v>#N/A</v>
      </c>
    </row>
    <row r="34" spans="1:11" x14ac:dyDescent="0.25">
      <c r="A34" t="s">
        <v>158</v>
      </c>
      <c r="B34" t="s">
        <v>656</v>
      </c>
      <c r="C34" t="s">
        <v>657</v>
      </c>
      <c r="D34">
        <v>7</v>
      </c>
      <c r="E34" t="s">
        <v>669</v>
      </c>
      <c r="F34">
        <v>43.52</v>
      </c>
      <c r="G34" t="s">
        <v>293</v>
      </c>
      <c r="H34" t="s">
        <v>617</v>
      </c>
      <c r="I34" t="s">
        <v>619</v>
      </c>
      <c r="J34">
        <v>0.63871927697163833</v>
      </c>
      <c r="K34" t="s">
        <v>753</v>
      </c>
    </row>
    <row r="35" spans="1:11" x14ac:dyDescent="0.25">
      <c r="A35" t="s">
        <v>163</v>
      </c>
      <c r="B35" t="s">
        <v>659</v>
      </c>
      <c r="C35" t="s">
        <v>657</v>
      </c>
      <c r="D35">
        <v>12</v>
      </c>
      <c r="E35" t="s">
        <v>669</v>
      </c>
      <c r="F35">
        <v>8.4</v>
      </c>
      <c r="G35" t="s">
        <v>288</v>
      </c>
      <c r="H35">
        <v>26.87</v>
      </c>
      <c r="I35" t="s">
        <v>622</v>
      </c>
      <c r="J35" t="s">
        <v>617</v>
      </c>
      <c r="K35" t="s">
        <v>619</v>
      </c>
    </row>
    <row r="36" spans="1:11" x14ac:dyDescent="0.25">
      <c r="A36" t="s">
        <v>273</v>
      </c>
      <c r="B36" t="e">
        <v>#N/A</v>
      </c>
      <c r="C36" t="e">
        <v>#N/A</v>
      </c>
      <c r="D36" t="e">
        <v>#N/A</v>
      </c>
      <c r="E36" t="e">
        <v>#N/A</v>
      </c>
      <c r="F36" t="e">
        <v>#N/A</v>
      </c>
      <c r="G36" t="e">
        <v>#N/A</v>
      </c>
      <c r="H36" t="e">
        <v>#N/A</v>
      </c>
      <c r="I36" t="e">
        <v>#N/A</v>
      </c>
      <c r="J36" t="e">
        <v>#N/A</v>
      </c>
      <c r="K36" t="e">
        <v>#N/A</v>
      </c>
    </row>
    <row r="37" spans="1:11" x14ac:dyDescent="0.25">
      <c r="A37" t="s">
        <v>44</v>
      </c>
      <c r="B37" t="e">
        <v>#N/A</v>
      </c>
      <c r="C37" t="e">
        <v>#N/A</v>
      </c>
      <c r="D37" t="e">
        <v>#N/A</v>
      </c>
      <c r="E37" t="e">
        <v>#N/A</v>
      </c>
      <c r="F37" t="e">
        <v>#N/A</v>
      </c>
      <c r="G37" t="e">
        <v>#N/A</v>
      </c>
      <c r="H37" t="e">
        <v>#N/A</v>
      </c>
      <c r="I37" t="e">
        <v>#N/A</v>
      </c>
      <c r="J37" t="e">
        <v>#N/A</v>
      </c>
      <c r="K37" t="e">
        <v>#N/A</v>
      </c>
    </row>
    <row r="38" spans="1:11" x14ac:dyDescent="0.25">
      <c r="A38" t="s">
        <v>200</v>
      </c>
      <c r="B38" t="e">
        <v>#N/A</v>
      </c>
      <c r="C38" t="e">
        <v>#N/A</v>
      </c>
      <c r="D38" t="e">
        <v>#N/A</v>
      </c>
      <c r="E38" t="e">
        <v>#N/A</v>
      </c>
      <c r="F38" t="e">
        <v>#N/A</v>
      </c>
      <c r="G38" t="e">
        <v>#N/A</v>
      </c>
      <c r="H38" t="e">
        <v>#N/A</v>
      </c>
      <c r="I38" t="e">
        <v>#N/A</v>
      </c>
      <c r="J38" t="e">
        <v>#N/A</v>
      </c>
      <c r="K38" t="e">
        <v>#N/A</v>
      </c>
    </row>
    <row r="39" spans="1:11" x14ac:dyDescent="0.25">
      <c r="A39" t="s">
        <v>30</v>
      </c>
      <c r="B39" t="e">
        <v>#N/A</v>
      </c>
      <c r="C39" t="e">
        <v>#N/A</v>
      </c>
      <c r="D39" t="e">
        <v>#N/A</v>
      </c>
      <c r="E39" t="e">
        <v>#N/A</v>
      </c>
      <c r="F39" t="e">
        <v>#N/A</v>
      </c>
      <c r="G39" t="e">
        <v>#N/A</v>
      </c>
      <c r="H39" t="e">
        <v>#N/A</v>
      </c>
      <c r="I39" t="e">
        <v>#N/A</v>
      </c>
      <c r="J39" t="e">
        <v>#N/A</v>
      </c>
      <c r="K39" t="e">
        <v>#N/A</v>
      </c>
    </row>
    <row r="40" spans="1:11" x14ac:dyDescent="0.25">
      <c r="A40" t="s">
        <v>134</v>
      </c>
      <c r="B40" t="e">
        <v>#N/A</v>
      </c>
      <c r="C40" t="e">
        <v>#N/A</v>
      </c>
      <c r="D40" t="e">
        <v>#N/A</v>
      </c>
      <c r="E40" t="e">
        <v>#N/A</v>
      </c>
      <c r="F40" t="e">
        <v>#N/A</v>
      </c>
      <c r="G40" t="e">
        <v>#N/A</v>
      </c>
      <c r="H40" t="e">
        <v>#N/A</v>
      </c>
      <c r="I40" t="e">
        <v>#N/A</v>
      </c>
      <c r="J40" t="e">
        <v>#N/A</v>
      </c>
      <c r="K40" t="e">
        <v>#N/A</v>
      </c>
    </row>
    <row r="41" spans="1:11" x14ac:dyDescent="0.25">
      <c r="A41" t="s">
        <v>46</v>
      </c>
      <c r="B41" t="e">
        <v>#N/A</v>
      </c>
      <c r="C41" t="e">
        <v>#N/A</v>
      </c>
      <c r="D41" t="e">
        <v>#N/A</v>
      </c>
      <c r="E41" t="e">
        <v>#N/A</v>
      </c>
      <c r="F41" t="e">
        <v>#N/A</v>
      </c>
      <c r="G41" t="e">
        <v>#N/A</v>
      </c>
      <c r="H41" t="e">
        <v>#N/A</v>
      </c>
      <c r="I41" t="e">
        <v>#N/A</v>
      </c>
      <c r="J41" t="e">
        <v>#N/A</v>
      </c>
      <c r="K41" t="e">
        <v>#N/A</v>
      </c>
    </row>
    <row r="42" spans="1:11" x14ac:dyDescent="0.25">
      <c r="A42" t="s">
        <v>42</v>
      </c>
      <c r="B42" t="e">
        <v>#N/A</v>
      </c>
      <c r="C42" t="e">
        <v>#N/A</v>
      </c>
      <c r="D42" t="e">
        <v>#N/A</v>
      </c>
      <c r="E42" t="e">
        <v>#N/A</v>
      </c>
      <c r="F42" t="e">
        <v>#N/A</v>
      </c>
      <c r="G42" t="e">
        <v>#N/A</v>
      </c>
      <c r="H42" t="e">
        <v>#N/A</v>
      </c>
      <c r="I42" t="e">
        <v>#N/A</v>
      </c>
      <c r="J42" t="e">
        <v>#N/A</v>
      </c>
      <c r="K42" t="e">
        <v>#N/A</v>
      </c>
    </row>
    <row r="43" spans="1:11" x14ac:dyDescent="0.25">
      <c r="A43" t="s">
        <v>162</v>
      </c>
      <c r="B43" t="e">
        <v>#N/A</v>
      </c>
      <c r="C43" t="e">
        <v>#N/A</v>
      </c>
      <c r="D43" t="e">
        <v>#N/A</v>
      </c>
      <c r="E43" t="e">
        <v>#N/A</v>
      </c>
      <c r="F43" t="e">
        <v>#N/A</v>
      </c>
      <c r="G43" t="e">
        <v>#N/A</v>
      </c>
      <c r="H43" t="e">
        <v>#N/A</v>
      </c>
      <c r="I43" t="e">
        <v>#N/A</v>
      </c>
      <c r="J43" t="e">
        <v>#N/A</v>
      </c>
      <c r="K43" t="e">
        <v>#N/A</v>
      </c>
    </row>
    <row r="44" spans="1:11" x14ac:dyDescent="0.25">
      <c r="A44" t="s">
        <v>195</v>
      </c>
      <c r="B44" t="e">
        <v>#N/A</v>
      </c>
      <c r="C44" t="e">
        <v>#N/A</v>
      </c>
      <c r="D44" t="e">
        <v>#N/A</v>
      </c>
      <c r="E44" t="e">
        <v>#N/A</v>
      </c>
      <c r="F44" t="e">
        <v>#N/A</v>
      </c>
      <c r="G44" t="e">
        <v>#N/A</v>
      </c>
      <c r="H44" t="e">
        <v>#N/A</v>
      </c>
      <c r="I44" t="e">
        <v>#N/A</v>
      </c>
      <c r="J44" t="e">
        <v>#N/A</v>
      </c>
      <c r="K44" t="e">
        <v>#N/A</v>
      </c>
    </row>
    <row r="45" spans="1:11" x14ac:dyDescent="0.25">
      <c r="A45" t="s">
        <v>153</v>
      </c>
      <c r="B45" t="e">
        <v>#N/A</v>
      </c>
      <c r="C45" t="e">
        <v>#N/A</v>
      </c>
      <c r="D45" t="e">
        <v>#N/A</v>
      </c>
      <c r="E45" t="e">
        <v>#N/A</v>
      </c>
      <c r="F45" t="e">
        <v>#N/A</v>
      </c>
      <c r="G45" t="e">
        <v>#N/A</v>
      </c>
      <c r="H45" t="e">
        <v>#N/A</v>
      </c>
      <c r="I45" t="e">
        <v>#N/A</v>
      </c>
      <c r="J45" t="e">
        <v>#N/A</v>
      </c>
      <c r="K45" t="e">
        <v>#N/A</v>
      </c>
    </row>
    <row r="46" spans="1:11" x14ac:dyDescent="0.25">
      <c r="A46" t="s">
        <v>128</v>
      </c>
      <c r="B46" t="e">
        <v>#N/A</v>
      </c>
      <c r="C46" t="e">
        <v>#N/A</v>
      </c>
      <c r="D46" t="e">
        <v>#N/A</v>
      </c>
      <c r="E46" t="e">
        <v>#N/A</v>
      </c>
      <c r="F46" t="e">
        <v>#N/A</v>
      </c>
      <c r="G46" t="e">
        <v>#N/A</v>
      </c>
      <c r="H46" t="e">
        <v>#N/A</v>
      </c>
      <c r="I46" t="e">
        <v>#N/A</v>
      </c>
      <c r="J46" t="e">
        <v>#N/A</v>
      </c>
      <c r="K46" t="e">
        <v>#N/A</v>
      </c>
    </row>
    <row r="47" spans="1:11" x14ac:dyDescent="0.25">
      <c r="A47" t="s">
        <v>145</v>
      </c>
      <c r="B47" t="e">
        <v>#N/A</v>
      </c>
      <c r="C47" t="e">
        <v>#N/A</v>
      </c>
      <c r="D47" t="e">
        <v>#N/A</v>
      </c>
      <c r="E47" t="e">
        <v>#N/A</v>
      </c>
      <c r="F47" t="e">
        <v>#N/A</v>
      </c>
      <c r="G47" t="e">
        <v>#N/A</v>
      </c>
      <c r="H47" t="e">
        <v>#N/A</v>
      </c>
      <c r="I47" t="e">
        <v>#N/A</v>
      </c>
      <c r="J47" t="e">
        <v>#N/A</v>
      </c>
      <c r="K47" t="e">
        <v>#N/A</v>
      </c>
    </row>
    <row r="48" spans="1:11" x14ac:dyDescent="0.25">
      <c r="A48" t="s">
        <v>189</v>
      </c>
      <c r="B48" t="s">
        <v>660</v>
      </c>
      <c r="C48" t="s">
        <v>664</v>
      </c>
      <c r="D48">
        <v>6</v>
      </c>
      <c r="E48" t="s">
        <v>669</v>
      </c>
      <c r="F48">
        <v>40.76</v>
      </c>
      <c r="G48" t="s">
        <v>288</v>
      </c>
      <c r="H48">
        <v>11.300890521029469</v>
      </c>
      <c r="I48" t="s">
        <v>692</v>
      </c>
      <c r="J48" t="s">
        <v>617</v>
      </c>
      <c r="K48" t="s">
        <v>619</v>
      </c>
    </row>
    <row r="49" spans="1:11" x14ac:dyDescent="0.25">
      <c r="A49" t="s">
        <v>29</v>
      </c>
      <c r="B49" t="s">
        <v>661</v>
      </c>
      <c r="C49" t="s">
        <v>654</v>
      </c>
      <c r="D49">
        <v>6</v>
      </c>
      <c r="E49" t="s">
        <v>669</v>
      </c>
      <c r="F49">
        <v>0.313</v>
      </c>
      <c r="G49" t="s">
        <v>287</v>
      </c>
      <c r="H49">
        <v>7.9623219716188771</v>
      </c>
      <c r="I49" t="s">
        <v>692</v>
      </c>
      <c r="J49">
        <v>0.75137510773299965</v>
      </c>
      <c r="K49" t="s">
        <v>692</v>
      </c>
    </row>
    <row r="50" spans="1:11" x14ac:dyDescent="0.25">
      <c r="A50" t="s">
        <v>182</v>
      </c>
      <c r="B50" t="e">
        <v>#N/A</v>
      </c>
      <c r="C50" t="e">
        <v>#N/A</v>
      </c>
      <c r="D50" t="e">
        <v>#N/A</v>
      </c>
      <c r="E50" t="e">
        <v>#N/A</v>
      </c>
      <c r="F50" t="e">
        <v>#N/A</v>
      </c>
      <c r="G50" t="e">
        <v>#N/A</v>
      </c>
      <c r="H50" t="e">
        <v>#N/A</v>
      </c>
      <c r="I50" t="e">
        <v>#N/A</v>
      </c>
      <c r="J50" t="e">
        <v>#N/A</v>
      </c>
      <c r="K50" t="e">
        <v>#N/A</v>
      </c>
    </row>
    <row r="51" spans="1:11" x14ac:dyDescent="0.25">
      <c r="A51" t="s">
        <v>93</v>
      </c>
      <c r="B51" t="e">
        <v>#N/A</v>
      </c>
      <c r="C51" t="e">
        <v>#N/A</v>
      </c>
      <c r="D51" t="e">
        <v>#N/A</v>
      </c>
      <c r="E51" t="e">
        <v>#N/A</v>
      </c>
      <c r="F51" t="e">
        <v>#N/A</v>
      </c>
      <c r="G51" t="e">
        <v>#N/A</v>
      </c>
      <c r="H51" t="e">
        <v>#N/A</v>
      </c>
      <c r="I51" t="e">
        <v>#N/A</v>
      </c>
      <c r="J51" t="e">
        <v>#N/A</v>
      </c>
      <c r="K51" t="e">
        <v>#N/A</v>
      </c>
    </row>
    <row r="52" spans="1:11" x14ac:dyDescent="0.25">
      <c r="A52" t="s">
        <v>92</v>
      </c>
      <c r="B52" t="e">
        <v>#N/A</v>
      </c>
      <c r="C52" t="e">
        <v>#N/A</v>
      </c>
      <c r="D52" t="e">
        <v>#N/A</v>
      </c>
      <c r="E52" t="e">
        <v>#N/A</v>
      </c>
      <c r="F52" t="e">
        <v>#N/A</v>
      </c>
      <c r="G52" t="e">
        <v>#N/A</v>
      </c>
      <c r="H52" t="e">
        <v>#N/A</v>
      </c>
      <c r="I52" t="e">
        <v>#N/A</v>
      </c>
      <c r="J52" t="e">
        <v>#N/A</v>
      </c>
      <c r="K52" t="e">
        <v>#N/A</v>
      </c>
    </row>
    <row r="53" spans="1:11" x14ac:dyDescent="0.25">
      <c r="A53" t="s">
        <v>36</v>
      </c>
      <c r="B53" t="e">
        <v>#N/A</v>
      </c>
      <c r="C53" t="e">
        <v>#N/A</v>
      </c>
      <c r="D53" t="e">
        <v>#N/A</v>
      </c>
      <c r="E53" t="e">
        <v>#N/A</v>
      </c>
      <c r="F53" t="e">
        <v>#N/A</v>
      </c>
      <c r="G53" t="e">
        <v>#N/A</v>
      </c>
      <c r="H53" t="e">
        <v>#N/A</v>
      </c>
      <c r="I53" t="e">
        <v>#N/A</v>
      </c>
      <c r="J53" t="e">
        <v>#N/A</v>
      </c>
      <c r="K53" t="e">
        <v>#N/A</v>
      </c>
    </row>
    <row r="54" spans="1:11" x14ac:dyDescent="0.25">
      <c r="A54" t="s">
        <v>103</v>
      </c>
      <c r="B54" t="e">
        <v>#N/A</v>
      </c>
      <c r="C54" t="e">
        <v>#N/A</v>
      </c>
      <c r="D54" t="e">
        <v>#N/A</v>
      </c>
      <c r="E54" t="e">
        <v>#N/A</v>
      </c>
      <c r="F54" t="e">
        <v>#N/A</v>
      </c>
      <c r="G54" t="e">
        <v>#N/A</v>
      </c>
      <c r="H54" t="e">
        <v>#N/A</v>
      </c>
      <c r="I54" t="e">
        <v>#N/A</v>
      </c>
      <c r="J54" t="e">
        <v>#N/A</v>
      </c>
      <c r="K54" t="e">
        <v>#N/A</v>
      </c>
    </row>
    <row r="55" spans="1:11" x14ac:dyDescent="0.25">
      <c r="A55" t="s">
        <v>108</v>
      </c>
      <c r="B55" t="e">
        <v>#N/A</v>
      </c>
      <c r="C55" t="e">
        <v>#N/A</v>
      </c>
      <c r="D55" t="e">
        <v>#N/A</v>
      </c>
      <c r="E55" t="e">
        <v>#N/A</v>
      </c>
      <c r="F55" t="e">
        <v>#N/A</v>
      </c>
      <c r="G55" t="e">
        <v>#N/A</v>
      </c>
      <c r="H55" t="e">
        <v>#N/A</v>
      </c>
      <c r="I55" t="e">
        <v>#N/A</v>
      </c>
      <c r="J55" t="e">
        <v>#N/A</v>
      </c>
      <c r="K55" t="e">
        <v>#N/A</v>
      </c>
    </row>
    <row r="56" spans="1:11" x14ac:dyDescent="0.25">
      <c r="A56" t="s">
        <v>38</v>
      </c>
      <c r="B56" t="s">
        <v>658</v>
      </c>
      <c r="C56" t="s">
        <v>654</v>
      </c>
      <c r="D56">
        <v>10</v>
      </c>
      <c r="E56" t="s">
        <v>669</v>
      </c>
      <c r="F56">
        <v>216.49</v>
      </c>
      <c r="G56" t="s">
        <v>288</v>
      </c>
      <c r="H56">
        <v>10.066923449868074</v>
      </c>
      <c r="I56" t="s">
        <v>692</v>
      </c>
      <c r="J56">
        <v>0.58133194992637427</v>
      </c>
      <c r="K56" t="s">
        <v>692</v>
      </c>
    </row>
    <row r="57" spans="1:11" x14ac:dyDescent="0.25">
      <c r="A57" t="s">
        <v>33</v>
      </c>
      <c r="B57" t="e">
        <v>#N/A</v>
      </c>
      <c r="C57" t="e">
        <v>#N/A</v>
      </c>
      <c r="D57" t="e">
        <v>#N/A</v>
      </c>
      <c r="E57" t="e">
        <v>#N/A</v>
      </c>
      <c r="F57" t="e">
        <v>#N/A</v>
      </c>
      <c r="G57" t="e">
        <v>#N/A</v>
      </c>
      <c r="H57" t="e">
        <v>#N/A</v>
      </c>
      <c r="I57" t="e">
        <v>#N/A</v>
      </c>
      <c r="J57" t="e">
        <v>#N/A</v>
      </c>
      <c r="K57" t="e">
        <v>#N/A</v>
      </c>
    </row>
    <row r="58" spans="1:11" x14ac:dyDescent="0.25">
      <c r="A58" t="s">
        <v>124</v>
      </c>
      <c r="B58" t="s">
        <v>660</v>
      </c>
      <c r="C58" t="s">
        <v>658</v>
      </c>
      <c r="D58">
        <v>3</v>
      </c>
      <c r="E58" t="s">
        <v>673</v>
      </c>
      <c r="F58">
        <v>41</v>
      </c>
      <c r="G58" t="s">
        <v>291</v>
      </c>
      <c r="H58">
        <v>13.213385307486288</v>
      </c>
      <c r="I58" t="s">
        <v>692</v>
      </c>
      <c r="J58">
        <v>0.77</v>
      </c>
      <c r="K58" t="s">
        <v>742</v>
      </c>
    </row>
    <row r="59" spans="1:11" x14ac:dyDescent="0.25">
      <c r="A59" t="s">
        <v>270</v>
      </c>
      <c r="B59" t="e">
        <v>#N/A</v>
      </c>
      <c r="C59" t="e">
        <v>#N/A</v>
      </c>
      <c r="D59" t="e">
        <v>#N/A</v>
      </c>
      <c r="E59" t="e">
        <v>#N/A</v>
      </c>
      <c r="F59" t="e">
        <v>#N/A</v>
      </c>
      <c r="G59" t="e">
        <v>#N/A</v>
      </c>
      <c r="H59" t="e">
        <v>#N/A</v>
      </c>
      <c r="I59" t="e">
        <v>#N/A</v>
      </c>
      <c r="J59" t="e">
        <v>#N/A</v>
      </c>
      <c r="K59" t="e">
        <v>#N/A</v>
      </c>
    </row>
    <row r="60" spans="1:11" x14ac:dyDescent="0.25">
      <c r="A60" t="s">
        <v>49</v>
      </c>
      <c r="B60" t="e">
        <v>#N/A</v>
      </c>
      <c r="C60" t="e">
        <v>#N/A</v>
      </c>
      <c r="D60" t="e">
        <v>#N/A</v>
      </c>
      <c r="E60" t="e">
        <v>#N/A</v>
      </c>
      <c r="F60" t="e">
        <v>#N/A</v>
      </c>
      <c r="G60" t="e">
        <v>#N/A</v>
      </c>
      <c r="H60" t="e">
        <v>#N/A</v>
      </c>
      <c r="I60" t="e">
        <v>#N/A</v>
      </c>
      <c r="J60" t="e">
        <v>#N/A</v>
      </c>
      <c r="K60" t="e">
        <v>#N/A</v>
      </c>
    </row>
    <row r="61" spans="1:11" x14ac:dyDescent="0.25">
      <c r="A61" t="s">
        <v>266</v>
      </c>
      <c r="B61" t="e">
        <v>#N/A</v>
      </c>
      <c r="C61" t="e">
        <v>#N/A</v>
      </c>
      <c r="D61" t="e">
        <v>#N/A</v>
      </c>
      <c r="E61" t="e">
        <v>#N/A</v>
      </c>
      <c r="F61" t="e">
        <v>#N/A</v>
      </c>
      <c r="G61" t="e">
        <v>#N/A</v>
      </c>
      <c r="H61" t="e">
        <v>#N/A</v>
      </c>
      <c r="I61" t="e">
        <v>#N/A</v>
      </c>
      <c r="J61" t="e">
        <v>#N/A</v>
      </c>
      <c r="K61" t="e">
        <v>#N/A</v>
      </c>
    </row>
    <row r="62" spans="1:11" x14ac:dyDescent="0.25">
      <c r="A62" t="s">
        <v>132</v>
      </c>
      <c r="B62" t="e">
        <v>#N/A</v>
      </c>
      <c r="C62" t="e">
        <v>#N/A</v>
      </c>
      <c r="D62" t="e">
        <v>#N/A</v>
      </c>
      <c r="E62" t="e">
        <v>#N/A</v>
      </c>
      <c r="F62" t="e">
        <v>#N/A</v>
      </c>
      <c r="G62" t="e">
        <v>#N/A</v>
      </c>
      <c r="H62" t="e">
        <v>#N/A</v>
      </c>
      <c r="I62" t="e">
        <v>#N/A</v>
      </c>
      <c r="J62" t="e">
        <v>#N/A</v>
      </c>
      <c r="K62" t="e">
        <v>#N/A</v>
      </c>
    </row>
    <row r="63" spans="1:11" x14ac:dyDescent="0.25">
      <c r="A63" t="s">
        <v>275</v>
      </c>
      <c r="B63" t="e">
        <v>#N/A</v>
      </c>
      <c r="C63" t="e">
        <v>#N/A</v>
      </c>
      <c r="D63" t="e">
        <v>#N/A</v>
      </c>
      <c r="E63" t="e">
        <v>#N/A</v>
      </c>
      <c r="F63" t="e">
        <v>#N/A</v>
      </c>
      <c r="G63" t="e">
        <v>#N/A</v>
      </c>
      <c r="H63" t="e">
        <v>#N/A</v>
      </c>
      <c r="I63" t="e">
        <v>#N/A</v>
      </c>
      <c r="J63" t="e">
        <v>#N/A</v>
      </c>
      <c r="K63" t="e">
        <v>#N/A</v>
      </c>
    </row>
    <row r="64" spans="1:11" x14ac:dyDescent="0.25">
      <c r="A64" t="s">
        <v>204</v>
      </c>
      <c r="B64" t="s">
        <v>660</v>
      </c>
      <c r="C64" t="s">
        <v>664</v>
      </c>
      <c r="D64">
        <v>6</v>
      </c>
      <c r="E64" t="s">
        <v>669</v>
      </c>
      <c r="F64">
        <v>1.7685132407925128</v>
      </c>
      <c r="G64" t="s">
        <v>294</v>
      </c>
      <c r="H64">
        <v>12.137683382615554</v>
      </c>
      <c r="I64" t="s">
        <v>692</v>
      </c>
      <c r="J64">
        <v>0.65887833299999998</v>
      </c>
      <c r="K64" t="s">
        <v>749</v>
      </c>
    </row>
    <row r="65" spans="1:11" x14ac:dyDescent="0.25">
      <c r="A65" t="s">
        <v>105</v>
      </c>
      <c r="B65" t="e">
        <v>#N/A</v>
      </c>
      <c r="C65" t="e">
        <v>#N/A</v>
      </c>
      <c r="D65" t="e">
        <v>#N/A</v>
      </c>
      <c r="E65" t="e">
        <v>#N/A</v>
      </c>
      <c r="F65" t="e">
        <v>#N/A</v>
      </c>
      <c r="G65" t="e">
        <v>#N/A</v>
      </c>
      <c r="H65" t="e">
        <v>#N/A</v>
      </c>
      <c r="I65" t="e">
        <v>#N/A</v>
      </c>
      <c r="J65" t="e">
        <v>#N/A</v>
      </c>
      <c r="K65" t="e">
        <v>#N/A</v>
      </c>
    </row>
    <row r="66" spans="1:11" x14ac:dyDescent="0.25">
      <c r="A66" t="s">
        <v>264</v>
      </c>
      <c r="B66" t="e">
        <v>#N/A</v>
      </c>
      <c r="C66" t="e">
        <v>#N/A</v>
      </c>
      <c r="D66" t="e">
        <v>#N/A</v>
      </c>
      <c r="E66" t="e">
        <v>#N/A</v>
      </c>
      <c r="F66" t="e">
        <v>#N/A</v>
      </c>
      <c r="G66" t="e">
        <v>#N/A</v>
      </c>
      <c r="H66" t="e">
        <v>#N/A</v>
      </c>
      <c r="I66" t="e">
        <v>#N/A</v>
      </c>
      <c r="J66" t="e">
        <v>#N/A</v>
      </c>
      <c r="K66" t="e">
        <v>#N/A</v>
      </c>
    </row>
    <row r="67" spans="1:11" x14ac:dyDescent="0.25">
      <c r="A67" t="s">
        <v>97</v>
      </c>
      <c r="B67" t="e">
        <v>#N/A</v>
      </c>
      <c r="C67" t="e">
        <v>#N/A</v>
      </c>
      <c r="D67" t="e">
        <v>#N/A</v>
      </c>
      <c r="E67" t="e">
        <v>#N/A</v>
      </c>
      <c r="F67" t="e">
        <v>#N/A</v>
      </c>
      <c r="G67" t="e">
        <v>#N/A</v>
      </c>
      <c r="H67" t="e">
        <v>#N/A</v>
      </c>
      <c r="I67" t="e">
        <v>#N/A</v>
      </c>
      <c r="J67" t="e">
        <v>#N/A</v>
      </c>
      <c r="K67" t="e">
        <v>#N/A</v>
      </c>
    </row>
    <row r="68" spans="1:11" x14ac:dyDescent="0.25">
      <c r="A68" t="s">
        <v>149</v>
      </c>
      <c r="B68" t="e">
        <v>#N/A</v>
      </c>
      <c r="C68" t="e">
        <v>#N/A</v>
      </c>
      <c r="D68" t="e">
        <v>#N/A</v>
      </c>
      <c r="E68" t="e">
        <v>#N/A</v>
      </c>
      <c r="F68" t="e">
        <v>#N/A</v>
      </c>
      <c r="G68" t="e">
        <v>#N/A</v>
      </c>
      <c r="H68" t="e">
        <v>#N/A</v>
      </c>
      <c r="I68" t="e">
        <v>#N/A</v>
      </c>
      <c r="J68" t="e">
        <v>#N/A</v>
      </c>
      <c r="K68" t="e">
        <v>#N/A</v>
      </c>
    </row>
    <row r="69" spans="1:11" x14ac:dyDescent="0.25">
      <c r="A69" t="s">
        <v>172</v>
      </c>
      <c r="B69" t="e">
        <v>#N/A</v>
      </c>
      <c r="C69" t="e">
        <v>#N/A</v>
      </c>
      <c r="D69" t="e">
        <v>#N/A</v>
      </c>
      <c r="E69" t="e">
        <v>#N/A</v>
      </c>
      <c r="F69" t="e">
        <v>#N/A</v>
      </c>
      <c r="G69" t="e">
        <v>#N/A</v>
      </c>
      <c r="H69" t="e">
        <v>#N/A</v>
      </c>
      <c r="I69" t="e">
        <v>#N/A</v>
      </c>
      <c r="J69" t="e">
        <v>#N/A</v>
      </c>
      <c r="K69" t="e">
        <v>#N/A</v>
      </c>
    </row>
    <row r="70" spans="1:11" x14ac:dyDescent="0.25">
      <c r="A70" t="s">
        <v>123</v>
      </c>
      <c r="B70" t="s">
        <v>659</v>
      </c>
      <c r="C70" t="s">
        <v>657</v>
      </c>
      <c r="D70">
        <v>12</v>
      </c>
      <c r="E70" t="s">
        <v>673</v>
      </c>
      <c r="F70">
        <v>15.750999999999999</v>
      </c>
      <c r="G70" t="s">
        <v>287</v>
      </c>
      <c r="H70">
        <v>12.842752123705049</v>
      </c>
      <c r="I70" t="s">
        <v>692</v>
      </c>
      <c r="J70">
        <v>0.6652656265576774</v>
      </c>
      <c r="K70" t="s">
        <v>692</v>
      </c>
    </row>
    <row r="71" spans="1:11" x14ac:dyDescent="0.25">
      <c r="A71" t="s">
        <v>83</v>
      </c>
      <c r="B71" t="e">
        <v>#N/A</v>
      </c>
      <c r="C71" t="e">
        <v>#N/A</v>
      </c>
      <c r="D71" t="e">
        <v>#N/A</v>
      </c>
      <c r="E71" t="e">
        <v>#N/A</v>
      </c>
      <c r="F71" t="e">
        <v>#N/A</v>
      </c>
      <c r="G71" t="e">
        <v>#N/A</v>
      </c>
      <c r="H71" t="e">
        <v>#N/A</v>
      </c>
      <c r="I71" t="e">
        <v>#N/A</v>
      </c>
      <c r="J71" t="e">
        <v>#N/A</v>
      </c>
      <c r="K71" t="e">
        <v>#N/A</v>
      </c>
    </row>
    <row r="72" spans="1:11" x14ac:dyDescent="0.25">
      <c r="A72" t="s">
        <v>201</v>
      </c>
      <c r="B72" t="e">
        <v>#N/A</v>
      </c>
      <c r="C72" t="e">
        <v>#N/A</v>
      </c>
      <c r="D72" t="e">
        <v>#N/A</v>
      </c>
      <c r="E72" t="e">
        <v>#N/A</v>
      </c>
      <c r="F72" t="e">
        <v>#N/A</v>
      </c>
      <c r="G72" t="e">
        <v>#N/A</v>
      </c>
      <c r="H72" t="e">
        <v>#N/A</v>
      </c>
      <c r="I72" t="e">
        <v>#N/A</v>
      </c>
      <c r="J72" t="e">
        <v>#N/A</v>
      </c>
      <c r="K72" t="e">
        <v>#N/A</v>
      </c>
    </row>
    <row r="73" spans="1:11" x14ac:dyDescent="0.25">
      <c r="A73" t="s">
        <v>10</v>
      </c>
      <c r="B73" t="e">
        <v>#N/A</v>
      </c>
      <c r="C73" t="e">
        <v>#N/A</v>
      </c>
      <c r="D73" t="e">
        <v>#N/A</v>
      </c>
      <c r="E73" t="e">
        <v>#N/A</v>
      </c>
      <c r="F73" t="e">
        <v>#N/A</v>
      </c>
      <c r="G73" t="e">
        <v>#N/A</v>
      </c>
      <c r="H73" t="e">
        <v>#N/A</v>
      </c>
      <c r="I73" t="e">
        <v>#N/A</v>
      </c>
      <c r="J73" t="e">
        <v>#N/A</v>
      </c>
      <c r="K73" t="e">
        <v>#N/A</v>
      </c>
    </row>
    <row r="74" spans="1:11" x14ac:dyDescent="0.25">
      <c r="A74" t="s">
        <v>53</v>
      </c>
      <c r="B74" t="e">
        <v>#N/A</v>
      </c>
      <c r="C74" t="e">
        <v>#N/A</v>
      </c>
      <c r="D74" t="e">
        <v>#N/A</v>
      </c>
      <c r="E74" t="e">
        <v>#N/A</v>
      </c>
      <c r="F74" t="e">
        <v>#N/A</v>
      </c>
      <c r="G74" t="e">
        <v>#N/A</v>
      </c>
      <c r="H74" t="e">
        <v>#N/A</v>
      </c>
      <c r="I74" t="e">
        <v>#N/A</v>
      </c>
      <c r="J74" t="e">
        <v>#N/A</v>
      </c>
      <c r="K74" t="e">
        <v>#N/A</v>
      </c>
    </row>
    <row r="75" spans="1:11" x14ac:dyDescent="0.25">
      <c r="A75" t="s">
        <v>25</v>
      </c>
      <c r="B75" t="e">
        <v>#N/A</v>
      </c>
      <c r="C75" t="e">
        <v>#N/A</v>
      </c>
      <c r="D75" t="e">
        <v>#N/A</v>
      </c>
      <c r="E75" t="e">
        <v>#N/A</v>
      </c>
      <c r="F75" t="e">
        <v>#N/A</v>
      </c>
      <c r="G75" t="e">
        <v>#N/A</v>
      </c>
      <c r="H75" t="e">
        <v>#N/A</v>
      </c>
      <c r="I75" t="e">
        <v>#N/A</v>
      </c>
      <c r="J75" t="e">
        <v>#N/A</v>
      </c>
      <c r="K75" t="e">
        <v>#N/A</v>
      </c>
    </row>
    <row r="76" spans="1:11" x14ac:dyDescent="0.25">
      <c r="A76" t="s">
        <v>76</v>
      </c>
      <c r="B76" t="e">
        <v>#N/A</v>
      </c>
      <c r="C76" t="e">
        <v>#N/A</v>
      </c>
      <c r="D76" t="e">
        <v>#N/A</v>
      </c>
      <c r="E76" t="e">
        <v>#N/A</v>
      </c>
      <c r="F76" t="e">
        <v>#N/A</v>
      </c>
      <c r="G76" t="e">
        <v>#N/A</v>
      </c>
      <c r="H76" t="e">
        <v>#N/A</v>
      </c>
      <c r="I76" t="e">
        <v>#N/A</v>
      </c>
      <c r="J76" t="e">
        <v>#N/A</v>
      </c>
      <c r="K76" t="e">
        <v>#N/A</v>
      </c>
    </row>
    <row r="77" spans="1:11" x14ac:dyDescent="0.25">
      <c r="A77" t="s">
        <v>73</v>
      </c>
      <c r="B77" t="s">
        <v>660</v>
      </c>
      <c r="C77" t="s">
        <v>663</v>
      </c>
      <c r="D77">
        <v>9</v>
      </c>
      <c r="E77" t="s">
        <v>669</v>
      </c>
      <c r="F77">
        <v>65.400000000000006</v>
      </c>
      <c r="G77" t="s">
        <v>288</v>
      </c>
      <c r="H77">
        <v>9.91</v>
      </c>
      <c r="I77" t="s">
        <v>705</v>
      </c>
      <c r="J77">
        <v>0.54510789574167717</v>
      </c>
      <c r="K77" t="s">
        <v>746</v>
      </c>
    </row>
    <row r="78" spans="1:11" x14ac:dyDescent="0.25">
      <c r="A78" t="s">
        <v>91</v>
      </c>
      <c r="B78" t="e">
        <v>#N/A</v>
      </c>
      <c r="C78" t="e">
        <v>#N/A</v>
      </c>
      <c r="D78" t="e">
        <v>#N/A</v>
      </c>
      <c r="E78" t="e">
        <v>#N/A</v>
      </c>
      <c r="F78" t="e">
        <v>#N/A</v>
      </c>
      <c r="G78" t="e">
        <v>#N/A</v>
      </c>
      <c r="H78" t="e">
        <v>#N/A</v>
      </c>
      <c r="I78" t="e">
        <v>#N/A</v>
      </c>
      <c r="J78" t="e">
        <v>#N/A</v>
      </c>
      <c r="K78" t="e">
        <v>#N/A</v>
      </c>
    </row>
    <row r="79" spans="1:11" x14ac:dyDescent="0.25">
      <c r="A79" t="s">
        <v>202</v>
      </c>
      <c r="B79" t="s">
        <v>658</v>
      </c>
      <c r="C79" t="s">
        <v>664</v>
      </c>
      <c r="D79">
        <v>4</v>
      </c>
      <c r="E79" t="s">
        <v>670</v>
      </c>
      <c r="F79">
        <v>4.8600000000000003</v>
      </c>
      <c r="G79" t="s">
        <v>295</v>
      </c>
      <c r="H79">
        <v>47.89616722350118</v>
      </c>
      <c r="I79" t="s">
        <v>692</v>
      </c>
      <c r="J79">
        <v>0.33076213333333332</v>
      </c>
      <c r="K79" t="s">
        <v>749</v>
      </c>
    </row>
    <row r="80" spans="1:11" x14ac:dyDescent="0.25">
      <c r="A80" t="s">
        <v>100</v>
      </c>
      <c r="B80" t="e">
        <v>#N/A</v>
      </c>
      <c r="C80" t="e">
        <v>#N/A</v>
      </c>
      <c r="D80" t="e">
        <v>#N/A</v>
      </c>
      <c r="E80" t="e">
        <v>#N/A</v>
      </c>
      <c r="F80" t="e">
        <v>#N/A</v>
      </c>
      <c r="G80" t="e">
        <v>#N/A</v>
      </c>
      <c r="H80" t="e">
        <v>#N/A</v>
      </c>
      <c r="I80" t="e">
        <v>#N/A</v>
      </c>
      <c r="J80" t="e">
        <v>#N/A</v>
      </c>
      <c r="K80" t="e">
        <v>#N/A</v>
      </c>
    </row>
    <row r="81" spans="1:11" x14ac:dyDescent="0.25">
      <c r="A81" t="s">
        <v>137</v>
      </c>
      <c r="B81" t="s">
        <v>655</v>
      </c>
      <c r="C81" t="s">
        <v>658</v>
      </c>
      <c r="D81">
        <v>5</v>
      </c>
      <c r="E81" t="s">
        <v>669</v>
      </c>
      <c r="F81">
        <v>17</v>
      </c>
      <c r="G81" t="s">
        <v>288</v>
      </c>
      <c r="H81">
        <v>10.464794771135967</v>
      </c>
      <c r="I81" t="s">
        <v>692</v>
      </c>
      <c r="J81">
        <v>0.61199999999999999</v>
      </c>
      <c r="K81" t="s">
        <v>752</v>
      </c>
    </row>
    <row r="82" spans="1:11" x14ac:dyDescent="0.25">
      <c r="A82" t="s">
        <v>21</v>
      </c>
      <c r="B82" t="e">
        <v>#N/A</v>
      </c>
      <c r="C82" t="e">
        <v>#N/A</v>
      </c>
      <c r="D82" t="e">
        <v>#N/A</v>
      </c>
      <c r="E82" t="e">
        <v>#N/A</v>
      </c>
      <c r="F82" t="e">
        <v>#N/A</v>
      </c>
      <c r="G82" t="e">
        <v>#N/A</v>
      </c>
      <c r="H82" t="e">
        <v>#N/A</v>
      </c>
      <c r="I82" t="e">
        <v>#N/A</v>
      </c>
      <c r="J82" t="e">
        <v>#N/A</v>
      </c>
      <c r="K82" t="e">
        <v>#N/A</v>
      </c>
    </row>
    <row r="83" spans="1:11" x14ac:dyDescent="0.25">
      <c r="A83" t="s">
        <v>113</v>
      </c>
      <c r="B83" t="e">
        <v>#N/A</v>
      </c>
      <c r="C83" t="e">
        <v>#N/A</v>
      </c>
      <c r="D83" t="e">
        <v>#N/A</v>
      </c>
      <c r="E83" t="e">
        <v>#N/A</v>
      </c>
      <c r="F83" t="e">
        <v>#N/A</v>
      </c>
      <c r="G83" t="e">
        <v>#N/A</v>
      </c>
      <c r="H83" t="e">
        <v>#N/A</v>
      </c>
      <c r="I83" t="e">
        <v>#N/A</v>
      </c>
      <c r="J83" t="e">
        <v>#N/A</v>
      </c>
      <c r="K83" t="e">
        <v>#N/A</v>
      </c>
    </row>
    <row r="84" spans="1:11" x14ac:dyDescent="0.25">
      <c r="A84" t="s">
        <v>52</v>
      </c>
      <c r="B84" t="e">
        <v>#N/A</v>
      </c>
      <c r="C84" t="e">
        <v>#N/A</v>
      </c>
      <c r="D84" t="e">
        <v>#N/A</v>
      </c>
      <c r="E84" t="e">
        <v>#N/A</v>
      </c>
      <c r="F84" t="e">
        <v>#N/A</v>
      </c>
      <c r="G84" t="e">
        <v>#N/A</v>
      </c>
      <c r="H84" t="e">
        <v>#N/A</v>
      </c>
      <c r="I84" t="e">
        <v>#N/A</v>
      </c>
      <c r="J84" t="e">
        <v>#N/A</v>
      </c>
      <c r="K84" t="e">
        <v>#N/A</v>
      </c>
    </row>
    <row r="85" spans="1:11" x14ac:dyDescent="0.25">
      <c r="A85" t="s">
        <v>203</v>
      </c>
      <c r="B85" t="s">
        <v>657</v>
      </c>
      <c r="C85" t="s">
        <v>659</v>
      </c>
      <c r="D85">
        <v>2</v>
      </c>
      <c r="E85" t="s">
        <v>669</v>
      </c>
      <c r="F85">
        <v>10.256410256410257</v>
      </c>
      <c r="G85" t="s">
        <v>289</v>
      </c>
      <c r="H85">
        <v>7.4802756554146708</v>
      </c>
      <c r="I85" t="s">
        <v>692</v>
      </c>
      <c r="J85">
        <v>0.65356145131786458</v>
      </c>
      <c r="K85" t="s">
        <v>692</v>
      </c>
    </row>
    <row r="86" spans="1:11" x14ac:dyDescent="0.25">
      <c r="A86" t="s">
        <v>86</v>
      </c>
      <c r="B86" t="e">
        <v>#N/A</v>
      </c>
      <c r="C86" t="e">
        <v>#N/A</v>
      </c>
      <c r="D86" t="e">
        <v>#N/A</v>
      </c>
      <c r="E86" t="e">
        <v>#N/A</v>
      </c>
      <c r="F86" t="e">
        <v>#N/A</v>
      </c>
      <c r="G86" t="e">
        <v>#N/A</v>
      </c>
      <c r="H86" t="e">
        <v>#N/A</v>
      </c>
      <c r="I86" t="e">
        <v>#N/A</v>
      </c>
      <c r="J86" t="e">
        <v>#N/A</v>
      </c>
      <c r="K86" t="e">
        <v>#N/A</v>
      </c>
    </row>
    <row r="87" spans="1:11" x14ac:dyDescent="0.25">
      <c r="A87" t="s">
        <v>126</v>
      </c>
      <c r="B87" t="e">
        <v>#N/A</v>
      </c>
      <c r="C87" t="e">
        <v>#N/A</v>
      </c>
      <c r="D87" t="e">
        <v>#N/A</v>
      </c>
      <c r="E87" t="e">
        <v>#N/A</v>
      </c>
      <c r="F87" t="e">
        <v>#N/A</v>
      </c>
      <c r="G87" t="e">
        <v>#N/A</v>
      </c>
      <c r="H87" t="e">
        <v>#N/A</v>
      </c>
      <c r="I87" t="e">
        <v>#N/A</v>
      </c>
      <c r="J87" t="e">
        <v>#N/A</v>
      </c>
      <c r="K87" t="e">
        <v>#N/A</v>
      </c>
    </row>
    <row r="88" spans="1:11" x14ac:dyDescent="0.25">
      <c r="A88" t="s">
        <v>56</v>
      </c>
      <c r="B88" t="e">
        <v>#N/A</v>
      </c>
      <c r="C88" t="e">
        <v>#N/A</v>
      </c>
      <c r="D88" t="e">
        <v>#N/A</v>
      </c>
      <c r="E88" t="e">
        <v>#N/A</v>
      </c>
      <c r="F88" t="e">
        <v>#N/A</v>
      </c>
      <c r="G88" t="e">
        <v>#N/A</v>
      </c>
      <c r="H88" t="e">
        <v>#N/A</v>
      </c>
      <c r="I88" t="e">
        <v>#N/A</v>
      </c>
      <c r="J88" t="e">
        <v>#N/A</v>
      </c>
      <c r="K88" t="e">
        <v>#N/A</v>
      </c>
    </row>
    <row r="89" spans="1:11" x14ac:dyDescent="0.25">
      <c r="A89" t="s">
        <v>178</v>
      </c>
      <c r="B89" t="e">
        <v>#N/A</v>
      </c>
      <c r="C89" t="e">
        <v>#N/A</v>
      </c>
      <c r="D89" t="e">
        <v>#N/A</v>
      </c>
      <c r="E89" t="e">
        <v>#N/A</v>
      </c>
      <c r="F89" t="e">
        <v>#N/A</v>
      </c>
      <c r="G89" t="e">
        <v>#N/A</v>
      </c>
      <c r="H89" t="e">
        <v>#N/A</v>
      </c>
      <c r="I89" t="e">
        <v>#N/A</v>
      </c>
      <c r="J89" t="e">
        <v>#N/A</v>
      </c>
      <c r="K89" t="e">
        <v>#N/A</v>
      </c>
    </row>
    <row r="90" spans="1:11" x14ac:dyDescent="0.25">
      <c r="A90" t="s">
        <v>31</v>
      </c>
      <c r="B90" t="e">
        <v>#N/A</v>
      </c>
      <c r="C90" t="e">
        <v>#N/A</v>
      </c>
      <c r="D90" t="e">
        <v>#N/A</v>
      </c>
      <c r="E90" t="e">
        <v>#N/A</v>
      </c>
      <c r="F90" t="e">
        <v>#N/A</v>
      </c>
      <c r="G90" t="e">
        <v>#N/A</v>
      </c>
      <c r="H90" t="e">
        <v>#N/A</v>
      </c>
      <c r="I90" t="e">
        <v>#N/A</v>
      </c>
      <c r="J90" t="e">
        <v>#N/A</v>
      </c>
      <c r="K90" t="e">
        <v>#N/A</v>
      </c>
    </row>
    <row r="91" spans="1:11" x14ac:dyDescent="0.25">
      <c r="A91" t="s">
        <v>12</v>
      </c>
      <c r="B91" t="e">
        <v>#N/A</v>
      </c>
      <c r="C91" t="e">
        <v>#N/A</v>
      </c>
      <c r="D91" t="e">
        <v>#N/A</v>
      </c>
      <c r="E91" t="e">
        <v>#N/A</v>
      </c>
      <c r="F91" t="e">
        <v>#N/A</v>
      </c>
      <c r="G91" t="e">
        <v>#N/A</v>
      </c>
      <c r="H91" t="e">
        <v>#N/A</v>
      </c>
      <c r="I91" t="e">
        <v>#N/A</v>
      </c>
      <c r="J91" t="e">
        <v>#N/A</v>
      </c>
      <c r="K91" t="e">
        <v>#N/A</v>
      </c>
    </row>
    <row r="92" spans="1:11" x14ac:dyDescent="0.25">
      <c r="A92" t="s">
        <v>17</v>
      </c>
      <c r="B92" t="e">
        <v>#N/A</v>
      </c>
      <c r="C92" t="e">
        <v>#N/A</v>
      </c>
      <c r="D92" t="e">
        <v>#N/A</v>
      </c>
      <c r="E92" t="e">
        <v>#N/A</v>
      </c>
      <c r="F92" t="e">
        <v>#N/A</v>
      </c>
      <c r="G92" t="e">
        <v>#N/A</v>
      </c>
      <c r="H92" t="e">
        <v>#N/A</v>
      </c>
      <c r="I92" t="e">
        <v>#N/A</v>
      </c>
      <c r="J92" t="e">
        <v>#N/A</v>
      </c>
      <c r="K92" t="e">
        <v>#N/A</v>
      </c>
    </row>
    <row r="93" spans="1:11" x14ac:dyDescent="0.25">
      <c r="A93" t="s">
        <v>147</v>
      </c>
      <c r="B93" t="e">
        <v>#N/A</v>
      </c>
      <c r="C93" t="e">
        <v>#N/A</v>
      </c>
      <c r="D93" t="e">
        <v>#N/A</v>
      </c>
      <c r="E93" t="e">
        <v>#N/A</v>
      </c>
      <c r="F93" t="e">
        <v>#N/A</v>
      </c>
      <c r="G93" t="e">
        <v>#N/A</v>
      </c>
      <c r="H93" t="e">
        <v>#N/A</v>
      </c>
      <c r="I93" t="e">
        <v>#N/A</v>
      </c>
      <c r="J93" t="e">
        <v>#N/A</v>
      </c>
      <c r="K93" t="e">
        <v>#N/A</v>
      </c>
    </row>
    <row r="94" spans="1:11" x14ac:dyDescent="0.25">
      <c r="A94" t="s">
        <v>175</v>
      </c>
      <c r="B94" t="e">
        <v>#N/A</v>
      </c>
      <c r="C94" t="e">
        <v>#N/A</v>
      </c>
      <c r="D94" t="e">
        <v>#N/A</v>
      </c>
      <c r="E94" t="e">
        <v>#N/A</v>
      </c>
      <c r="F94" t="e">
        <v>#N/A</v>
      </c>
      <c r="G94" t="e">
        <v>#N/A</v>
      </c>
      <c r="H94" t="e">
        <v>#N/A</v>
      </c>
      <c r="I94" t="e">
        <v>#N/A</v>
      </c>
      <c r="J94" t="e">
        <v>#N/A</v>
      </c>
      <c r="K94" t="e">
        <v>#N/A</v>
      </c>
    </row>
    <row r="95" spans="1:11" x14ac:dyDescent="0.25">
      <c r="A95" t="s">
        <v>88</v>
      </c>
      <c r="B95" t="e">
        <v>#N/A</v>
      </c>
      <c r="C95" t="e">
        <v>#N/A</v>
      </c>
      <c r="D95" t="e">
        <v>#N/A</v>
      </c>
      <c r="E95" t="e">
        <v>#N/A</v>
      </c>
      <c r="F95" t="e">
        <v>#N/A</v>
      </c>
      <c r="G95" t="e">
        <v>#N/A</v>
      </c>
      <c r="H95" t="e">
        <v>#N/A</v>
      </c>
      <c r="I95" t="e">
        <v>#N/A</v>
      </c>
      <c r="J95" t="e">
        <v>#N/A</v>
      </c>
      <c r="K95" t="e">
        <v>#N/A</v>
      </c>
    </row>
    <row r="96" spans="1:11" x14ac:dyDescent="0.25">
      <c r="A96" t="s">
        <v>40</v>
      </c>
      <c r="B96" t="e">
        <v>#N/A</v>
      </c>
      <c r="C96" t="e">
        <v>#N/A</v>
      </c>
      <c r="D96" t="e">
        <v>#N/A</v>
      </c>
      <c r="E96" t="e">
        <v>#N/A</v>
      </c>
      <c r="F96" t="e">
        <v>#N/A</v>
      </c>
      <c r="G96" t="e">
        <v>#N/A</v>
      </c>
      <c r="H96" t="e">
        <v>#N/A</v>
      </c>
      <c r="I96" t="e">
        <v>#N/A</v>
      </c>
      <c r="J96" t="e">
        <v>#N/A</v>
      </c>
      <c r="K96" t="e">
        <v>#N/A</v>
      </c>
    </row>
    <row r="97" spans="1:11" x14ac:dyDescent="0.25">
      <c r="A97" t="s">
        <v>61</v>
      </c>
      <c r="B97" t="e">
        <v>#N/A</v>
      </c>
      <c r="C97" t="e">
        <v>#N/A</v>
      </c>
      <c r="D97" t="e">
        <v>#N/A</v>
      </c>
      <c r="E97" t="e">
        <v>#N/A</v>
      </c>
      <c r="F97" t="e">
        <v>#N/A</v>
      </c>
      <c r="G97" t="e">
        <v>#N/A</v>
      </c>
      <c r="H97" t="e">
        <v>#N/A</v>
      </c>
      <c r="I97" t="e">
        <v>#N/A</v>
      </c>
      <c r="J97" t="e">
        <v>#N/A</v>
      </c>
      <c r="K97" t="e">
        <v>#N/A</v>
      </c>
    </row>
    <row r="98" spans="1:11" x14ac:dyDescent="0.25">
      <c r="A98" t="s">
        <v>180</v>
      </c>
      <c r="B98" t="e">
        <v>#N/A</v>
      </c>
      <c r="C98" t="e">
        <v>#N/A</v>
      </c>
      <c r="D98" t="e">
        <v>#N/A</v>
      </c>
      <c r="E98" t="e">
        <v>#N/A</v>
      </c>
      <c r="F98" t="e">
        <v>#N/A</v>
      </c>
      <c r="G98" t="e">
        <v>#N/A</v>
      </c>
      <c r="H98" t="e">
        <v>#N/A</v>
      </c>
      <c r="I98" t="e">
        <v>#N/A</v>
      </c>
      <c r="J98" t="e">
        <v>#N/A</v>
      </c>
      <c r="K98" t="e">
        <v>#N/A</v>
      </c>
    </row>
    <row r="99" spans="1:11" x14ac:dyDescent="0.25">
      <c r="A99" t="s">
        <v>106</v>
      </c>
      <c r="B99" t="e">
        <v>#N/A</v>
      </c>
      <c r="C99" t="e">
        <v>#N/A</v>
      </c>
      <c r="D99" t="e">
        <v>#N/A</v>
      </c>
      <c r="E99" t="e">
        <v>#N/A</v>
      </c>
      <c r="F99" t="e">
        <v>#N/A</v>
      </c>
      <c r="G99" t="e">
        <v>#N/A</v>
      </c>
      <c r="H99" t="e">
        <v>#N/A</v>
      </c>
      <c r="I99" t="e">
        <v>#N/A</v>
      </c>
      <c r="J99" t="e">
        <v>#N/A</v>
      </c>
      <c r="K99" t="e">
        <v>#N/A</v>
      </c>
    </row>
    <row r="100" spans="1:11" x14ac:dyDescent="0.25">
      <c r="A100" t="s">
        <v>96</v>
      </c>
      <c r="B100" t="e">
        <v>#N/A</v>
      </c>
      <c r="C100" t="e">
        <v>#N/A</v>
      </c>
      <c r="D100" t="e">
        <v>#N/A</v>
      </c>
      <c r="E100" t="e">
        <v>#N/A</v>
      </c>
      <c r="F100" t="e">
        <v>#N/A</v>
      </c>
      <c r="G100" t="e">
        <v>#N/A</v>
      </c>
      <c r="H100" t="e">
        <v>#N/A</v>
      </c>
      <c r="I100" t="e">
        <v>#N/A</v>
      </c>
      <c r="J100" t="e">
        <v>#N/A</v>
      </c>
      <c r="K100" t="e">
        <v>#N/A</v>
      </c>
    </row>
    <row r="101" spans="1:11" x14ac:dyDescent="0.25">
      <c r="A101" t="s">
        <v>109</v>
      </c>
      <c r="B101" t="e">
        <v>#N/A</v>
      </c>
      <c r="C101" t="e">
        <v>#N/A</v>
      </c>
      <c r="D101" t="e">
        <v>#N/A</v>
      </c>
      <c r="E101" t="e">
        <v>#N/A</v>
      </c>
      <c r="F101" t="e">
        <v>#N/A</v>
      </c>
      <c r="G101" t="e">
        <v>#N/A</v>
      </c>
      <c r="H101" t="e">
        <v>#N/A</v>
      </c>
      <c r="I101" t="e">
        <v>#N/A</v>
      </c>
      <c r="J101" t="e">
        <v>#N/A</v>
      </c>
      <c r="K101" t="e">
        <v>#N/A</v>
      </c>
    </row>
    <row r="102" spans="1:11" x14ac:dyDescent="0.25">
      <c r="A102" t="s">
        <v>116</v>
      </c>
      <c r="B102" t="e">
        <v>#N/A</v>
      </c>
      <c r="C102" t="e">
        <v>#N/A</v>
      </c>
      <c r="D102" t="e">
        <v>#N/A</v>
      </c>
      <c r="E102" t="e">
        <v>#N/A</v>
      </c>
      <c r="F102" t="e">
        <v>#N/A</v>
      </c>
      <c r="G102" t="e">
        <v>#N/A</v>
      </c>
      <c r="H102" t="e">
        <v>#N/A</v>
      </c>
      <c r="I102" t="e">
        <v>#N/A</v>
      </c>
      <c r="J102" t="e">
        <v>#N/A</v>
      </c>
      <c r="K102" t="e">
        <v>#N/A</v>
      </c>
    </row>
    <row r="103" spans="1:11" x14ac:dyDescent="0.25">
      <c r="A103" t="s">
        <v>32</v>
      </c>
      <c r="B103" t="e">
        <v>#N/A</v>
      </c>
      <c r="C103" t="e">
        <v>#N/A</v>
      </c>
      <c r="D103" t="e">
        <v>#N/A</v>
      </c>
      <c r="E103" t="e">
        <v>#N/A</v>
      </c>
      <c r="F103" t="e">
        <v>#N/A</v>
      </c>
      <c r="G103" t="e">
        <v>#N/A</v>
      </c>
      <c r="H103" t="e">
        <v>#N/A</v>
      </c>
      <c r="I103" t="e">
        <v>#N/A</v>
      </c>
      <c r="J103" t="e">
        <v>#N/A</v>
      </c>
      <c r="K103" t="e">
        <v>#N/A</v>
      </c>
    </row>
    <row r="104" spans="1:11" x14ac:dyDescent="0.25">
      <c r="A104" t="s">
        <v>64</v>
      </c>
      <c r="B104" t="e">
        <v>#N/A</v>
      </c>
      <c r="C104" t="e">
        <v>#N/A</v>
      </c>
      <c r="D104" t="e">
        <v>#N/A</v>
      </c>
      <c r="E104" t="e">
        <v>#N/A</v>
      </c>
      <c r="F104" t="e">
        <v>#N/A</v>
      </c>
      <c r="G104" t="e">
        <v>#N/A</v>
      </c>
      <c r="H104" t="e">
        <v>#N/A</v>
      </c>
      <c r="I104" t="e">
        <v>#N/A</v>
      </c>
      <c r="J104" t="e">
        <v>#N/A</v>
      </c>
      <c r="K104" t="e">
        <v>#N/A</v>
      </c>
    </row>
    <row r="105" spans="1:11" x14ac:dyDescent="0.25">
      <c r="A105" t="s">
        <v>114</v>
      </c>
      <c r="B105" t="s">
        <v>659</v>
      </c>
      <c r="C105" t="s">
        <v>657</v>
      </c>
      <c r="D105">
        <v>12</v>
      </c>
      <c r="E105" t="s">
        <v>678</v>
      </c>
      <c r="F105">
        <v>0.32</v>
      </c>
      <c r="G105" t="s">
        <v>290</v>
      </c>
      <c r="H105">
        <v>18.352580430264126</v>
      </c>
      <c r="I105" t="s">
        <v>290</v>
      </c>
      <c r="J105">
        <v>0.40036500000000003</v>
      </c>
      <c r="K105" t="s">
        <v>740</v>
      </c>
    </row>
    <row r="106" spans="1:11" x14ac:dyDescent="0.25">
      <c r="A106" t="s">
        <v>81</v>
      </c>
      <c r="B106" t="e">
        <v>#N/A</v>
      </c>
      <c r="C106" t="e">
        <v>#N/A</v>
      </c>
      <c r="D106" t="e">
        <v>#N/A</v>
      </c>
      <c r="E106" t="e">
        <v>#N/A</v>
      </c>
      <c r="F106" t="e">
        <v>#N/A</v>
      </c>
      <c r="G106" t="e">
        <v>#N/A</v>
      </c>
      <c r="H106" t="e">
        <v>#N/A</v>
      </c>
      <c r="I106" t="e">
        <v>#N/A</v>
      </c>
      <c r="J106" t="e">
        <v>#N/A</v>
      </c>
      <c r="K106" t="e">
        <v>#N/A</v>
      </c>
    </row>
    <row r="107" spans="1:11" x14ac:dyDescent="0.25">
      <c r="A107" t="s">
        <v>152</v>
      </c>
      <c r="B107" t="e">
        <v>#N/A</v>
      </c>
      <c r="C107" t="e">
        <v>#N/A</v>
      </c>
      <c r="D107" t="e">
        <v>#N/A</v>
      </c>
      <c r="E107" t="e">
        <v>#N/A</v>
      </c>
      <c r="F107" t="e">
        <v>#N/A</v>
      </c>
      <c r="G107" t="e">
        <v>#N/A</v>
      </c>
      <c r="H107" t="e">
        <v>#N/A</v>
      </c>
      <c r="I107" t="e">
        <v>#N/A</v>
      </c>
      <c r="J107" t="e">
        <v>#N/A</v>
      </c>
      <c r="K107" t="e">
        <v>#N/A</v>
      </c>
    </row>
    <row r="108" spans="1:11" x14ac:dyDescent="0.25">
      <c r="A108" t="s">
        <v>82</v>
      </c>
      <c r="B108" t="e">
        <v>#N/A</v>
      </c>
      <c r="C108" t="e">
        <v>#N/A</v>
      </c>
      <c r="D108" t="e">
        <v>#N/A</v>
      </c>
      <c r="E108" t="e">
        <v>#N/A</v>
      </c>
      <c r="F108" t="e">
        <v>#N/A</v>
      </c>
      <c r="G108" t="e">
        <v>#N/A</v>
      </c>
      <c r="H108" t="e">
        <v>#N/A</v>
      </c>
      <c r="I108" t="e">
        <v>#N/A</v>
      </c>
      <c r="J108" t="e">
        <v>#N/A</v>
      </c>
      <c r="K108" t="e">
        <v>#N/A</v>
      </c>
    </row>
    <row r="109" spans="1:11" x14ac:dyDescent="0.25">
      <c r="A109" t="s">
        <v>85</v>
      </c>
      <c r="B109" t="e">
        <v>#N/A</v>
      </c>
      <c r="C109" t="e">
        <v>#N/A</v>
      </c>
      <c r="D109" t="e">
        <v>#N/A</v>
      </c>
      <c r="E109" t="e">
        <v>#N/A</v>
      </c>
      <c r="F109" t="e">
        <v>#N/A</v>
      </c>
      <c r="G109" t="e">
        <v>#N/A</v>
      </c>
      <c r="H109" t="e">
        <v>#N/A</v>
      </c>
      <c r="I109" t="e">
        <v>#N/A</v>
      </c>
      <c r="J109" t="e">
        <v>#N/A</v>
      </c>
      <c r="K109" t="e">
        <v>#N/A</v>
      </c>
    </row>
    <row r="110" spans="1:11" x14ac:dyDescent="0.25">
      <c r="A110" t="s">
        <v>62</v>
      </c>
      <c r="B110" t="e">
        <v>#N/A</v>
      </c>
      <c r="C110" t="e">
        <v>#N/A</v>
      </c>
      <c r="D110" t="e">
        <v>#N/A</v>
      </c>
      <c r="E110" t="e">
        <v>#N/A</v>
      </c>
      <c r="F110" t="e">
        <v>#N/A</v>
      </c>
      <c r="G110" t="e">
        <v>#N/A</v>
      </c>
      <c r="H110" t="e">
        <v>#N/A</v>
      </c>
      <c r="I110" t="e">
        <v>#N/A</v>
      </c>
      <c r="J110" t="e">
        <v>#N/A</v>
      </c>
      <c r="K110" t="e">
        <v>#N/A</v>
      </c>
    </row>
    <row r="111" spans="1:11" x14ac:dyDescent="0.25">
      <c r="A111" t="s">
        <v>125</v>
      </c>
      <c r="B111" t="e">
        <v>#N/A</v>
      </c>
      <c r="C111" t="e">
        <v>#N/A</v>
      </c>
      <c r="D111" t="e">
        <v>#N/A</v>
      </c>
      <c r="E111" t="e">
        <v>#N/A</v>
      </c>
      <c r="F111" t="e">
        <v>#N/A</v>
      </c>
      <c r="G111" t="e">
        <v>#N/A</v>
      </c>
      <c r="H111" t="e">
        <v>#N/A</v>
      </c>
      <c r="I111" t="e">
        <v>#N/A</v>
      </c>
      <c r="J111" t="e">
        <v>#N/A</v>
      </c>
      <c r="K111" t="e">
        <v>#N/A</v>
      </c>
    </row>
    <row r="112" spans="1:11" x14ac:dyDescent="0.25">
      <c r="A112" t="s">
        <v>181</v>
      </c>
      <c r="B112" t="e">
        <v>#N/A</v>
      </c>
      <c r="C112" t="e">
        <v>#N/A</v>
      </c>
      <c r="D112" t="e">
        <v>#N/A</v>
      </c>
      <c r="E112" t="e">
        <v>#N/A</v>
      </c>
      <c r="F112" t="e">
        <v>#N/A</v>
      </c>
      <c r="G112" t="e">
        <v>#N/A</v>
      </c>
      <c r="H112" t="e">
        <v>#N/A</v>
      </c>
      <c r="I112" t="e">
        <v>#N/A</v>
      </c>
      <c r="J112" t="e">
        <v>#N/A</v>
      </c>
      <c r="K112" t="e">
        <v>#N/A</v>
      </c>
    </row>
    <row r="113" spans="1:11" x14ac:dyDescent="0.25">
      <c r="A113" t="s">
        <v>50</v>
      </c>
      <c r="B113" t="e">
        <v>#N/A</v>
      </c>
      <c r="C113" t="e">
        <v>#N/A</v>
      </c>
      <c r="D113" t="e">
        <v>#N/A</v>
      </c>
      <c r="E113" t="e">
        <v>#N/A</v>
      </c>
      <c r="F113" t="e">
        <v>#N/A</v>
      </c>
      <c r="G113" t="e">
        <v>#N/A</v>
      </c>
      <c r="H113" t="e">
        <v>#N/A</v>
      </c>
      <c r="I113" t="e">
        <v>#N/A</v>
      </c>
      <c r="J113" t="e">
        <v>#N/A</v>
      </c>
      <c r="K113" t="e">
        <v>#N/A</v>
      </c>
    </row>
    <row r="114" spans="1:11" x14ac:dyDescent="0.25">
      <c r="A114" t="s">
        <v>177</v>
      </c>
      <c r="B114" t="e">
        <v>#N/A</v>
      </c>
      <c r="C114" t="e">
        <v>#N/A</v>
      </c>
      <c r="D114" t="e">
        <v>#N/A</v>
      </c>
      <c r="E114" t="e">
        <v>#N/A</v>
      </c>
      <c r="F114" t="e">
        <v>#N/A</v>
      </c>
      <c r="G114" t="e">
        <v>#N/A</v>
      </c>
      <c r="H114" t="e">
        <v>#N/A</v>
      </c>
      <c r="I114" t="e">
        <v>#N/A</v>
      </c>
      <c r="J114" t="e">
        <v>#N/A</v>
      </c>
      <c r="K114" t="e">
        <v>#N/A</v>
      </c>
    </row>
    <row r="115" spans="1:11" x14ac:dyDescent="0.25">
      <c r="A115" t="s">
        <v>43</v>
      </c>
      <c r="B115" t="e">
        <v>#N/A</v>
      </c>
      <c r="C115" t="e">
        <v>#N/A</v>
      </c>
      <c r="D115" t="e">
        <v>#N/A</v>
      </c>
      <c r="E115" t="e">
        <v>#N/A</v>
      </c>
      <c r="F115" t="e">
        <v>#N/A</v>
      </c>
      <c r="G115" t="e">
        <v>#N/A</v>
      </c>
      <c r="H115" t="e">
        <v>#N/A</v>
      </c>
      <c r="I115" t="e">
        <v>#N/A</v>
      </c>
      <c r="J115" t="e">
        <v>#N/A</v>
      </c>
      <c r="K115" t="e">
        <v>#N/A</v>
      </c>
    </row>
    <row r="116" spans="1:11" x14ac:dyDescent="0.25">
      <c r="A116" t="s">
        <v>72</v>
      </c>
      <c r="B116" t="e">
        <v>#N/A</v>
      </c>
      <c r="C116" t="e">
        <v>#N/A</v>
      </c>
      <c r="D116" t="e">
        <v>#N/A</v>
      </c>
      <c r="E116" t="e">
        <v>#N/A</v>
      </c>
      <c r="F116" t="e">
        <v>#N/A</v>
      </c>
      <c r="G116" t="e">
        <v>#N/A</v>
      </c>
      <c r="H116" t="e">
        <v>#N/A</v>
      </c>
      <c r="I116" t="e">
        <v>#N/A</v>
      </c>
      <c r="J116" t="e">
        <v>#N/A</v>
      </c>
      <c r="K116" t="e">
        <v>#N/A</v>
      </c>
    </row>
    <row r="117" spans="1:11" x14ac:dyDescent="0.25">
      <c r="A117" t="s">
        <v>90</v>
      </c>
      <c r="B117" t="e">
        <v>#N/A</v>
      </c>
      <c r="C117" t="e">
        <v>#N/A</v>
      </c>
      <c r="D117" t="e">
        <v>#N/A</v>
      </c>
      <c r="E117" t="e">
        <v>#N/A</v>
      </c>
      <c r="F117" t="e">
        <v>#N/A</v>
      </c>
      <c r="G117" t="e">
        <v>#N/A</v>
      </c>
      <c r="H117" t="e">
        <v>#N/A</v>
      </c>
      <c r="I117" t="e">
        <v>#N/A</v>
      </c>
      <c r="J117" t="e">
        <v>#N/A</v>
      </c>
      <c r="K117" t="e">
        <v>#N/A</v>
      </c>
    </row>
    <row r="118" spans="1:11" x14ac:dyDescent="0.25">
      <c r="A118" t="s">
        <v>80</v>
      </c>
      <c r="B118" t="e">
        <v>#N/A</v>
      </c>
      <c r="C118" t="e">
        <v>#N/A</v>
      </c>
      <c r="D118" t="e">
        <v>#N/A</v>
      </c>
      <c r="E118" t="e">
        <v>#N/A</v>
      </c>
      <c r="F118" t="e">
        <v>#N/A</v>
      </c>
      <c r="G118" t="e">
        <v>#N/A</v>
      </c>
      <c r="H118" t="e">
        <v>#N/A</v>
      </c>
      <c r="I118" t="e">
        <v>#N/A</v>
      </c>
      <c r="J118" t="e">
        <v>#N/A</v>
      </c>
      <c r="K118" t="e">
        <v>#N/A</v>
      </c>
    </row>
    <row r="119" spans="1:11" x14ac:dyDescent="0.25">
      <c r="A119" t="s">
        <v>117</v>
      </c>
      <c r="B119" t="e">
        <v>#N/A</v>
      </c>
      <c r="C119" t="e">
        <v>#N/A</v>
      </c>
      <c r="D119" t="e">
        <v>#N/A</v>
      </c>
      <c r="E119" t="e">
        <v>#N/A</v>
      </c>
      <c r="F119" t="e">
        <v>#N/A</v>
      </c>
      <c r="G119" t="e">
        <v>#N/A</v>
      </c>
      <c r="H119" t="e">
        <v>#N/A</v>
      </c>
      <c r="I119" t="e">
        <v>#N/A</v>
      </c>
      <c r="J119" t="e">
        <v>#N/A</v>
      </c>
      <c r="K119" t="e">
        <v>#N/A</v>
      </c>
    </row>
    <row r="120" spans="1:11" x14ac:dyDescent="0.25">
      <c r="A120" t="s">
        <v>174</v>
      </c>
      <c r="B120" t="e">
        <v>#N/A</v>
      </c>
      <c r="C120" t="e">
        <v>#N/A</v>
      </c>
      <c r="D120" t="e">
        <v>#N/A</v>
      </c>
      <c r="E120" t="e">
        <v>#N/A</v>
      </c>
      <c r="F120" t="e">
        <v>#N/A</v>
      </c>
      <c r="G120" t="e">
        <v>#N/A</v>
      </c>
      <c r="H120" t="e">
        <v>#N/A</v>
      </c>
      <c r="I120" t="e">
        <v>#N/A</v>
      </c>
      <c r="J120" t="e">
        <v>#N/A</v>
      </c>
      <c r="K120" t="e">
        <v>#N/A</v>
      </c>
    </row>
    <row r="121" spans="1:11" x14ac:dyDescent="0.25">
      <c r="A121" t="s">
        <v>187</v>
      </c>
      <c r="B121" t="e">
        <v>#N/A</v>
      </c>
      <c r="C121" t="e">
        <v>#N/A</v>
      </c>
      <c r="D121" t="e">
        <v>#N/A</v>
      </c>
      <c r="E121" t="e">
        <v>#N/A</v>
      </c>
      <c r="F121" t="e">
        <v>#N/A</v>
      </c>
      <c r="G121" t="e">
        <v>#N/A</v>
      </c>
      <c r="H121" t="e">
        <v>#N/A</v>
      </c>
      <c r="I121" t="e">
        <v>#N/A</v>
      </c>
      <c r="J121" t="e">
        <v>#N/A</v>
      </c>
      <c r="K121" t="e">
        <v>#N/A</v>
      </c>
    </row>
    <row r="122" spans="1:11" x14ac:dyDescent="0.25">
      <c r="A122" t="s">
        <v>57</v>
      </c>
      <c r="B122" t="e">
        <v>#N/A</v>
      </c>
      <c r="C122" t="e">
        <v>#N/A</v>
      </c>
      <c r="D122" t="e">
        <v>#N/A</v>
      </c>
      <c r="E122" t="e">
        <v>#N/A</v>
      </c>
      <c r="F122" t="e">
        <v>#N/A</v>
      </c>
      <c r="G122" t="e">
        <v>#N/A</v>
      </c>
      <c r="H122" t="e">
        <v>#N/A</v>
      </c>
      <c r="I122" t="e">
        <v>#N/A</v>
      </c>
      <c r="J122" t="e">
        <v>#N/A</v>
      </c>
      <c r="K122" t="e">
        <v>#N/A</v>
      </c>
    </row>
    <row r="123" spans="1:11" x14ac:dyDescent="0.25">
      <c r="A123" t="s">
        <v>267</v>
      </c>
      <c r="B123" t="e">
        <v>#N/A</v>
      </c>
      <c r="C123" t="e">
        <v>#N/A</v>
      </c>
      <c r="D123" t="e">
        <v>#N/A</v>
      </c>
      <c r="E123" t="e">
        <v>#N/A</v>
      </c>
      <c r="F123" t="e">
        <v>#N/A</v>
      </c>
      <c r="G123" t="e">
        <v>#N/A</v>
      </c>
      <c r="H123" t="e">
        <v>#N/A</v>
      </c>
      <c r="I123" t="e">
        <v>#N/A</v>
      </c>
      <c r="J123" t="e">
        <v>#N/A</v>
      </c>
      <c r="K123" t="e">
        <v>#N/A</v>
      </c>
    </row>
    <row r="124" spans="1:11" x14ac:dyDescent="0.25">
      <c r="A124" t="s">
        <v>157</v>
      </c>
      <c r="B124" t="s">
        <v>662</v>
      </c>
      <c r="C124" t="s">
        <v>232</v>
      </c>
      <c r="D124">
        <v>7</v>
      </c>
      <c r="E124" t="s">
        <v>669</v>
      </c>
      <c r="F124">
        <v>44.195</v>
      </c>
      <c r="G124" t="s">
        <v>291</v>
      </c>
      <c r="H124">
        <v>8.4967762787376309</v>
      </c>
      <c r="I124" t="s">
        <v>692</v>
      </c>
      <c r="J124">
        <v>0.86960999999999999</v>
      </c>
      <c r="K124" t="s">
        <v>740</v>
      </c>
    </row>
    <row r="125" spans="1:11" x14ac:dyDescent="0.25">
      <c r="A125" t="s">
        <v>205</v>
      </c>
      <c r="B125" t="e">
        <v>#N/A</v>
      </c>
      <c r="C125" t="e">
        <v>#N/A</v>
      </c>
      <c r="D125" t="e">
        <v>#N/A</v>
      </c>
      <c r="E125" t="e">
        <v>#N/A</v>
      </c>
      <c r="F125" t="e">
        <v>#N/A</v>
      </c>
      <c r="G125" t="e">
        <v>#N/A</v>
      </c>
      <c r="H125" t="e">
        <v>#N/A</v>
      </c>
      <c r="I125" t="e">
        <v>#N/A</v>
      </c>
      <c r="J125" t="e">
        <v>#N/A</v>
      </c>
      <c r="K125" t="e">
        <v>#N/A</v>
      </c>
    </row>
    <row r="126" spans="1:11" x14ac:dyDescent="0.25">
      <c r="A126" t="s">
        <v>60</v>
      </c>
      <c r="B126" t="e">
        <v>#N/A</v>
      </c>
      <c r="C126" t="e">
        <v>#N/A</v>
      </c>
      <c r="D126" t="e">
        <v>#N/A</v>
      </c>
      <c r="E126" t="e">
        <v>#N/A</v>
      </c>
      <c r="F126" t="e">
        <v>#N/A</v>
      </c>
      <c r="G126" t="e">
        <v>#N/A</v>
      </c>
      <c r="H126" t="e">
        <v>#N/A</v>
      </c>
      <c r="I126" t="e">
        <v>#N/A</v>
      </c>
      <c r="J126" t="e">
        <v>#N/A</v>
      </c>
      <c r="K126" t="e">
        <v>#N/A</v>
      </c>
    </row>
    <row r="127" spans="1:11" x14ac:dyDescent="0.25">
      <c r="A127" t="s">
        <v>150</v>
      </c>
      <c r="B127" t="e">
        <v>#N/A</v>
      </c>
      <c r="C127" t="e">
        <v>#N/A</v>
      </c>
      <c r="D127" t="e">
        <v>#N/A</v>
      </c>
      <c r="E127" t="e">
        <v>#N/A</v>
      </c>
      <c r="F127" t="e">
        <v>#N/A</v>
      </c>
      <c r="G127" t="e">
        <v>#N/A</v>
      </c>
      <c r="H127" t="e">
        <v>#N/A</v>
      </c>
      <c r="I127" t="e">
        <v>#N/A</v>
      </c>
      <c r="J127" t="e">
        <v>#N/A</v>
      </c>
      <c r="K127" t="e">
        <v>#N/A</v>
      </c>
    </row>
    <row r="128" spans="1:11" x14ac:dyDescent="0.25">
      <c r="A128" t="s">
        <v>151</v>
      </c>
      <c r="B128" t="e">
        <v>#N/A</v>
      </c>
      <c r="C128" t="e">
        <v>#N/A</v>
      </c>
      <c r="D128" t="e">
        <v>#N/A</v>
      </c>
      <c r="E128" t="e">
        <v>#N/A</v>
      </c>
      <c r="F128" t="e">
        <v>#N/A</v>
      </c>
      <c r="G128" t="e">
        <v>#N/A</v>
      </c>
      <c r="H128" t="e">
        <v>#N/A</v>
      </c>
      <c r="I128" t="e">
        <v>#N/A</v>
      </c>
      <c r="J128" t="e">
        <v>#N/A</v>
      </c>
      <c r="K128" t="e">
        <v>#N/A</v>
      </c>
    </row>
    <row r="129" spans="1:11" x14ac:dyDescent="0.25">
      <c r="A129" t="s">
        <v>265</v>
      </c>
      <c r="B129" t="e">
        <v>#N/A</v>
      </c>
      <c r="C129" t="e">
        <v>#N/A</v>
      </c>
      <c r="D129" t="e">
        <v>#N/A</v>
      </c>
      <c r="E129" t="e">
        <v>#N/A</v>
      </c>
      <c r="F129" t="e">
        <v>#N/A</v>
      </c>
      <c r="G129" t="e">
        <v>#N/A</v>
      </c>
      <c r="H129" t="e">
        <v>#N/A</v>
      </c>
      <c r="I129" t="e">
        <v>#N/A</v>
      </c>
      <c r="J129" t="e">
        <v>#N/A</v>
      </c>
      <c r="K129" t="e">
        <v>#N/A</v>
      </c>
    </row>
    <row r="130" spans="1:11" x14ac:dyDescent="0.25">
      <c r="A130" t="s">
        <v>59</v>
      </c>
      <c r="B130" t="e">
        <v>#N/A</v>
      </c>
      <c r="C130" t="e">
        <v>#N/A</v>
      </c>
      <c r="D130" t="e">
        <v>#N/A</v>
      </c>
      <c r="E130" t="e">
        <v>#N/A</v>
      </c>
      <c r="F130" t="e">
        <v>#N/A</v>
      </c>
      <c r="G130" t="e">
        <v>#N/A</v>
      </c>
      <c r="H130" t="e">
        <v>#N/A</v>
      </c>
      <c r="I130" t="e">
        <v>#N/A</v>
      </c>
      <c r="J130" t="e">
        <v>#N/A</v>
      </c>
      <c r="K130" t="e">
        <v>#N/A</v>
      </c>
    </row>
    <row r="131" spans="1:11" x14ac:dyDescent="0.25">
      <c r="A131" t="s">
        <v>102</v>
      </c>
      <c r="B131" t="e">
        <v>#N/A</v>
      </c>
      <c r="C131" t="e">
        <v>#N/A</v>
      </c>
      <c r="D131" t="e">
        <v>#N/A</v>
      </c>
      <c r="E131" t="e">
        <v>#N/A</v>
      </c>
      <c r="F131" t="e">
        <v>#N/A</v>
      </c>
      <c r="G131" t="e">
        <v>#N/A</v>
      </c>
      <c r="H131" t="e">
        <v>#N/A</v>
      </c>
      <c r="I131" t="e">
        <v>#N/A</v>
      </c>
      <c r="J131" t="e">
        <v>#N/A</v>
      </c>
      <c r="K131" t="e">
        <v>#N/A</v>
      </c>
    </row>
    <row r="132" spans="1:11" x14ac:dyDescent="0.25">
      <c r="A132" t="s">
        <v>35</v>
      </c>
      <c r="B132" t="s">
        <v>660</v>
      </c>
      <c r="C132" t="s">
        <v>664</v>
      </c>
      <c r="D132">
        <v>6</v>
      </c>
      <c r="E132" t="s">
        <v>669</v>
      </c>
      <c r="F132">
        <v>19.72</v>
      </c>
      <c r="G132" t="s">
        <v>288</v>
      </c>
      <c r="H132">
        <v>26.1</v>
      </c>
      <c r="I132" t="s">
        <v>622</v>
      </c>
      <c r="J132" t="s">
        <v>616</v>
      </c>
      <c r="K132" t="s">
        <v>619</v>
      </c>
    </row>
    <row r="133" spans="1:11" x14ac:dyDescent="0.25">
      <c r="A133" t="s">
        <v>20</v>
      </c>
      <c r="B133" t="e">
        <v>#N/A</v>
      </c>
      <c r="C133" t="e">
        <v>#N/A</v>
      </c>
      <c r="D133" t="e">
        <v>#N/A</v>
      </c>
      <c r="E133" t="e">
        <v>#N/A</v>
      </c>
      <c r="F133" t="e">
        <v>#N/A</v>
      </c>
      <c r="G133" t="e">
        <v>#N/A</v>
      </c>
      <c r="H133" t="e">
        <v>#N/A</v>
      </c>
      <c r="I133" t="e">
        <v>#N/A</v>
      </c>
      <c r="J133" t="e">
        <v>#N/A</v>
      </c>
      <c r="K133" t="e">
        <v>#N/A</v>
      </c>
    </row>
    <row r="134" spans="1:11" x14ac:dyDescent="0.25">
      <c r="A134" t="s">
        <v>18</v>
      </c>
      <c r="B134" t="e">
        <v>#N/A</v>
      </c>
      <c r="C134" t="e">
        <v>#N/A</v>
      </c>
      <c r="D134" t="e">
        <v>#N/A</v>
      </c>
      <c r="E134" t="e">
        <v>#N/A</v>
      </c>
      <c r="F134" t="e">
        <v>#N/A</v>
      </c>
      <c r="G134" t="e">
        <v>#N/A</v>
      </c>
      <c r="H134" t="e">
        <v>#N/A</v>
      </c>
      <c r="I134" t="e">
        <v>#N/A</v>
      </c>
      <c r="J134" t="e">
        <v>#N/A</v>
      </c>
      <c r="K134" t="e">
        <v>#N/A</v>
      </c>
    </row>
    <row r="135" spans="1:11" x14ac:dyDescent="0.25">
      <c r="A135" t="s">
        <v>197</v>
      </c>
      <c r="B135" t="e">
        <v>#N/A</v>
      </c>
      <c r="C135" t="e">
        <v>#N/A</v>
      </c>
      <c r="D135" t="e">
        <v>#N/A</v>
      </c>
      <c r="E135" t="e">
        <v>#N/A</v>
      </c>
      <c r="F135" t="e">
        <v>#N/A</v>
      </c>
      <c r="G135" t="e">
        <v>#N/A</v>
      </c>
      <c r="H135" t="e">
        <v>#N/A</v>
      </c>
      <c r="I135" t="e">
        <v>#N/A</v>
      </c>
      <c r="J135" t="e">
        <v>#N/A</v>
      </c>
      <c r="K135" t="e">
        <v>#N/A</v>
      </c>
    </row>
    <row r="136" spans="1:11" x14ac:dyDescent="0.25">
      <c r="A136" t="s">
        <v>107</v>
      </c>
      <c r="B136" t="e">
        <v>#N/A</v>
      </c>
      <c r="C136" t="e">
        <v>#N/A</v>
      </c>
      <c r="D136" t="e">
        <v>#N/A</v>
      </c>
      <c r="E136" t="e">
        <v>#N/A</v>
      </c>
      <c r="F136" t="e">
        <v>#N/A</v>
      </c>
      <c r="G136" t="e">
        <v>#N/A</v>
      </c>
      <c r="H136" t="e">
        <v>#N/A</v>
      </c>
      <c r="I136" t="e">
        <v>#N/A</v>
      </c>
      <c r="J136" t="e">
        <v>#N/A</v>
      </c>
      <c r="K136" t="e">
        <v>#N/A</v>
      </c>
    </row>
    <row r="137" spans="1:11" x14ac:dyDescent="0.25">
      <c r="A137" t="s">
        <v>11</v>
      </c>
      <c r="B137" t="e">
        <v>#N/A</v>
      </c>
      <c r="C137" t="e">
        <v>#N/A</v>
      </c>
      <c r="D137" t="e">
        <v>#N/A</v>
      </c>
      <c r="E137" t="e">
        <v>#N/A</v>
      </c>
      <c r="F137" t="e">
        <v>#N/A</v>
      </c>
      <c r="G137" t="e">
        <v>#N/A</v>
      </c>
      <c r="H137" t="e">
        <v>#N/A</v>
      </c>
      <c r="I137" t="e">
        <v>#N/A</v>
      </c>
      <c r="J137" t="e">
        <v>#N/A</v>
      </c>
      <c r="K137" t="e">
        <v>#N/A</v>
      </c>
    </row>
    <row r="138" spans="1:11" x14ac:dyDescent="0.25">
      <c r="A138" t="s">
        <v>269</v>
      </c>
      <c r="B138" t="e">
        <v>#N/A</v>
      </c>
      <c r="C138" t="e">
        <v>#N/A</v>
      </c>
      <c r="D138" t="e">
        <v>#N/A</v>
      </c>
      <c r="E138" t="e">
        <v>#N/A</v>
      </c>
      <c r="F138" t="e">
        <v>#N/A</v>
      </c>
      <c r="G138" t="e">
        <v>#N/A</v>
      </c>
      <c r="H138" t="e">
        <v>#N/A</v>
      </c>
      <c r="I138" t="e">
        <v>#N/A</v>
      </c>
      <c r="J138" t="e">
        <v>#N/A</v>
      </c>
      <c r="K138" t="e">
        <v>#N/A</v>
      </c>
    </row>
    <row r="139" spans="1:11" x14ac:dyDescent="0.25">
      <c r="A139" t="s">
        <v>54</v>
      </c>
      <c r="B139" t="e">
        <v>#N/A</v>
      </c>
      <c r="C139" t="e">
        <v>#N/A</v>
      </c>
      <c r="D139" t="e">
        <v>#N/A</v>
      </c>
      <c r="E139" t="e">
        <v>#N/A</v>
      </c>
      <c r="F139" t="e">
        <v>#N/A</v>
      </c>
      <c r="G139" t="e">
        <v>#N/A</v>
      </c>
      <c r="H139" t="e">
        <v>#N/A</v>
      </c>
      <c r="I139" t="e">
        <v>#N/A</v>
      </c>
      <c r="J139" t="e">
        <v>#N/A</v>
      </c>
      <c r="K139" t="e">
        <v>#N/A</v>
      </c>
    </row>
    <row r="140" spans="1:11" x14ac:dyDescent="0.25">
      <c r="A140" t="s">
        <v>104</v>
      </c>
      <c r="B140" t="e">
        <v>#N/A</v>
      </c>
      <c r="C140" t="e">
        <v>#N/A</v>
      </c>
      <c r="D140" t="e">
        <v>#N/A</v>
      </c>
      <c r="E140" t="e">
        <v>#N/A</v>
      </c>
      <c r="F140" t="e">
        <v>#N/A</v>
      </c>
      <c r="G140" t="e">
        <v>#N/A</v>
      </c>
      <c r="H140" t="e">
        <v>#N/A</v>
      </c>
      <c r="I140" t="e">
        <v>#N/A</v>
      </c>
      <c r="J140" t="e">
        <v>#N/A</v>
      </c>
      <c r="K140" t="e">
        <v>#N/A</v>
      </c>
    </row>
    <row r="141" spans="1:11" x14ac:dyDescent="0.25">
      <c r="A141" t="s">
        <v>27</v>
      </c>
      <c r="B141" t="e">
        <v>#N/A</v>
      </c>
      <c r="C141" t="e">
        <v>#N/A</v>
      </c>
      <c r="D141" t="e">
        <v>#N/A</v>
      </c>
      <c r="E141" t="e">
        <v>#N/A</v>
      </c>
      <c r="F141" t="e">
        <v>#N/A</v>
      </c>
      <c r="G141" t="e">
        <v>#N/A</v>
      </c>
      <c r="H141" t="e">
        <v>#N/A</v>
      </c>
      <c r="I141" t="e">
        <v>#N/A</v>
      </c>
      <c r="J141" t="e">
        <v>#N/A</v>
      </c>
      <c r="K141" t="e">
        <v>#N/A</v>
      </c>
    </row>
    <row r="142" spans="1:11" x14ac:dyDescent="0.25">
      <c r="A142" t="s">
        <v>179</v>
      </c>
      <c r="B142" t="e">
        <v>#N/A</v>
      </c>
      <c r="C142" t="e">
        <v>#N/A</v>
      </c>
      <c r="D142" t="e">
        <v>#N/A</v>
      </c>
      <c r="E142" t="e">
        <v>#N/A</v>
      </c>
      <c r="F142" t="e">
        <v>#N/A</v>
      </c>
      <c r="G142" t="e">
        <v>#N/A</v>
      </c>
      <c r="H142" t="e">
        <v>#N/A</v>
      </c>
      <c r="I142" t="e">
        <v>#N/A</v>
      </c>
      <c r="J142" t="e">
        <v>#N/A</v>
      </c>
      <c r="K142" t="e">
        <v>#N/A</v>
      </c>
    </row>
    <row r="143" spans="1:11" x14ac:dyDescent="0.25">
      <c r="A143" t="s">
        <v>196</v>
      </c>
      <c r="B143" t="e">
        <v>#N/A</v>
      </c>
      <c r="C143" t="e">
        <v>#N/A</v>
      </c>
      <c r="D143" t="e">
        <v>#N/A</v>
      </c>
      <c r="E143" t="e">
        <v>#N/A</v>
      </c>
      <c r="F143" t="e">
        <v>#N/A</v>
      </c>
      <c r="G143" t="e">
        <v>#N/A</v>
      </c>
      <c r="H143" t="e">
        <v>#N/A</v>
      </c>
      <c r="I143" t="e">
        <v>#N/A</v>
      </c>
      <c r="J143" t="e">
        <v>#N/A</v>
      </c>
      <c r="K143" t="e">
        <v>#N/A</v>
      </c>
    </row>
    <row r="144" spans="1:11" x14ac:dyDescent="0.25">
      <c r="A144" t="s">
        <v>263</v>
      </c>
      <c r="B144" t="e">
        <v>#N/A</v>
      </c>
      <c r="C144" t="e">
        <v>#N/A</v>
      </c>
      <c r="D144" t="e">
        <v>#N/A</v>
      </c>
      <c r="E144" t="e">
        <v>#N/A</v>
      </c>
      <c r="F144" t="e">
        <v>#N/A</v>
      </c>
      <c r="G144" t="e">
        <v>#N/A</v>
      </c>
      <c r="H144" t="e">
        <v>#N/A</v>
      </c>
      <c r="I144" t="e">
        <v>#N/A</v>
      </c>
      <c r="J144" t="e">
        <v>#N/A</v>
      </c>
      <c r="K144" t="e">
        <v>#N/A</v>
      </c>
    </row>
    <row r="145" spans="1:11" x14ac:dyDescent="0.25">
      <c r="A145" t="s">
        <v>271</v>
      </c>
      <c r="B145" t="e">
        <v>#N/A</v>
      </c>
      <c r="C145" t="e">
        <v>#N/A</v>
      </c>
      <c r="D145" t="e">
        <v>#N/A</v>
      </c>
      <c r="E145" t="e">
        <v>#N/A</v>
      </c>
      <c r="F145" t="e">
        <v>#N/A</v>
      </c>
      <c r="G145" t="e">
        <v>#N/A</v>
      </c>
      <c r="H145" t="e">
        <v>#N/A</v>
      </c>
      <c r="I145" t="e">
        <v>#N/A</v>
      </c>
      <c r="J145" t="e">
        <v>#N/A</v>
      </c>
      <c r="K145" t="e">
        <v>#N/A</v>
      </c>
    </row>
    <row r="146" spans="1:11" x14ac:dyDescent="0.25">
      <c r="A146" t="s">
        <v>206</v>
      </c>
      <c r="B146" t="e">
        <v>#N/A</v>
      </c>
      <c r="C146" t="e">
        <v>#N/A</v>
      </c>
      <c r="D146" t="e">
        <v>#N/A</v>
      </c>
      <c r="E146" t="e">
        <v>#N/A</v>
      </c>
      <c r="F146" t="e">
        <v>#N/A</v>
      </c>
      <c r="G146" t="e">
        <v>#N/A</v>
      </c>
      <c r="H146" t="e">
        <v>#N/A</v>
      </c>
      <c r="I146" t="e">
        <v>#N/A</v>
      </c>
      <c r="J146" t="e">
        <v>#N/A</v>
      </c>
      <c r="K146" t="e">
        <v>#N/A</v>
      </c>
    </row>
    <row r="147" spans="1:11" x14ac:dyDescent="0.25">
      <c r="A147" t="s">
        <v>268</v>
      </c>
      <c r="B147" t="e">
        <v>#N/A</v>
      </c>
      <c r="C147" t="e">
        <v>#N/A</v>
      </c>
      <c r="D147" t="e">
        <v>#N/A</v>
      </c>
      <c r="E147" t="e">
        <v>#N/A</v>
      </c>
      <c r="F147" t="e">
        <v>#N/A</v>
      </c>
      <c r="G147" t="e">
        <v>#N/A</v>
      </c>
      <c r="H147" t="e">
        <v>#N/A</v>
      </c>
      <c r="I147" t="e">
        <v>#N/A</v>
      </c>
      <c r="J147" t="e">
        <v>#N/A</v>
      </c>
      <c r="K147" t="e">
        <v>#N/A</v>
      </c>
    </row>
    <row r="148" spans="1:11" x14ac:dyDescent="0.25">
      <c r="A148" t="s">
        <v>148</v>
      </c>
      <c r="B148" t="e">
        <v>#N/A</v>
      </c>
      <c r="C148" t="e">
        <v>#N/A</v>
      </c>
      <c r="D148" t="e">
        <v>#N/A</v>
      </c>
      <c r="E148" t="e">
        <v>#N/A</v>
      </c>
      <c r="F148" t="e">
        <v>#N/A</v>
      </c>
      <c r="G148" t="e">
        <v>#N/A</v>
      </c>
      <c r="H148" t="e">
        <v>#N/A</v>
      </c>
      <c r="I148" t="e">
        <v>#N/A</v>
      </c>
      <c r="J148" t="e">
        <v>#N/A</v>
      </c>
      <c r="K148" t="e">
        <v>#N/A</v>
      </c>
    </row>
    <row r="149" spans="1:11" x14ac:dyDescent="0.25">
      <c r="A149" t="s">
        <v>142</v>
      </c>
      <c r="B149" t="s">
        <v>232</v>
      </c>
      <c r="C149" t="s">
        <v>657</v>
      </c>
      <c r="D149">
        <v>3</v>
      </c>
      <c r="E149" t="s">
        <v>669</v>
      </c>
      <c r="F149">
        <v>0.67</v>
      </c>
      <c r="G149" t="s">
        <v>288</v>
      </c>
      <c r="H149">
        <v>7.2992700729927007</v>
      </c>
      <c r="I149" t="s">
        <v>717</v>
      </c>
      <c r="J149">
        <v>0.57702505179050156</v>
      </c>
      <c r="K149" t="s">
        <v>692</v>
      </c>
    </row>
    <row r="150" spans="1:11" x14ac:dyDescent="0.25">
      <c r="A150" t="s">
        <v>95</v>
      </c>
      <c r="B150" t="e">
        <v>#N/A</v>
      </c>
      <c r="C150" t="e">
        <v>#N/A</v>
      </c>
      <c r="D150" t="e">
        <v>#N/A</v>
      </c>
      <c r="E150" t="e">
        <v>#N/A</v>
      </c>
      <c r="F150" t="e">
        <v>#N/A</v>
      </c>
      <c r="G150" t="e">
        <v>#N/A</v>
      </c>
      <c r="H150" t="e">
        <v>#N/A</v>
      </c>
      <c r="I150" t="e">
        <v>#N/A</v>
      </c>
      <c r="J150" t="e">
        <v>#N/A</v>
      </c>
      <c r="K150" t="e">
        <v>#N/A</v>
      </c>
    </row>
    <row r="151" spans="1:11" x14ac:dyDescent="0.25">
      <c r="A151" t="s">
        <v>160</v>
      </c>
      <c r="B151" t="e">
        <v>#N/A</v>
      </c>
      <c r="C151" t="e">
        <v>#N/A</v>
      </c>
      <c r="D151" t="e">
        <v>#N/A</v>
      </c>
      <c r="E151" t="e">
        <v>#N/A</v>
      </c>
      <c r="F151" t="e">
        <v>#N/A</v>
      </c>
      <c r="G151" t="e">
        <v>#N/A</v>
      </c>
      <c r="H151" t="e">
        <v>#N/A</v>
      </c>
      <c r="I151" t="e">
        <v>#N/A</v>
      </c>
      <c r="J151" t="e">
        <v>#N/A</v>
      </c>
      <c r="K151" t="e">
        <v>#N/A</v>
      </c>
    </row>
    <row r="152" spans="1:11" x14ac:dyDescent="0.25">
      <c r="A152" t="s">
        <v>87</v>
      </c>
      <c r="B152" t="e">
        <v>#N/A</v>
      </c>
      <c r="C152" t="e">
        <v>#N/A</v>
      </c>
      <c r="D152" t="e">
        <v>#N/A</v>
      </c>
      <c r="E152" t="e">
        <v>#N/A</v>
      </c>
      <c r="F152" t="e">
        <v>#N/A</v>
      </c>
      <c r="G152" t="e">
        <v>#N/A</v>
      </c>
      <c r="H152" t="e">
        <v>#N/A</v>
      </c>
      <c r="I152" t="e">
        <v>#N/A</v>
      </c>
      <c r="J152" t="e">
        <v>#N/A</v>
      </c>
      <c r="K152" t="e">
        <v>#N/A</v>
      </c>
    </row>
    <row r="153" spans="1:11" x14ac:dyDescent="0.25">
      <c r="A153" t="s">
        <v>99</v>
      </c>
      <c r="B153" t="e">
        <v>#N/A</v>
      </c>
      <c r="C153" t="e">
        <v>#N/A</v>
      </c>
      <c r="D153" t="e">
        <v>#N/A</v>
      </c>
      <c r="E153" t="e">
        <v>#N/A</v>
      </c>
      <c r="F153" t="e">
        <v>#N/A</v>
      </c>
      <c r="G153" t="e">
        <v>#N/A</v>
      </c>
      <c r="H153" t="e">
        <v>#N/A</v>
      </c>
      <c r="I153" t="e">
        <v>#N/A</v>
      </c>
      <c r="J153" t="e">
        <v>#N/A</v>
      </c>
      <c r="K153" t="e">
        <v>#N/A</v>
      </c>
    </row>
    <row r="154" spans="1:11" x14ac:dyDescent="0.25">
      <c r="A154" t="s">
        <v>156</v>
      </c>
      <c r="B154" t="s">
        <v>661</v>
      </c>
      <c r="C154" t="s">
        <v>663</v>
      </c>
      <c r="D154">
        <v>3</v>
      </c>
      <c r="E154" t="s">
        <v>678</v>
      </c>
      <c r="F154">
        <v>146.01499999999999</v>
      </c>
      <c r="G154" t="s">
        <v>287</v>
      </c>
      <c r="H154">
        <v>13.704214096834637</v>
      </c>
      <c r="I154" t="s">
        <v>622</v>
      </c>
      <c r="J154">
        <v>0.49830000000000002</v>
      </c>
      <c r="K154" t="s">
        <v>740</v>
      </c>
    </row>
    <row r="155" spans="1:11" x14ac:dyDescent="0.25">
      <c r="A155" t="s">
        <v>16</v>
      </c>
      <c r="B155" t="e">
        <v>#N/A</v>
      </c>
      <c r="C155" t="e">
        <v>#N/A</v>
      </c>
      <c r="D155" t="e">
        <v>#N/A</v>
      </c>
      <c r="E155" t="e">
        <v>#N/A</v>
      </c>
      <c r="F155" t="e">
        <v>#N/A</v>
      </c>
      <c r="G155" t="e">
        <v>#N/A</v>
      </c>
      <c r="H155" t="e">
        <v>#N/A</v>
      </c>
      <c r="I155" t="e">
        <v>#N/A</v>
      </c>
      <c r="J155" t="e">
        <v>#N/A</v>
      </c>
      <c r="K155" t="e">
        <v>#N/A</v>
      </c>
    </row>
    <row r="156" spans="1:11" x14ac:dyDescent="0.25">
      <c r="A156" t="s">
        <v>136</v>
      </c>
      <c r="B156" t="s">
        <v>660</v>
      </c>
      <c r="C156" t="s">
        <v>664</v>
      </c>
      <c r="D156">
        <v>6</v>
      </c>
      <c r="E156" t="s">
        <v>669</v>
      </c>
      <c r="F156">
        <v>31</v>
      </c>
      <c r="G156" t="s">
        <v>288</v>
      </c>
      <c r="H156">
        <v>13.678672288431803</v>
      </c>
      <c r="I156" t="s">
        <v>716</v>
      </c>
      <c r="J156">
        <v>0.57942000000000005</v>
      </c>
      <c r="K156" t="s">
        <v>749</v>
      </c>
    </row>
    <row r="157" spans="1:11" x14ac:dyDescent="0.25">
      <c r="A157" t="s">
        <v>130</v>
      </c>
      <c r="B157" t="e">
        <v>#N/A</v>
      </c>
      <c r="C157" t="e">
        <v>#N/A</v>
      </c>
      <c r="D157" t="e">
        <v>#N/A</v>
      </c>
      <c r="E157" t="e">
        <v>#N/A</v>
      </c>
      <c r="F157" t="e">
        <v>#N/A</v>
      </c>
      <c r="G157" t="e">
        <v>#N/A</v>
      </c>
      <c r="H157" t="e">
        <v>#N/A</v>
      </c>
      <c r="I157" t="e">
        <v>#N/A</v>
      </c>
      <c r="J157" t="e">
        <v>#N/A</v>
      </c>
      <c r="K157" t="e">
        <v>#N/A</v>
      </c>
    </row>
    <row r="158" spans="1:11" x14ac:dyDescent="0.25">
      <c r="A158" t="s">
        <v>101</v>
      </c>
      <c r="B158" t="e">
        <v>#N/A</v>
      </c>
      <c r="C158" t="e">
        <v>#N/A</v>
      </c>
      <c r="D158" t="e">
        <v>#N/A</v>
      </c>
      <c r="E158" t="e">
        <v>#N/A</v>
      </c>
      <c r="F158" t="e">
        <v>#N/A</v>
      </c>
      <c r="G158" t="e">
        <v>#N/A</v>
      </c>
      <c r="H158" t="e">
        <v>#N/A</v>
      </c>
      <c r="I158" t="e">
        <v>#N/A</v>
      </c>
      <c r="J158" t="e">
        <v>#N/A</v>
      </c>
      <c r="K158" t="e">
        <v>#N/A</v>
      </c>
    </row>
    <row r="159" spans="1:11" x14ac:dyDescent="0.25">
      <c r="A159" t="s">
        <v>171</v>
      </c>
      <c r="B159" t="e">
        <v>#N/A</v>
      </c>
      <c r="C159" t="e">
        <v>#N/A</v>
      </c>
      <c r="D159" t="e">
        <v>#N/A</v>
      </c>
      <c r="E159" t="e">
        <v>#N/A</v>
      </c>
      <c r="F159" t="e">
        <v>#N/A</v>
      </c>
      <c r="G159" t="e">
        <v>#N/A</v>
      </c>
      <c r="H159" t="e">
        <v>#N/A</v>
      </c>
      <c r="I159" t="e">
        <v>#N/A</v>
      </c>
      <c r="J159" t="e">
        <v>#N/A</v>
      </c>
      <c r="K159" t="e">
        <v>#N/A</v>
      </c>
    </row>
    <row r="160" spans="1:11" x14ac:dyDescent="0.25">
      <c r="A160" t="s">
        <v>115</v>
      </c>
      <c r="B160" t="e">
        <v>#N/A</v>
      </c>
      <c r="C160" t="e">
        <v>#N/A</v>
      </c>
      <c r="D160" t="e">
        <v>#N/A</v>
      </c>
      <c r="E160" t="e">
        <v>#N/A</v>
      </c>
      <c r="F160" t="e">
        <v>#N/A</v>
      </c>
      <c r="G160" t="e">
        <v>#N/A</v>
      </c>
      <c r="H160" t="e">
        <v>#N/A</v>
      </c>
      <c r="I160" t="e">
        <v>#N/A</v>
      </c>
      <c r="J160" t="e">
        <v>#N/A</v>
      </c>
      <c r="K160" t="e">
        <v>#N/A</v>
      </c>
    </row>
    <row r="161" spans="1:11" x14ac:dyDescent="0.25">
      <c r="A161" t="s">
        <v>23</v>
      </c>
      <c r="B161" t="e">
        <v>#N/A</v>
      </c>
      <c r="C161" t="e">
        <v>#N/A</v>
      </c>
      <c r="D161" t="e">
        <v>#N/A</v>
      </c>
      <c r="E161" t="e">
        <v>#N/A</v>
      </c>
      <c r="F161" t="e">
        <v>#N/A</v>
      </c>
      <c r="G161" t="e">
        <v>#N/A</v>
      </c>
      <c r="H161" t="e">
        <v>#N/A</v>
      </c>
      <c r="I161" t="e">
        <v>#N/A</v>
      </c>
      <c r="J161" t="e">
        <v>#N/A</v>
      </c>
      <c r="K161" t="e">
        <v>#N/A</v>
      </c>
    </row>
    <row r="162" spans="1:11" x14ac:dyDescent="0.25">
      <c r="A162" t="s">
        <v>84</v>
      </c>
      <c r="B162" t="e">
        <v>#N/A</v>
      </c>
      <c r="C162" t="e">
        <v>#N/A</v>
      </c>
      <c r="D162" t="e">
        <v>#N/A</v>
      </c>
      <c r="E162" t="e">
        <v>#N/A</v>
      </c>
      <c r="F162" t="e">
        <v>#N/A</v>
      </c>
      <c r="G162" t="e">
        <v>#N/A</v>
      </c>
      <c r="H162" t="e">
        <v>#N/A</v>
      </c>
      <c r="I162" t="e">
        <v>#N/A</v>
      </c>
      <c r="J162" t="e">
        <v>#N/A</v>
      </c>
      <c r="K162" t="e">
        <v>#N/A</v>
      </c>
    </row>
    <row r="163" spans="1:11" x14ac:dyDescent="0.25">
      <c r="A163" t="s">
        <v>26</v>
      </c>
      <c r="B163" t="e">
        <v>#N/A</v>
      </c>
      <c r="C163" t="e">
        <v>#N/A</v>
      </c>
      <c r="D163" t="e">
        <v>#N/A</v>
      </c>
      <c r="E163" t="e">
        <v>#N/A</v>
      </c>
      <c r="F163" t="e">
        <v>#N/A</v>
      </c>
      <c r="G163" t="e">
        <v>#N/A</v>
      </c>
      <c r="H163" t="e">
        <v>#N/A</v>
      </c>
      <c r="I163" t="e">
        <v>#N/A</v>
      </c>
      <c r="J163" t="e">
        <v>#N/A</v>
      </c>
      <c r="K163" t="e">
        <v>#N/A</v>
      </c>
    </row>
    <row r="164" spans="1:11" x14ac:dyDescent="0.25">
      <c r="A164" t="s">
        <v>110</v>
      </c>
      <c r="B164" t="e">
        <v>#N/A</v>
      </c>
      <c r="C164" t="e">
        <v>#N/A</v>
      </c>
      <c r="D164" t="e">
        <v>#N/A</v>
      </c>
      <c r="E164" t="e">
        <v>#N/A</v>
      </c>
      <c r="F164" t="e">
        <v>#N/A</v>
      </c>
      <c r="G164" t="e">
        <v>#N/A</v>
      </c>
      <c r="H164" t="e">
        <v>#N/A</v>
      </c>
      <c r="I164" t="e">
        <v>#N/A</v>
      </c>
      <c r="J164" t="e">
        <v>#N/A</v>
      </c>
      <c r="K164" t="e">
        <v>#N/A</v>
      </c>
    </row>
    <row r="165" spans="1:11" x14ac:dyDescent="0.25">
      <c r="A165" t="s">
        <v>188</v>
      </c>
      <c r="B165" t="e">
        <v>#N/A</v>
      </c>
      <c r="C165" t="e">
        <v>#N/A</v>
      </c>
      <c r="D165" t="e">
        <v>#N/A</v>
      </c>
      <c r="E165" t="e">
        <v>#N/A</v>
      </c>
      <c r="F165" t="e">
        <v>#N/A</v>
      </c>
      <c r="G165" t="e">
        <v>#N/A</v>
      </c>
      <c r="H165" t="e">
        <v>#N/A</v>
      </c>
      <c r="I165" t="e">
        <v>#N/A</v>
      </c>
      <c r="J165" t="e">
        <v>#N/A</v>
      </c>
      <c r="K165" t="e">
        <v>#N/A</v>
      </c>
    </row>
    <row r="166" spans="1:11" x14ac:dyDescent="0.25">
      <c r="A166" t="s">
        <v>19</v>
      </c>
      <c r="B166" t="e">
        <v>#N/A</v>
      </c>
      <c r="C166" t="e">
        <v>#N/A</v>
      </c>
      <c r="D166" t="e">
        <v>#N/A</v>
      </c>
      <c r="E166" t="e">
        <v>#N/A</v>
      </c>
      <c r="F166" t="e">
        <v>#N/A</v>
      </c>
      <c r="G166" t="e">
        <v>#N/A</v>
      </c>
      <c r="H166" t="e">
        <v>#N/A</v>
      </c>
      <c r="I166" t="e">
        <v>#N/A</v>
      </c>
      <c r="J166" t="e">
        <v>#N/A</v>
      </c>
      <c r="K166" t="e">
        <v>#N/A</v>
      </c>
    </row>
    <row r="167" spans="1:11" x14ac:dyDescent="0.25">
      <c r="A167" t="s">
        <v>121</v>
      </c>
      <c r="B167" t="e">
        <v>#N/A</v>
      </c>
      <c r="C167" t="e">
        <v>#N/A</v>
      </c>
      <c r="D167" t="e">
        <v>#N/A</v>
      </c>
      <c r="E167" t="e">
        <v>#N/A</v>
      </c>
      <c r="F167" t="e">
        <v>#N/A</v>
      </c>
      <c r="G167" t="e">
        <v>#N/A</v>
      </c>
      <c r="H167" t="e">
        <v>#N/A</v>
      </c>
      <c r="I167" t="e">
        <v>#N/A</v>
      </c>
      <c r="J167" t="e">
        <v>#N/A</v>
      </c>
      <c r="K167" t="e">
        <v>#N/A</v>
      </c>
    </row>
    <row r="168" spans="1:11" x14ac:dyDescent="0.25">
      <c r="A168" t="s">
        <v>262</v>
      </c>
      <c r="B168" t="e">
        <v>#N/A</v>
      </c>
      <c r="C168" t="e">
        <v>#N/A</v>
      </c>
      <c r="D168" t="e">
        <v>#N/A</v>
      </c>
      <c r="E168" t="e">
        <v>#N/A</v>
      </c>
      <c r="F168" t="e">
        <v>#N/A</v>
      </c>
      <c r="G168" t="e">
        <v>#N/A</v>
      </c>
      <c r="H168" t="e">
        <v>#N/A</v>
      </c>
      <c r="I168" t="e">
        <v>#N/A</v>
      </c>
      <c r="J168" t="e">
        <v>#N/A</v>
      </c>
      <c r="K168" t="e">
        <v>#N/A</v>
      </c>
    </row>
    <row r="169" spans="1:11" x14ac:dyDescent="0.25">
      <c r="A169" t="s">
        <v>74</v>
      </c>
      <c r="B169" t="e">
        <v>#N/A</v>
      </c>
      <c r="C169" t="e">
        <v>#N/A</v>
      </c>
      <c r="D169" t="e">
        <v>#N/A</v>
      </c>
      <c r="E169" t="e">
        <v>#N/A</v>
      </c>
      <c r="F169" t="e">
        <v>#N/A</v>
      </c>
      <c r="G169" t="e">
        <v>#N/A</v>
      </c>
      <c r="H169" t="e">
        <v>#N/A</v>
      </c>
      <c r="I169" t="e">
        <v>#N/A</v>
      </c>
      <c r="J169" t="e">
        <v>#N/A</v>
      </c>
      <c r="K169" t="e">
        <v>#N/A</v>
      </c>
    </row>
    <row r="170" spans="1:11" x14ac:dyDescent="0.25">
      <c r="A170" t="s">
        <v>112</v>
      </c>
      <c r="B170" t="e">
        <v>#N/A</v>
      </c>
      <c r="C170" t="e">
        <v>#N/A</v>
      </c>
      <c r="D170" t="e">
        <v>#N/A</v>
      </c>
      <c r="E170" t="e">
        <v>#N/A</v>
      </c>
      <c r="F170" t="e">
        <v>#N/A</v>
      </c>
      <c r="G170" t="e">
        <v>#N/A</v>
      </c>
      <c r="H170" t="e">
        <v>#N/A</v>
      </c>
      <c r="I170" t="e">
        <v>#N/A</v>
      </c>
      <c r="J170" t="e">
        <v>#N/A</v>
      </c>
      <c r="K170" t="e">
        <v>#N/A</v>
      </c>
    </row>
    <row r="171" spans="1:11" x14ac:dyDescent="0.25">
      <c r="A171" t="s">
        <v>146</v>
      </c>
      <c r="B171" t="e">
        <v>#N/A</v>
      </c>
      <c r="C171" t="e">
        <v>#N/A</v>
      </c>
      <c r="D171" t="e">
        <v>#N/A</v>
      </c>
      <c r="E171" t="e">
        <v>#N/A</v>
      </c>
      <c r="F171" t="e">
        <v>#N/A</v>
      </c>
      <c r="G171" t="e">
        <v>#N/A</v>
      </c>
      <c r="H171" t="e">
        <v>#N/A</v>
      </c>
      <c r="I171" t="e">
        <v>#N/A</v>
      </c>
      <c r="J171" t="e">
        <v>#N/A</v>
      </c>
      <c r="K171" t="e">
        <v>#N/A</v>
      </c>
    </row>
    <row r="172" spans="1:11" x14ac:dyDescent="0.25">
      <c r="A172" t="s">
        <v>143</v>
      </c>
      <c r="B172" t="e">
        <v>#N/A</v>
      </c>
      <c r="C172" t="e">
        <v>#N/A</v>
      </c>
      <c r="D172" t="e">
        <v>#N/A</v>
      </c>
      <c r="E172" t="e">
        <v>#N/A</v>
      </c>
      <c r="F172" t="e">
        <v>#N/A</v>
      </c>
      <c r="G172" t="e">
        <v>#N/A</v>
      </c>
      <c r="H172" t="e">
        <v>#N/A</v>
      </c>
      <c r="I172" t="e">
        <v>#N/A</v>
      </c>
      <c r="J172" t="e">
        <v>#N/A</v>
      </c>
      <c r="K172" t="e">
        <v>#N/A</v>
      </c>
    </row>
    <row r="173" spans="1:11" x14ac:dyDescent="0.25">
      <c r="A173" t="s">
        <v>184</v>
      </c>
      <c r="B173" t="s">
        <v>660</v>
      </c>
      <c r="C173" t="s">
        <v>664</v>
      </c>
      <c r="D173">
        <v>6</v>
      </c>
      <c r="E173" t="s">
        <v>678</v>
      </c>
      <c r="F173">
        <v>0.85</v>
      </c>
      <c r="G173" t="s">
        <v>291</v>
      </c>
      <c r="H173">
        <v>13.843310233851621</v>
      </c>
      <c r="I173" t="s">
        <v>622</v>
      </c>
      <c r="J173" t="s">
        <v>617</v>
      </c>
      <c r="K173" t="s">
        <v>619</v>
      </c>
    </row>
    <row r="174" spans="1:11" x14ac:dyDescent="0.25">
      <c r="A174" t="s">
        <v>194</v>
      </c>
      <c r="B174" t="e">
        <v>#N/A</v>
      </c>
      <c r="C174" t="e">
        <v>#N/A</v>
      </c>
      <c r="D174" t="e">
        <v>#N/A</v>
      </c>
      <c r="E174" t="e">
        <v>#N/A</v>
      </c>
      <c r="F174" t="e">
        <v>#N/A</v>
      </c>
      <c r="G174" t="e">
        <v>#N/A</v>
      </c>
      <c r="H174" t="e">
        <v>#N/A</v>
      </c>
      <c r="I174" t="e">
        <v>#N/A</v>
      </c>
      <c r="J174" t="e">
        <v>#N/A</v>
      </c>
      <c r="K174" t="e">
        <v>#N/A</v>
      </c>
    </row>
    <row r="175" spans="1:11" x14ac:dyDescent="0.25">
      <c r="A175" t="s">
        <v>272</v>
      </c>
      <c r="B175" t="e">
        <v>#N/A</v>
      </c>
      <c r="C175" t="e">
        <v>#N/A</v>
      </c>
      <c r="D175" t="e">
        <v>#N/A</v>
      </c>
      <c r="E175" t="e">
        <v>#N/A</v>
      </c>
      <c r="F175" t="e">
        <v>#N/A</v>
      </c>
      <c r="G175" t="e">
        <v>#N/A</v>
      </c>
      <c r="H175" t="e">
        <v>#N/A</v>
      </c>
      <c r="I175" t="e">
        <v>#N/A</v>
      </c>
      <c r="J175" t="e">
        <v>#N/A</v>
      </c>
      <c r="K175" t="e">
        <v>#N/A</v>
      </c>
    </row>
    <row r="176" spans="1:11" x14ac:dyDescent="0.25">
      <c r="A176" t="s">
        <v>274</v>
      </c>
      <c r="B176" t="e">
        <v>#N/A</v>
      </c>
      <c r="C176" t="e">
        <v>#N/A</v>
      </c>
      <c r="D176" t="e">
        <v>#N/A</v>
      </c>
      <c r="E176" t="e">
        <v>#N/A</v>
      </c>
      <c r="F176" t="e">
        <v>#N/A</v>
      </c>
      <c r="G176" t="e">
        <v>#N/A</v>
      </c>
      <c r="H176" t="e">
        <v>#N/A</v>
      </c>
      <c r="I176" t="e">
        <v>#N/A</v>
      </c>
      <c r="J176" t="e">
        <v>#N/A</v>
      </c>
      <c r="K176" t="e">
        <v>#N/A</v>
      </c>
    </row>
    <row r="177" spans="1:11" x14ac:dyDescent="0.25">
      <c r="A177" t="s">
        <v>119</v>
      </c>
      <c r="B177" t="e">
        <v>#N/A</v>
      </c>
      <c r="C177" t="e">
        <v>#N/A</v>
      </c>
      <c r="D177" t="e">
        <v>#N/A</v>
      </c>
      <c r="E177" t="e">
        <v>#N/A</v>
      </c>
      <c r="F177" t="e">
        <v>#N/A</v>
      </c>
      <c r="G177" t="e">
        <v>#N/A</v>
      </c>
      <c r="H177" t="e">
        <v>#N/A</v>
      </c>
      <c r="I177" t="e">
        <v>#N/A</v>
      </c>
      <c r="J177" t="e">
        <v>#N/A</v>
      </c>
      <c r="K177" t="e">
        <v>#N/A</v>
      </c>
    </row>
    <row r="178" spans="1:11" x14ac:dyDescent="0.25">
      <c r="A178" t="s">
        <v>167</v>
      </c>
      <c r="B178" t="e">
        <v>#N/A</v>
      </c>
      <c r="C178" t="e">
        <v>#N/A</v>
      </c>
      <c r="D178" t="e">
        <v>#N/A</v>
      </c>
      <c r="E178" t="e">
        <v>#N/A</v>
      </c>
      <c r="F178" t="e">
        <v>#N/A</v>
      </c>
      <c r="G178" t="e">
        <v>#N/A</v>
      </c>
      <c r="H178" t="e">
        <v>#N/A</v>
      </c>
      <c r="I178" t="e">
        <v>#N/A</v>
      </c>
      <c r="J178" t="e">
        <v>#N/A</v>
      </c>
      <c r="K178" t="e">
        <v>#N/A</v>
      </c>
    </row>
    <row r="179" spans="1:11" x14ac:dyDescent="0.25">
      <c r="A179" t="s">
        <v>79</v>
      </c>
      <c r="B179" t="e">
        <v>#N/A</v>
      </c>
      <c r="C179" t="e">
        <v>#N/A</v>
      </c>
      <c r="D179" t="e">
        <v>#N/A</v>
      </c>
      <c r="E179" t="e">
        <v>#N/A</v>
      </c>
      <c r="F179" t="e">
        <v>#N/A</v>
      </c>
      <c r="G179" t="e">
        <v>#N/A</v>
      </c>
      <c r="H179" t="e">
        <v>#N/A</v>
      </c>
      <c r="I179" t="e">
        <v>#N/A</v>
      </c>
      <c r="J179" t="e">
        <v>#N/A</v>
      </c>
      <c r="K179" t="e">
        <v>#N/A</v>
      </c>
    </row>
    <row r="180" spans="1:11" x14ac:dyDescent="0.25">
      <c r="A180" t="s">
        <v>169</v>
      </c>
      <c r="B180" t="e">
        <v>#N/A</v>
      </c>
      <c r="C180" t="e">
        <v>#N/A</v>
      </c>
      <c r="D180" t="e">
        <v>#N/A</v>
      </c>
      <c r="E180" t="e">
        <v>#N/A</v>
      </c>
      <c r="F180" t="e">
        <v>#N/A</v>
      </c>
      <c r="G180" t="e">
        <v>#N/A</v>
      </c>
      <c r="H180" t="e">
        <v>#N/A</v>
      </c>
      <c r="I180" t="e">
        <v>#N/A</v>
      </c>
      <c r="J180" t="e">
        <v>#N/A</v>
      </c>
      <c r="K180" t="e">
        <v>#N/A</v>
      </c>
    </row>
    <row r="181" spans="1:11" x14ac:dyDescent="0.25">
      <c r="A181" t="s">
        <v>118</v>
      </c>
      <c r="B181" t="e">
        <v>#N/A</v>
      </c>
      <c r="C181" t="e">
        <v>#N/A</v>
      </c>
      <c r="D181" t="e">
        <v>#N/A</v>
      </c>
      <c r="E181" t="e">
        <v>#N/A</v>
      </c>
      <c r="F181" t="e">
        <v>#N/A</v>
      </c>
      <c r="G181" t="e">
        <v>#N/A</v>
      </c>
      <c r="H181" t="e">
        <v>#N/A</v>
      </c>
      <c r="I181" t="e">
        <v>#N/A</v>
      </c>
      <c r="J181" t="e">
        <v>#N/A</v>
      </c>
      <c r="K181" t="e">
        <v>#N/A</v>
      </c>
    </row>
    <row r="182" spans="1:11" x14ac:dyDescent="0.25">
      <c r="A182" t="s">
        <v>120</v>
      </c>
      <c r="B182" t="e">
        <v>#N/A</v>
      </c>
      <c r="C182" t="e">
        <v>#N/A</v>
      </c>
      <c r="D182" t="e">
        <v>#N/A</v>
      </c>
      <c r="E182" t="e">
        <v>#N/A</v>
      </c>
      <c r="F182" t="e">
        <v>#N/A</v>
      </c>
      <c r="G182" t="e">
        <v>#N/A</v>
      </c>
      <c r="H182" t="e">
        <v>#N/A</v>
      </c>
      <c r="I182" t="e">
        <v>#N/A</v>
      </c>
      <c r="J182" t="e">
        <v>#N/A</v>
      </c>
      <c r="K182" t="e">
        <v>#N/A</v>
      </c>
    </row>
    <row r="183" spans="1:11" x14ac:dyDescent="0.25">
      <c r="A183" t="s">
        <v>235</v>
      </c>
      <c r="B183" t="e">
        <v>#N/A</v>
      </c>
      <c r="C183" t="e">
        <v>#N/A</v>
      </c>
      <c r="D183" t="e">
        <v>#N/A</v>
      </c>
      <c r="E183" t="e">
        <v>#N/A</v>
      </c>
      <c r="F183" t="e">
        <v>#N/A</v>
      </c>
      <c r="G183" t="e">
        <v>#N/A</v>
      </c>
      <c r="H183" t="e">
        <v>#N/A</v>
      </c>
      <c r="I183" t="e">
        <v>#N/A</v>
      </c>
      <c r="J183" t="e">
        <v>#N/A</v>
      </c>
      <c r="K183" t="e">
        <v>#N/A</v>
      </c>
    </row>
    <row r="184" spans="1:11" x14ac:dyDescent="0.25">
      <c r="A184" t="s">
        <v>78</v>
      </c>
      <c r="B184" t="e">
        <v>#N/A</v>
      </c>
      <c r="C184" t="e">
        <v>#N/A</v>
      </c>
      <c r="D184" t="e">
        <v>#N/A</v>
      </c>
      <c r="E184" t="e">
        <v>#N/A</v>
      </c>
      <c r="F184" t="e">
        <v>#N/A</v>
      </c>
      <c r="G184" t="e">
        <v>#N/A</v>
      </c>
      <c r="H184" t="e">
        <v>#N/A</v>
      </c>
      <c r="I184" t="e">
        <v>#N/A</v>
      </c>
      <c r="J184" t="e">
        <v>#N/A</v>
      </c>
      <c r="K184" t="e">
        <v>#N/A</v>
      </c>
    </row>
    <row r="185" spans="1:11" x14ac:dyDescent="0.25">
      <c r="A185" t="s">
        <v>98</v>
      </c>
      <c r="B185" t="e">
        <v>#N/A</v>
      </c>
      <c r="C185" t="e">
        <v>#N/A</v>
      </c>
      <c r="D185" t="e">
        <v>#N/A</v>
      </c>
      <c r="E185" t="e">
        <v>#N/A</v>
      </c>
      <c r="F185" t="e">
        <v>#N/A</v>
      </c>
      <c r="G185" t="e">
        <v>#N/A</v>
      </c>
      <c r="H185" t="e">
        <v>#N/A</v>
      </c>
      <c r="I185" t="e">
        <v>#N/A</v>
      </c>
      <c r="J185" t="e">
        <v>#N/A</v>
      </c>
      <c r="K185" t="e">
        <v>#N/A</v>
      </c>
    </row>
    <row r="186" spans="1:11" x14ac:dyDescent="0.25">
      <c r="A186" t="s">
        <v>127</v>
      </c>
      <c r="B186" t="e">
        <v>#N/A</v>
      </c>
      <c r="C186" t="e">
        <v>#N/A</v>
      </c>
      <c r="D186" t="e">
        <v>#N/A</v>
      </c>
      <c r="E186" t="e">
        <v>#N/A</v>
      </c>
      <c r="F186" t="e">
        <v>#N/A</v>
      </c>
      <c r="G186" t="e">
        <v>#N/A</v>
      </c>
      <c r="H186" t="e">
        <v>#N/A</v>
      </c>
      <c r="I186" t="e">
        <v>#N/A</v>
      </c>
      <c r="J186" t="e">
        <v>#N/A</v>
      </c>
      <c r="K186" t="e">
        <v>#N/A</v>
      </c>
    </row>
    <row r="187" spans="1:11" x14ac:dyDescent="0.25">
      <c r="A187" t="s">
        <v>133</v>
      </c>
      <c r="B187" t="e">
        <v>#N/A</v>
      </c>
      <c r="C187" t="e">
        <v>#N/A</v>
      </c>
      <c r="D187" t="e">
        <v>#N/A</v>
      </c>
      <c r="E187" t="e">
        <v>#N/A</v>
      </c>
      <c r="F187" t="e">
        <v>#N/A</v>
      </c>
      <c r="G187" t="e">
        <v>#N/A</v>
      </c>
      <c r="H187" t="e">
        <v>#N/A</v>
      </c>
      <c r="I187" t="e">
        <v>#N/A</v>
      </c>
      <c r="J187" t="e">
        <v>#N/A</v>
      </c>
      <c r="K187" t="e">
        <v>#N/A</v>
      </c>
    </row>
    <row r="188" spans="1:11" x14ac:dyDescent="0.25">
      <c r="A188" t="s">
        <v>185</v>
      </c>
      <c r="B188" t="e">
        <v>#N/A</v>
      </c>
      <c r="C188" t="e">
        <v>#N/A</v>
      </c>
      <c r="D188" t="e">
        <v>#N/A</v>
      </c>
      <c r="E188" t="e">
        <v>#N/A</v>
      </c>
      <c r="F188" t="e">
        <v>#N/A</v>
      </c>
      <c r="G188" t="e">
        <v>#N/A</v>
      </c>
      <c r="H188" t="e">
        <v>#N/A</v>
      </c>
      <c r="I188" t="e">
        <v>#N/A</v>
      </c>
      <c r="J188" t="e">
        <v>#N/A</v>
      </c>
      <c r="K188" t="e">
        <v>#N/A</v>
      </c>
    </row>
    <row r="189" spans="1:11" x14ac:dyDescent="0.25">
      <c r="A189" t="s">
        <v>164</v>
      </c>
      <c r="B189" t="s">
        <v>655</v>
      </c>
      <c r="C189" t="s">
        <v>658</v>
      </c>
      <c r="D189">
        <v>5</v>
      </c>
      <c r="E189" t="s">
        <v>681</v>
      </c>
      <c r="F189">
        <v>15.46</v>
      </c>
      <c r="G189" t="s">
        <v>288</v>
      </c>
      <c r="H189">
        <v>21.6</v>
      </c>
      <c r="I189" t="s">
        <v>622</v>
      </c>
      <c r="J189" t="s">
        <v>617</v>
      </c>
      <c r="K189" t="s">
        <v>619</v>
      </c>
    </row>
    <row r="190" spans="1:11" x14ac:dyDescent="0.25">
      <c r="A190" t="s">
        <v>8</v>
      </c>
      <c r="B190" t="e">
        <v>#N/A</v>
      </c>
      <c r="C190" t="e">
        <v>#N/A</v>
      </c>
      <c r="D190" t="e">
        <v>#N/A</v>
      </c>
      <c r="E190" t="e">
        <v>#N/A</v>
      </c>
      <c r="F190" t="e">
        <v>#N/A</v>
      </c>
      <c r="G190" t="e">
        <v>#N/A</v>
      </c>
      <c r="H190" t="e">
        <v>#N/A</v>
      </c>
      <c r="I190" t="e">
        <v>#N/A</v>
      </c>
      <c r="J190" t="e">
        <v>#N/A</v>
      </c>
      <c r="K190" t="e">
        <v>#N/A</v>
      </c>
    </row>
    <row r="191" spans="1:11" x14ac:dyDescent="0.25">
      <c r="A191" t="s">
        <v>67</v>
      </c>
      <c r="B191" t="e">
        <v>#N/A</v>
      </c>
      <c r="C191" t="e">
        <v>#N/A</v>
      </c>
      <c r="D191" t="e">
        <v>#N/A</v>
      </c>
      <c r="E191" t="e">
        <v>#N/A</v>
      </c>
      <c r="F191" t="e">
        <v>#N/A</v>
      </c>
      <c r="G191" t="e">
        <v>#N/A</v>
      </c>
      <c r="H191" t="e">
        <v>#N/A</v>
      </c>
      <c r="I191" t="e">
        <v>#N/A</v>
      </c>
      <c r="J191" t="e">
        <v>#N/A</v>
      </c>
      <c r="K191" t="e">
        <v>#N/A</v>
      </c>
    </row>
    <row r="192" spans="1:11" x14ac:dyDescent="0.25">
      <c r="A192" t="s">
        <v>14</v>
      </c>
      <c r="B192" t="e">
        <v>#N/A</v>
      </c>
      <c r="C192" t="e">
        <v>#N/A</v>
      </c>
      <c r="D192" t="e">
        <v>#N/A</v>
      </c>
      <c r="E192" t="e">
        <v>#N/A</v>
      </c>
      <c r="F192" t="e">
        <v>#N/A</v>
      </c>
      <c r="G192" t="e">
        <v>#N/A</v>
      </c>
      <c r="H192" t="e">
        <v>#N/A</v>
      </c>
      <c r="I192" t="e">
        <v>#N/A</v>
      </c>
      <c r="J192" t="e">
        <v>#N/A</v>
      </c>
      <c r="K192" t="e">
        <v>#N/A</v>
      </c>
    </row>
    <row r="193" spans="1:11" x14ac:dyDescent="0.25">
      <c r="A193" t="s">
        <v>71</v>
      </c>
      <c r="B193" t="e">
        <v>#N/A</v>
      </c>
      <c r="C193" t="e">
        <v>#N/A</v>
      </c>
      <c r="D193" t="e">
        <v>#N/A</v>
      </c>
      <c r="E193" t="e">
        <v>#N/A</v>
      </c>
      <c r="F193" t="e">
        <v>#N/A</v>
      </c>
      <c r="G193" t="e">
        <v>#N/A</v>
      </c>
      <c r="H193" t="e">
        <v>#N/A</v>
      </c>
      <c r="I193" t="e">
        <v>#N/A</v>
      </c>
      <c r="J193" t="e">
        <v>#N/A</v>
      </c>
      <c r="K193" t="e">
        <v>#N/A</v>
      </c>
    </row>
    <row r="194" spans="1:11" x14ac:dyDescent="0.25">
      <c r="A194" t="s">
        <v>166</v>
      </c>
      <c r="B194" t="e">
        <v>#N/A</v>
      </c>
      <c r="C194" t="e">
        <v>#N/A</v>
      </c>
      <c r="D194" t="e">
        <v>#N/A</v>
      </c>
      <c r="E194" t="e">
        <v>#N/A</v>
      </c>
      <c r="F194" t="e">
        <v>#N/A</v>
      </c>
      <c r="G194" t="e">
        <v>#N/A</v>
      </c>
      <c r="H194" t="e">
        <v>#N/A</v>
      </c>
      <c r="I194" t="e">
        <v>#N/A</v>
      </c>
      <c r="J194" t="e">
        <v>#N/A</v>
      </c>
      <c r="K194" t="e">
        <v>#N/A</v>
      </c>
    </row>
    <row r="195" spans="1:11" x14ac:dyDescent="0.25">
      <c r="A195" t="s">
        <v>191</v>
      </c>
      <c r="B195" t="s">
        <v>661</v>
      </c>
      <c r="C195" t="s">
        <v>658</v>
      </c>
      <c r="D195">
        <v>9</v>
      </c>
      <c r="E195" t="s">
        <v>669</v>
      </c>
      <c r="F195">
        <v>1.03</v>
      </c>
      <c r="G195" t="s">
        <v>287</v>
      </c>
      <c r="H195">
        <v>20.126996866764767</v>
      </c>
      <c r="I195" t="s">
        <v>692</v>
      </c>
      <c r="J195">
        <v>0.44909162931099567</v>
      </c>
      <c r="K195" t="s">
        <v>746</v>
      </c>
    </row>
    <row r="196" spans="1:11" x14ac:dyDescent="0.25">
      <c r="A196" t="s">
        <v>192</v>
      </c>
      <c r="B196" t="e">
        <v>#N/A</v>
      </c>
      <c r="C196" t="e">
        <v>#N/A</v>
      </c>
      <c r="D196" t="e">
        <v>#N/A</v>
      </c>
      <c r="E196" t="e">
        <v>#N/A</v>
      </c>
      <c r="F196" t="e">
        <v>#N/A</v>
      </c>
      <c r="G196" t="e">
        <v>#N/A</v>
      </c>
      <c r="H196" t="e">
        <v>#N/A</v>
      </c>
      <c r="I196" t="e">
        <v>#N/A</v>
      </c>
      <c r="J196" t="e">
        <v>#N/A</v>
      </c>
      <c r="K196" t="e">
        <v>#N/A</v>
      </c>
    </row>
    <row r="197" spans="1:11" x14ac:dyDescent="0.25">
      <c r="A197" t="s">
        <v>283</v>
      </c>
      <c r="B197" t="e">
        <v>#N/A</v>
      </c>
      <c r="C197" t="e">
        <v>#N/A</v>
      </c>
      <c r="D197" t="e">
        <v>#N/A</v>
      </c>
      <c r="E197" t="e">
        <v>#N/A</v>
      </c>
      <c r="F197" t="e">
        <v>#N/A</v>
      </c>
      <c r="G197" t="e">
        <v>#N/A</v>
      </c>
      <c r="H197" t="e">
        <v>#N/A</v>
      </c>
      <c r="I197" t="e">
        <v>#N/A</v>
      </c>
      <c r="J197" t="e">
        <v>#N/A</v>
      </c>
      <c r="K197" t="e">
        <v>#N/A</v>
      </c>
    </row>
    <row r="198" spans="1:11" x14ac:dyDescent="0.25">
      <c r="A198" t="s">
        <v>47</v>
      </c>
      <c r="B198" t="e">
        <v>#N/A</v>
      </c>
      <c r="C198" t="e">
        <v>#N/A</v>
      </c>
      <c r="D198" t="e">
        <v>#N/A</v>
      </c>
      <c r="E198" t="e">
        <v>#N/A</v>
      </c>
      <c r="F198" t="e">
        <v>#N/A</v>
      </c>
      <c r="G198" t="e">
        <v>#N/A</v>
      </c>
      <c r="H198" t="e">
        <v>#N/A</v>
      </c>
      <c r="I198" t="e">
        <v>#N/A</v>
      </c>
      <c r="J198" t="e">
        <v>#N/A</v>
      </c>
      <c r="K198" t="e">
        <v>#N/A</v>
      </c>
    </row>
    <row r="199" spans="1:11" x14ac:dyDescent="0.25">
      <c r="A199" t="s">
        <v>48</v>
      </c>
      <c r="B199" t="e">
        <v>#N/A</v>
      </c>
      <c r="C199" t="e">
        <v>#N/A</v>
      </c>
      <c r="D199" t="e">
        <v>#N/A</v>
      </c>
      <c r="E199" t="e">
        <v>#N/A</v>
      </c>
      <c r="F199" t="e">
        <v>#N/A</v>
      </c>
      <c r="G199" t="e">
        <v>#N/A</v>
      </c>
      <c r="H199" t="e">
        <v>#N/A</v>
      </c>
      <c r="I199" t="e">
        <v>#N/A</v>
      </c>
      <c r="J199" t="e">
        <v>#N/A</v>
      </c>
      <c r="K199" t="e">
        <v>#N/A</v>
      </c>
    </row>
    <row r="200" spans="1:11" x14ac:dyDescent="0.25">
      <c r="A200" t="s">
        <v>15</v>
      </c>
      <c r="B200" t="e">
        <v>#N/A</v>
      </c>
      <c r="C200" t="e">
        <v>#N/A</v>
      </c>
      <c r="D200" t="e">
        <v>#N/A</v>
      </c>
      <c r="E200" t="e">
        <v>#N/A</v>
      </c>
      <c r="F200" t="e">
        <v>#N/A</v>
      </c>
      <c r="G200" t="e">
        <v>#N/A</v>
      </c>
      <c r="H200" t="e">
        <v>#N/A</v>
      </c>
      <c r="I200" t="e">
        <v>#N/A</v>
      </c>
      <c r="J200" t="e">
        <v>#N/A</v>
      </c>
      <c r="K200" t="e">
        <v>#N/A</v>
      </c>
    </row>
    <row r="201" spans="1:11" x14ac:dyDescent="0.25">
      <c r="A201" t="s">
        <v>70</v>
      </c>
      <c r="B201" t="e">
        <v>#N/A</v>
      </c>
      <c r="C201" t="e">
        <v>#N/A</v>
      </c>
      <c r="D201" t="e">
        <v>#N/A</v>
      </c>
      <c r="E201" t="e">
        <v>#N/A</v>
      </c>
      <c r="F201" t="e">
        <v>#N/A</v>
      </c>
      <c r="G201" t="e">
        <v>#N/A</v>
      </c>
      <c r="H201" t="e">
        <v>#N/A</v>
      </c>
      <c r="I201" t="e">
        <v>#N/A</v>
      </c>
      <c r="J201" t="e">
        <v>#N/A</v>
      </c>
      <c r="K201" t="e">
        <v>#N/A</v>
      </c>
    </row>
    <row r="202" spans="1:11" x14ac:dyDescent="0.25">
      <c r="A202" t="s">
        <v>89</v>
      </c>
      <c r="B202" t="e">
        <v>#N/A</v>
      </c>
      <c r="C202" t="e">
        <v>#N/A</v>
      </c>
      <c r="D202" t="e">
        <v>#N/A</v>
      </c>
      <c r="E202" t="e">
        <v>#N/A</v>
      </c>
      <c r="F202" t="e">
        <v>#N/A</v>
      </c>
      <c r="G202" t="e">
        <v>#N/A</v>
      </c>
      <c r="H202" t="e">
        <v>#N/A</v>
      </c>
      <c r="I202" t="e">
        <v>#N/A</v>
      </c>
      <c r="J202" t="e">
        <v>#N/A</v>
      </c>
      <c r="K202" t="e">
        <v>#N/A</v>
      </c>
    </row>
    <row r="203" spans="1:11" x14ac:dyDescent="0.25">
      <c r="A203" t="s">
        <v>111</v>
      </c>
      <c r="B203" t="e">
        <v>#N/A</v>
      </c>
      <c r="C203" t="e">
        <v>#N/A</v>
      </c>
      <c r="D203" t="e">
        <v>#N/A</v>
      </c>
      <c r="E203" t="e">
        <v>#N/A</v>
      </c>
      <c r="F203" t="e">
        <v>#N/A</v>
      </c>
      <c r="G203" t="e">
        <v>#N/A</v>
      </c>
      <c r="H203" t="e">
        <v>#N/A</v>
      </c>
      <c r="I203" t="e">
        <v>#N/A</v>
      </c>
      <c r="J203" t="e">
        <v>#N/A</v>
      </c>
      <c r="K203" t="e">
        <v>#N/A</v>
      </c>
    </row>
    <row r="204" spans="1:11" x14ac:dyDescent="0.25">
      <c r="A204" t="s">
        <v>129</v>
      </c>
      <c r="B204" t="e">
        <v>#N/A</v>
      </c>
      <c r="C204" t="e">
        <v>#N/A</v>
      </c>
      <c r="D204" t="e">
        <v>#N/A</v>
      </c>
      <c r="E204" t="e">
        <v>#N/A</v>
      </c>
      <c r="F204" t="e">
        <v>#N/A</v>
      </c>
      <c r="G204" t="e">
        <v>#N/A</v>
      </c>
      <c r="H204" t="e">
        <v>#N/A</v>
      </c>
      <c r="I204" t="e">
        <v>#N/A</v>
      </c>
      <c r="J204" t="e">
        <v>#N/A</v>
      </c>
      <c r="K204" t="e">
        <v>#N/A</v>
      </c>
    </row>
    <row r="205" spans="1:11" x14ac:dyDescent="0.25">
      <c r="A205" t="s">
        <v>131</v>
      </c>
      <c r="B205" t="e">
        <v>#N/A</v>
      </c>
      <c r="C205" t="e">
        <v>#N/A</v>
      </c>
      <c r="D205" t="e">
        <v>#N/A</v>
      </c>
      <c r="E205" t="e">
        <v>#N/A</v>
      </c>
      <c r="F205" t="e">
        <v>#N/A</v>
      </c>
      <c r="G205" t="e">
        <v>#N/A</v>
      </c>
      <c r="H205" t="e">
        <v>#N/A</v>
      </c>
      <c r="I205" t="e">
        <v>#N/A</v>
      </c>
      <c r="J205" t="e">
        <v>#N/A</v>
      </c>
      <c r="K205" t="e">
        <v>#N/A</v>
      </c>
    </row>
    <row r="206" spans="1:11" x14ac:dyDescent="0.25">
      <c r="A206" t="s">
        <v>135</v>
      </c>
      <c r="B206" t="e">
        <v>#N/A</v>
      </c>
      <c r="C206" t="e">
        <v>#N/A</v>
      </c>
      <c r="D206" t="e">
        <v>#N/A</v>
      </c>
      <c r="E206" t="e">
        <v>#N/A</v>
      </c>
      <c r="F206" t="e">
        <v>#N/A</v>
      </c>
      <c r="G206" t="e">
        <v>#N/A</v>
      </c>
      <c r="H206" t="e">
        <v>#N/A</v>
      </c>
      <c r="I206" t="e">
        <v>#N/A</v>
      </c>
      <c r="J206" t="e">
        <v>#N/A</v>
      </c>
      <c r="K206" t="e">
        <v>#N/A</v>
      </c>
    </row>
    <row r="207" spans="1:11" x14ac:dyDescent="0.25">
      <c r="A207" t="s">
        <v>165</v>
      </c>
      <c r="B207" t="e">
        <v>#N/A</v>
      </c>
      <c r="C207" t="e">
        <v>#N/A</v>
      </c>
      <c r="D207" t="e">
        <v>#N/A</v>
      </c>
      <c r="E207" t="e">
        <v>#N/A</v>
      </c>
      <c r="F207" t="e">
        <v>#N/A</v>
      </c>
      <c r="G207" t="e">
        <v>#N/A</v>
      </c>
      <c r="H207" t="e">
        <v>#N/A</v>
      </c>
      <c r="I207" t="e">
        <v>#N/A</v>
      </c>
      <c r="J207" t="e">
        <v>#N/A</v>
      </c>
      <c r="K207" t="e">
        <v>#N/A</v>
      </c>
    </row>
    <row r="208" spans="1:11" x14ac:dyDescent="0.25">
      <c r="A208" t="s">
        <v>183</v>
      </c>
      <c r="B208" t="e">
        <v>#N/A</v>
      </c>
      <c r="C208" t="e">
        <v>#N/A</v>
      </c>
      <c r="D208" t="e">
        <v>#N/A</v>
      </c>
      <c r="E208" t="e">
        <v>#N/A</v>
      </c>
      <c r="F208" t="e">
        <v>#N/A</v>
      </c>
      <c r="G208" t="e">
        <v>#N/A</v>
      </c>
      <c r="H208" t="e">
        <v>#N/A</v>
      </c>
      <c r="I208" t="e">
        <v>#N/A</v>
      </c>
      <c r="J208" t="e">
        <v>#N/A</v>
      </c>
      <c r="K208" t="e">
        <v>#N/A</v>
      </c>
    </row>
    <row r="209" spans="1:11" x14ac:dyDescent="0.25">
      <c r="A209" t="s">
        <v>186</v>
      </c>
      <c r="B209" t="e">
        <v>#N/A</v>
      </c>
      <c r="C209" t="e">
        <v>#N/A</v>
      </c>
      <c r="D209" t="e">
        <v>#N/A</v>
      </c>
      <c r="E209" t="e">
        <v>#N/A</v>
      </c>
      <c r="F209" t="e">
        <v>#N/A</v>
      </c>
      <c r="G209" t="e">
        <v>#N/A</v>
      </c>
      <c r="H209" t="e">
        <v>#N/A</v>
      </c>
      <c r="I209" t="e">
        <v>#N/A</v>
      </c>
      <c r="J209" t="e">
        <v>#N/A</v>
      </c>
      <c r="K209" t="e">
        <v>#N/A</v>
      </c>
    </row>
    <row r="210" spans="1:11" x14ac:dyDescent="0.25">
      <c r="A210" t="s">
        <v>190</v>
      </c>
      <c r="B210" t="e">
        <v>#N/A</v>
      </c>
      <c r="C210" t="e">
        <v>#N/A</v>
      </c>
      <c r="D210" t="e">
        <v>#N/A</v>
      </c>
      <c r="E210" t="e">
        <v>#N/A</v>
      </c>
      <c r="F210" t="e">
        <v>#N/A</v>
      </c>
      <c r="G210" t="e">
        <v>#N/A</v>
      </c>
      <c r="H210" t="e">
        <v>#N/A</v>
      </c>
      <c r="I210" t="e">
        <v>#N/A</v>
      </c>
      <c r="J210" t="e">
        <v>#N/A</v>
      </c>
      <c r="K210" t="e">
        <v>#N/A</v>
      </c>
    </row>
    <row r="211" spans="1:11" x14ac:dyDescent="0.25">
      <c r="A211" t="s">
        <v>193</v>
      </c>
      <c r="B211" t="e">
        <v>#N/A</v>
      </c>
      <c r="C211" t="e">
        <v>#N/A</v>
      </c>
      <c r="D211" t="e">
        <v>#N/A</v>
      </c>
      <c r="E211" t="e">
        <v>#N/A</v>
      </c>
      <c r="F211" t="e">
        <v>#N/A</v>
      </c>
      <c r="G211" t="e">
        <v>#N/A</v>
      </c>
      <c r="H211" t="e">
        <v>#N/A</v>
      </c>
      <c r="I211" t="e">
        <v>#N/A</v>
      </c>
      <c r="J211" t="e">
        <v>#N/A</v>
      </c>
      <c r="K211" t="e">
        <v>#N/A</v>
      </c>
    </row>
    <row r="212" spans="1:11" x14ac:dyDescent="0.25">
      <c r="A212" t="s">
        <v>198</v>
      </c>
      <c r="B212" t="e">
        <v>#N/A</v>
      </c>
      <c r="C212" t="e">
        <v>#N/A</v>
      </c>
      <c r="D212" t="e">
        <v>#N/A</v>
      </c>
      <c r="E212" t="e">
        <v>#N/A</v>
      </c>
      <c r="F212" t="e">
        <v>#N/A</v>
      </c>
      <c r="G212" t="e">
        <v>#N/A</v>
      </c>
      <c r="H212" t="e">
        <v>#N/A</v>
      </c>
      <c r="I212" t="e">
        <v>#N/A</v>
      </c>
      <c r="J212" t="e">
        <v>#N/A</v>
      </c>
      <c r="K212" t="e">
        <v>#N/A</v>
      </c>
    </row>
    <row r="213" spans="1:11" x14ac:dyDescent="0.25">
      <c r="A213" t="s">
        <v>199</v>
      </c>
      <c r="B213" t="e">
        <v>#N/A</v>
      </c>
      <c r="C213" t="e">
        <v>#N/A</v>
      </c>
      <c r="D213" t="e">
        <v>#N/A</v>
      </c>
      <c r="E213" t="e">
        <v>#N/A</v>
      </c>
      <c r="F213" t="e">
        <v>#N/A</v>
      </c>
      <c r="G213" t="e">
        <v>#N/A</v>
      </c>
      <c r="H213" t="e">
        <v>#N/A</v>
      </c>
      <c r="I213" t="e">
        <v>#N/A</v>
      </c>
      <c r="J213" t="e">
        <v>#N/A</v>
      </c>
      <c r="K213" t="e">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RF_trait_data2</vt:lpstr>
      <vt:lpstr>no data </vt: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dc:creator>
  <cp:lastModifiedBy>Faculty of Science</cp:lastModifiedBy>
  <dcterms:created xsi:type="dcterms:W3CDTF">2015-04-13T04:27:55Z</dcterms:created>
  <dcterms:modified xsi:type="dcterms:W3CDTF">2015-05-05T03:50:52Z</dcterms:modified>
</cp:coreProperties>
</file>