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R12" i="1"/>
  <c r="L57" i="1"/>
  <c r="K57" i="1"/>
  <c r="J57" i="1"/>
  <c r="H57" i="1"/>
  <c r="F57" i="1"/>
  <c r="D57" i="1"/>
  <c r="I57" i="1"/>
  <c r="E57" i="1"/>
  <c r="L56" i="1" l="1"/>
  <c r="K56" i="1"/>
  <c r="J56" i="1"/>
  <c r="H56" i="1"/>
  <c r="F56" i="1"/>
  <c r="D56" i="1"/>
  <c r="I56" i="1"/>
  <c r="E56" i="1"/>
  <c r="L55" i="1" l="1"/>
  <c r="K55" i="1"/>
  <c r="J55" i="1"/>
  <c r="H55" i="1"/>
  <c r="F55" i="1"/>
  <c r="D55" i="1"/>
  <c r="I55" i="1"/>
  <c r="E55" i="1"/>
  <c r="L54" i="1" l="1"/>
  <c r="K54" i="1"/>
  <c r="J54" i="1"/>
  <c r="H54" i="1"/>
  <c r="F54" i="1"/>
  <c r="D54" i="1"/>
  <c r="I54" i="1"/>
  <c r="E54" i="1"/>
  <c r="L53" i="1" l="1"/>
  <c r="K53" i="1"/>
  <c r="J53" i="1"/>
  <c r="H53" i="1"/>
  <c r="F53" i="1"/>
  <c r="D53" i="1"/>
  <c r="I53" i="1"/>
  <c r="E53" i="1"/>
  <c r="L52" i="1" l="1"/>
  <c r="K52" i="1"/>
  <c r="J52" i="1"/>
  <c r="H52" i="1"/>
  <c r="F52" i="1"/>
  <c r="D52" i="1"/>
  <c r="I52" i="1"/>
  <c r="E52" i="1"/>
  <c r="F16" i="2" l="1"/>
  <c r="E16" i="2"/>
  <c r="D16" i="2"/>
  <c r="L51" i="1" l="1"/>
  <c r="K51" i="1"/>
  <c r="J51" i="1"/>
  <c r="H51" i="1"/>
  <c r="F51" i="1"/>
  <c r="D51" i="1"/>
  <c r="I51" i="1"/>
  <c r="E51" i="1"/>
  <c r="L50" i="1" l="1"/>
  <c r="K50" i="1"/>
  <c r="J50" i="1"/>
  <c r="H50" i="1"/>
  <c r="F50" i="1"/>
  <c r="D50" i="1"/>
  <c r="I50" i="1"/>
  <c r="E50" i="1"/>
  <c r="L49" i="1" l="1"/>
  <c r="K49" i="1"/>
  <c r="J49" i="1"/>
  <c r="H49" i="1"/>
  <c r="F49" i="1"/>
  <c r="D49" i="1"/>
  <c r="I49" i="1"/>
  <c r="E49" i="1"/>
  <c r="L48" i="1" l="1"/>
  <c r="K48" i="1"/>
  <c r="J48" i="1"/>
  <c r="H48" i="1"/>
  <c r="F48" i="1"/>
  <c r="D48" i="1"/>
  <c r="I48" i="1"/>
  <c r="E48" i="1"/>
  <c r="L47" i="1" l="1"/>
  <c r="K47" i="1"/>
  <c r="J47" i="1"/>
  <c r="H47" i="1"/>
  <c r="F47" i="1"/>
  <c r="D47" i="1"/>
  <c r="I47" i="1"/>
  <c r="E47" i="1"/>
  <c r="F15" i="2" l="1"/>
  <c r="E15" i="2"/>
  <c r="L46" i="1"/>
  <c r="K46" i="1"/>
  <c r="J46" i="1"/>
  <c r="H46" i="1"/>
  <c r="F46" i="1"/>
  <c r="D46" i="1"/>
  <c r="I46" i="1"/>
  <c r="E46" i="1"/>
  <c r="L45" i="1" l="1"/>
  <c r="K45" i="1"/>
  <c r="J45" i="1"/>
  <c r="H45" i="1"/>
  <c r="F45" i="1"/>
  <c r="D45" i="1"/>
  <c r="I45" i="1"/>
  <c r="E45" i="1"/>
  <c r="L44" i="1" l="1"/>
  <c r="K44" i="1"/>
  <c r="J44" i="1"/>
  <c r="H44" i="1"/>
  <c r="F44" i="1"/>
  <c r="D44" i="1"/>
  <c r="I44" i="1"/>
  <c r="E44" i="1"/>
  <c r="L43" i="1" l="1"/>
  <c r="K43" i="1"/>
  <c r="J43" i="1"/>
  <c r="H43" i="1"/>
  <c r="F43" i="1"/>
  <c r="D43" i="1"/>
  <c r="I43" i="1"/>
  <c r="E43" i="1"/>
  <c r="L42" i="1" l="1"/>
  <c r="K42" i="1"/>
  <c r="J42" i="1"/>
  <c r="H42" i="1"/>
  <c r="F42" i="1"/>
  <c r="D42" i="1"/>
  <c r="I42" i="1"/>
  <c r="E42" i="1"/>
  <c r="L41" i="1" l="1"/>
  <c r="K41" i="1"/>
  <c r="J41" i="1"/>
  <c r="H41" i="1"/>
  <c r="F41" i="1"/>
  <c r="D41" i="1"/>
  <c r="I41" i="1"/>
  <c r="E41" i="1"/>
  <c r="L40" i="1" l="1"/>
  <c r="K40" i="1"/>
  <c r="J40" i="1"/>
  <c r="H40" i="1"/>
  <c r="F40" i="1"/>
  <c r="D40" i="1"/>
  <c r="I40" i="1"/>
  <c r="E40" i="1"/>
  <c r="L39" i="1" l="1"/>
  <c r="K39" i="1"/>
  <c r="J39" i="1"/>
  <c r="H39" i="1"/>
  <c r="F39" i="1"/>
  <c r="D39" i="1"/>
  <c r="I39" i="1"/>
  <c r="E39" i="1"/>
  <c r="E14" i="2" l="1"/>
  <c r="F14" i="2" s="1"/>
  <c r="L38" i="1" l="1"/>
  <c r="K38" i="1"/>
  <c r="J38" i="1"/>
  <c r="H38" i="1"/>
  <c r="F38" i="1"/>
  <c r="D38" i="1"/>
  <c r="I38" i="1"/>
  <c r="E38" i="1"/>
  <c r="L37" i="1" l="1"/>
  <c r="K37" i="1"/>
  <c r="J37" i="1"/>
  <c r="H37" i="1"/>
  <c r="F37" i="1"/>
  <c r="D37" i="1"/>
  <c r="I37" i="1"/>
  <c r="E37" i="1"/>
  <c r="L36" i="1" l="1"/>
  <c r="K36" i="1"/>
  <c r="J36" i="1"/>
  <c r="H36" i="1"/>
  <c r="F36" i="1"/>
  <c r="D36" i="1"/>
  <c r="I36" i="1"/>
  <c r="E36" i="1"/>
  <c r="E13" i="2" l="1"/>
  <c r="L35" i="1"/>
  <c r="K35" i="1"/>
  <c r="J35" i="1"/>
  <c r="H35" i="1"/>
  <c r="F35" i="1"/>
  <c r="D35" i="1"/>
  <c r="I35" i="1"/>
  <c r="E35" i="1"/>
  <c r="L34" i="1" l="1"/>
  <c r="K34" i="1"/>
  <c r="J34" i="1"/>
  <c r="H34" i="1"/>
  <c r="F34" i="1"/>
  <c r="D34" i="1"/>
  <c r="I34" i="1"/>
  <c r="E34" i="1"/>
  <c r="L33" i="1" l="1"/>
  <c r="K33" i="1"/>
  <c r="J33" i="1"/>
  <c r="H33" i="1"/>
  <c r="F33" i="1"/>
  <c r="D33" i="1"/>
  <c r="I33" i="1"/>
  <c r="E33" i="1"/>
  <c r="L32" i="1" l="1"/>
  <c r="K32" i="1"/>
  <c r="J32" i="1"/>
  <c r="H32" i="1"/>
  <c r="D32" i="1"/>
  <c r="I32" i="1"/>
  <c r="E32" i="1"/>
  <c r="F32" i="1" l="1"/>
  <c r="F13" i="2"/>
  <c r="H31" i="1"/>
  <c r="D31" i="1"/>
  <c r="I31" i="1"/>
  <c r="E31" i="1"/>
  <c r="H30" i="1" l="1"/>
  <c r="D30" i="1"/>
  <c r="I30" i="1"/>
  <c r="J31" i="1" s="1"/>
  <c r="E30" i="1"/>
  <c r="F31" i="1" s="1"/>
  <c r="K31" i="1" s="1"/>
  <c r="L31" i="1" l="1"/>
  <c r="F30" i="1"/>
  <c r="H29" i="1"/>
  <c r="D29" i="1"/>
  <c r="I29" i="1"/>
  <c r="J30" i="1" s="1"/>
  <c r="L30" i="1" s="1"/>
  <c r="E29" i="1"/>
  <c r="K30" i="1" l="1"/>
  <c r="H28" i="1"/>
  <c r="D28" i="1"/>
  <c r="I28" i="1"/>
  <c r="J29" i="1" s="1"/>
  <c r="L29" i="1" s="1"/>
  <c r="E28" i="1"/>
  <c r="F29" i="1" s="1"/>
  <c r="K29" i="1" l="1"/>
  <c r="H27" i="1"/>
  <c r="D27" i="1"/>
  <c r="I27" i="1"/>
  <c r="E27" i="1"/>
  <c r="J28" i="1" l="1"/>
  <c r="F28" i="1"/>
  <c r="K28" i="1" s="1"/>
  <c r="H26" i="1"/>
  <c r="D26" i="1"/>
  <c r="I26" i="1"/>
  <c r="J27" i="1" s="1"/>
  <c r="E26" i="1"/>
  <c r="F27" i="1" s="1"/>
  <c r="L28" i="1" l="1"/>
  <c r="L27" i="1"/>
  <c r="K27" i="1"/>
  <c r="F4" i="2"/>
  <c r="F5" i="2"/>
  <c r="F6" i="2"/>
  <c r="F7" i="2"/>
  <c r="F8" i="2"/>
  <c r="F9" i="2"/>
  <c r="F10" i="2"/>
  <c r="F11" i="2"/>
  <c r="F12" i="2"/>
  <c r="F3" i="2"/>
  <c r="E3" i="2"/>
  <c r="E4" i="2"/>
  <c r="E5" i="2"/>
  <c r="E6" i="2"/>
  <c r="E7" i="2"/>
  <c r="E8" i="2"/>
  <c r="E9" i="2"/>
  <c r="E10" i="2"/>
  <c r="E11" i="2"/>
  <c r="E12" i="2"/>
  <c r="E2" i="2"/>
  <c r="H25" i="1" l="1"/>
  <c r="D25" i="1"/>
  <c r="I25" i="1"/>
  <c r="J26" i="1" s="1"/>
  <c r="E25" i="1"/>
  <c r="F26" i="1" s="1"/>
  <c r="K26" i="1" l="1"/>
  <c r="L26" i="1"/>
  <c r="R15" i="1"/>
  <c r="R10" i="1"/>
  <c r="R11" i="1" s="1"/>
  <c r="H24" i="1"/>
  <c r="D24" i="1"/>
  <c r="I24" i="1"/>
  <c r="J25" i="1" s="1"/>
  <c r="E24" i="1"/>
  <c r="F25" i="1" s="1"/>
  <c r="K25" i="1" s="1"/>
  <c r="L25" i="1" l="1"/>
  <c r="F24" i="1"/>
  <c r="K24" i="1" s="1"/>
  <c r="R3" i="1"/>
  <c r="H23" i="1"/>
  <c r="D23" i="1"/>
  <c r="I23" i="1"/>
  <c r="J24" i="1" s="1"/>
  <c r="E23" i="1"/>
  <c r="L24" i="1" l="1"/>
  <c r="H22" i="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F19" i="1" l="1"/>
  <c r="K19" i="1" s="1"/>
  <c r="H17" i="1"/>
  <c r="D17" i="1"/>
  <c r="I17" i="1"/>
  <c r="J18" i="1" s="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E13" i="1"/>
  <c r="F14" i="1" s="1"/>
  <c r="L14" i="1" l="1"/>
  <c r="K14" i="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L3" i="1"/>
  <c r="K4" i="1"/>
  <c r="K3" i="1"/>
  <c r="R22" i="1" l="1"/>
  <c r="R23" i="1" s="1"/>
  <c r="R7" i="1"/>
  <c r="R18" i="1" s="1"/>
  <c r="R8" i="1"/>
  <c r="R19" i="1" s="1"/>
  <c r="R24" i="1"/>
  <c r="R25"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<sst xmlns="http://schemas.openxmlformats.org/spreadsheetml/2006/main" count="39" uniqueCount="39">
  <si>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</si>
  <si>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</si>
  <si>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</si>
  <si>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</si>
  <si>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</si>
  <si>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</si>
  <si>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</si>
  <si>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</si>
  <si>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</si>
  <si>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</si>
  <si>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</si>
  <si>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</si>
  <si>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</si>
  <si>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</si>
  <si>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</si>
  <si>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</si>
  <si>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</si>
  <si>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</si>
  <si>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</si>
  <si>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</si>
  <si>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</si>
  <si>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</si>
  <si>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</si>
  <si>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</si>
  <si>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</si>
  <si>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</si>
  <si>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</si>
  <si>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</si>
  <si>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</si>
  <si>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</si>
  <si>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</si>
  <si>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</si>
  <si>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</si>
  <si>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</si>
  <si>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</si>
  <si>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</si>
  <si>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</si>
  <si>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</si>
  <si>
    <t>Janssen (J&amp;J) Dose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</si>
</sst>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topLeftCell="M1" workbookViewId="0">
      <selection activeCell="R14" sqref="R14"/>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57" si="0">328.2*(C2/100)</f>
        <v>20.348399999999998</v>
      </c>
      <c r="G2">
        <v>1.1000000000000001</v>
      </c>
      <c r="I2">
        <f t="shared" ref="I2:I57"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57" si="3">E3-E2</f>
        <v>0.98460000000000036</v>
      </c>
      <c r="G3">
        <v>1.2</v>
      </c>
      <c r="H3">
        <f t="shared" ref="H3:H57" si="4">G3-G2</f>
        <v>9.9999999999999867E-2</v>
      </c>
      <c r="I3">
        <f t="shared" si="1"/>
        <v>3.9384000000000001</v>
      </c>
      <c r="J3">
        <f t="shared" ref="J3:J30" si="5">I3-I2</f>
        <v>0.32819999999999983</v>
      </c>
      <c r="K3">
        <f t="shared" ref="K3:K4" si="6">F3/(F3+J3)</f>
        <v>0.75000000000000022</v>
      </c>
      <c r="L3">
        <f t="shared" ref="L3:L4" si="7">J3/(F3+J3)</f>
        <v>0.24999999999999983</v>
      </c>
      <c r="Q3" s="12" t="s">
        <v>23</v>
      </c>
      <c r="R3" s="13">
        <f ca="1">_xlfn.DAYS(R2,TODAY())</f>
        <v>100</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2.4900000000000002</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30" si="8">F5/(F5+J5)</f>
        <v>0.7999999999999996</v>
      </c>
      <c r="L5">
        <f t="shared" ref="L5:L30" si="9">J5/(F5+J5)</f>
        <v>0.20000000000000043</v>
      </c>
      <c r="Q5" s="12" t="s">
        <v>13</v>
      </c>
      <c r="R5" s="14">
        <f ca="1">AVERAGE(OFFSET(OFFSET(F2,COUNTA(F:F)-1,0),0,0,-7,1))</f>
        <v>1.6410000000000013</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0.93771428571428572</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74.900000000000048</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42.071428571428569</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44263</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44151</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29.133-11.28</f>
        <v>17.853000000000002</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0.525-0.247</f>
        <v>0.27800000000000002</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8.7875000000000014</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2.6774832419256556</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77.577483241925705</v>
      </c>
    </row>
    <row r="19" spans="1:18" x14ac:dyDescent="0.3">
      <c r="A19" s="1">
        <v>44239</v>
      </c>
      <c r="B19">
        <v>1.66</v>
      </c>
      <c r="C19">
        <v>11.2</v>
      </c>
      <c r="D19">
        <f t="shared" ref="D19:D57"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44.748911813354226</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100</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44377</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215</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44492</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c r="B30">
        <v>1.28</v>
      </c>
      <c r="C30">
        <v>13.4</v>
      </c>
      <c r="D30">
        <f t="shared" si="10"/>
        <v>9.9999999999999645E-2</v>
      </c>
      <c r="E30">
        <f t="shared" si="0"/>
        <v>43.9788</v>
      </c>
      <c r="F30">
        <f t="shared" si="3"/>
        <v>0.32819999999999538</v>
      </c>
      <c r="G30">
        <v>6</v>
      </c>
      <c r="H30">
        <f t="shared" si="4"/>
        <v>9.9999999999999645E-2</v>
      </c>
      <c r="I30">
        <f t="shared" si="1"/>
        <v>19.692</v>
      </c>
      <c r="J30">
        <f t="shared" si="5"/>
        <v>0.32819999999999894</v>
      </c>
      <c r="K30">
        <f t="shared" si="8"/>
        <v>0.49999999999999728</v>
      </c>
      <c r="L30">
        <f t="shared" si="9"/>
        <v>0.50000000000000266</v>
      </c>
    </row>
    <row r="31" spans="1:18" x14ac:dyDescent="0.3">
      <c r="A31" s="1">
        <v>44251</v>
      </c>
      <c r="B31">
        <v>1.3</v>
      </c>
      <c r="C31">
        <v>13.6</v>
      </c>
      <c r="D31">
        <f t="shared" si="10"/>
        <v>0.19999999999999929</v>
      </c>
      <c r="E31">
        <f t="shared" si="0"/>
        <v>44.635200000000005</v>
      </c>
      <c r="F31">
        <f t="shared" si="3"/>
        <v>0.65640000000000498</v>
      </c>
      <c r="G31">
        <v>6.2</v>
      </c>
      <c r="H31">
        <f t="shared" si="4"/>
        <v>0.20000000000000018</v>
      </c>
      <c r="I31">
        <f t="shared" si="1"/>
        <v>20.348399999999998</v>
      </c>
      <c r="J31">
        <f t="shared" ref="J31:J57" si="11">I31-I30</f>
        <v>0.65639999999999787</v>
      </c>
      <c r="K31">
        <f t="shared" ref="K31:K57" si="12">F31/(F31+J31)</f>
        <v>0.50000000000000266</v>
      </c>
      <c r="L31">
        <f t="shared" ref="L31:L57" si="13">J31/(F31+J31)</f>
        <v>0.49999999999999728</v>
      </c>
    </row>
    <row r="32" spans="1:18" x14ac:dyDescent="0.3">
      <c r="A32" s="1">
        <v>44252</v>
      </c>
      <c r="B32">
        <v>1.31</v>
      </c>
      <c r="C32">
        <v>13.9</v>
      </c>
      <c r="D32">
        <f t="shared" si="10"/>
        <v>0.30000000000000071</v>
      </c>
      <c r="E32">
        <f t="shared" si="0"/>
        <v>45.619800000000005</v>
      </c>
      <c r="F32">
        <f t="shared" si="3"/>
        <v>0.98460000000000036</v>
      </c>
      <c r="G32">
        <v>6.5</v>
      </c>
      <c r="H32">
        <f t="shared" si="4"/>
        <v>0.29999999999999982</v>
      </c>
      <c r="I32">
        <f t="shared" si="1"/>
        <v>21.332999999999998</v>
      </c>
      <c r="J32">
        <f t="shared" si="11"/>
        <v>0.98460000000000036</v>
      </c>
      <c r="K32">
        <f t="shared" si="12"/>
        <v>0.5</v>
      </c>
      <c r="L32">
        <f t="shared" si="13"/>
        <v>0.5</v>
      </c>
    </row>
    <row r="33" spans="1:12" x14ac:dyDescent="0.3">
      <c r="A33" s="1">
        <v>44253</v>
      </c>
      <c r="B33">
        <v>1.45</v>
      </c>
      <c r="C33">
        <v>14.2</v>
      </c>
      <c r="D33">
        <f t="shared" si="10"/>
        <v>0.29999999999999893</v>
      </c>
      <c r="E33">
        <f t="shared" si="0"/>
        <v>46.604399999999991</v>
      </c>
      <c r="F33">
        <f t="shared" si="3"/>
        <v>0.98459999999998615</v>
      </c>
      <c r="G33">
        <v>6.8</v>
      </c>
      <c r="H33">
        <f t="shared" si="4"/>
        <v>0.29999999999999982</v>
      </c>
      <c r="I33">
        <f t="shared" si="1"/>
        <v>22.317600000000002</v>
      </c>
      <c r="J33">
        <f t="shared" si="11"/>
        <v>0.98460000000000392</v>
      </c>
      <c r="K33">
        <f t="shared" si="12"/>
        <v>0.4999999999999955</v>
      </c>
      <c r="L33">
        <f t="shared" si="13"/>
        <v>0.50000000000000455</v>
      </c>
    </row>
    <row r="34" spans="1:12" x14ac:dyDescent="0.3">
      <c r="A34" s="1">
        <v>44254</v>
      </c>
      <c r="B34">
        <v>1.65</v>
      </c>
      <c r="C34">
        <v>14.6</v>
      </c>
      <c r="D34">
        <f t="shared" si="10"/>
        <v>0.40000000000000036</v>
      </c>
      <c r="E34">
        <f t="shared" si="0"/>
        <v>47.917199999999994</v>
      </c>
      <c r="F34">
        <f t="shared" si="3"/>
        <v>1.3128000000000029</v>
      </c>
      <c r="G34">
        <v>7.1</v>
      </c>
      <c r="H34">
        <f t="shared" si="4"/>
        <v>0.29999999999999982</v>
      </c>
      <c r="I34">
        <f t="shared" si="1"/>
        <v>23.302199999999996</v>
      </c>
      <c r="J34">
        <f t="shared" si="11"/>
        <v>0.98459999999999326</v>
      </c>
      <c r="K34">
        <f t="shared" si="12"/>
        <v>0.57142857142857362</v>
      </c>
      <c r="L34">
        <f t="shared" si="13"/>
        <v>0.42857142857142638</v>
      </c>
    </row>
    <row r="35" spans="1:12" x14ac:dyDescent="0.3">
      <c r="A35" s="1">
        <v>44255</v>
      </c>
      <c r="B35">
        <v>1.74</v>
      </c>
      <c r="C35">
        <v>15</v>
      </c>
      <c r="D35">
        <f t="shared" si="10"/>
        <v>0.40000000000000036</v>
      </c>
      <c r="E35">
        <f t="shared" si="0"/>
        <v>49.23</v>
      </c>
      <c r="F35">
        <f t="shared" si="3"/>
        <v>1.3128000000000029</v>
      </c>
      <c r="G35">
        <v>7.5</v>
      </c>
      <c r="H35">
        <f t="shared" si="4"/>
        <v>0.40000000000000036</v>
      </c>
      <c r="I35">
        <f t="shared" si="1"/>
        <v>24.614999999999998</v>
      </c>
      <c r="J35">
        <f t="shared" si="11"/>
        <v>1.3128000000000029</v>
      </c>
      <c r="K35">
        <f t="shared" si="12"/>
        <v>0.5</v>
      </c>
      <c r="L35">
        <f t="shared" si="13"/>
        <v>0.5</v>
      </c>
    </row>
    <row r="36" spans="1:12" x14ac:dyDescent="0.3">
      <c r="A36" s="1">
        <v>44256</v>
      </c>
      <c r="B36">
        <v>1.82</v>
      </c>
      <c r="C36">
        <v>15.3</v>
      </c>
      <c r="D36">
        <f t="shared" si="10"/>
        <v>0.30000000000000071</v>
      </c>
      <c r="E36">
        <f t="shared" si="0"/>
        <v>50.214599999999997</v>
      </c>
      <c r="F36">
        <f t="shared" si="3"/>
        <v>0.98460000000000036</v>
      </c>
      <c r="G36">
        <v>7.7</v>
      </c>
      <c r="H36">
        <f t="shared" si="4"/>
        <v>0.20000000000000018</v>
      </c>
      <c r="I36">
        <f t="shared" si="1"/>
        <v>25.2714</v>
      </c>
      <c r="J36">
        <f t="shared" si="11"/>
        <v>0.65640000000000143</v>
      </c>
      <c r="K36">
        <f t="shared" si="12"/>
        <v>0.59999999999999953</v>
      </c>
      <c r="L36">
        <f t="shared" si="13"/>
        <v>0.40000000000000041</v>
      </c>
    </row>
    <row r="37" spans="1:12" x14ac:dyDescent="0.3">
      <c r="A37" s="1">
        <v>44257</v>
      </c>
      <c r="B37">
        <v>1.94</v>
      </c>
      <c r="C37">
        <v>15.6</v>
      </c>
      <c r="D37">
        <f t="shared" si="10"/>
        <v>0.29999999999999893</v>
      </c>
      <c r="E37">
        <f t="shared" si="0"/>
        <v>51.199199999999998</v>
      </c>
      <c r="F37">
        <f t="shared" si="3"/>
        <v>0.98460000000000036</v>
      </c>
      <c r="G37">
        <v>7.9</v>
      </c>
      <c r="H37">
        <f t="shared" si="4"/>
        <v>0.20000000000000018</v>
      </c>
      <c r="I37">
        <f t="shared" si="1"/>
        <v>25.927799999999998</v>
      </c>
      <c r="J37">
        <f t="shared" si="11"/>
        <v>0.65639999999999787</v>
      </c>
      <c r="K37">
        <f t="shared" si="12"/>
        <v>0.60000000000000087</v>
      </c>
      <c r="L37">
        <f t="shared" si="13"/>
        <v>0.39999999999999913</v>
      </c>
    </row>
    <row r="38" spans="1:12" x14ac:dyDescent="0.3">
      <c r="A38" s="1">
        <v>44258</v>
      </c>
      <c r="B38">
        <v>2.0099999999999998</v>
      </c>
      <c r="C38">
        <v>15.9</v>
      </c>
      <c r="D38">
        <f t="shared" si="10"/>
        <v>0.30000000000000071</v>
      </c>
      <c r="E38">
        <f t="shared" si="0"/>
        <v>52.183799999999998</v>
      </c>
      <c r="F38">
        <f t="shared" si="3"/>
        <v>0.98460000000000036</v>
      </c>
      <c r="G38">
        <v>8.1</v>
      </c>
      <c r="H38">
        <f t="shared" si="4"/>
        <v>0.19999999999999929</v>
      </c>
      <c r="I38">
        <f t="shared" si="1"/>
        <v>26.584199999999999</v>
      </c>
      <c r="J38">
        <f t="shared" si="11"/>
        <v>0.65640000000000143</v>
      </c>
      <c r="K38">
        <f t="shared" si="12"/>
        <v>0.59999999999999953</v>
      </c>
      <c r="L38">
        <f t="shared" si="13"/>
        <v>0.40000000000000041</v>
      </c>
    </row>
    <row r="39" spans="1:12" x14ac:dyDescent="0.3">
      <c r="A39" s="1">
        <v>44259</v>
      </c>
      <c r="B39">
        <v>2.04</v>
      </c>
      <c r="C39">
        <v>16.3</v>
      </c>
      <c r="D39">
        <f t="shared" si="10"/>
        <v>0.40000000000000036</v>
      </c>
      <c r="E39">
        <f t="shared" si="0"/>
        <v>53.496600000000001</v>
      </c>
      <c r="F39">
        <f t="shared" si="3"/>
        <v>1.3128000000000029</v>
      </c>
      <c r="G39">
        <v>8.4</v>
      </c>
      <c r="H39">
        <f t="shared" si="4"/>
        <v>0.30000000000000071</v>
      </c>
      <c r="I39">
        <f t="shared" si="1"/>
        <v>27.5688</v>
      </c>
      <c r="J39">
        <f t="shared" si="11"/>
        <v>0.98460000000000036</v>
      </c>
      <c r="K39">
        <f t="shared" si="12"/>
        <v>0.57142857142857184</v>
      </c>
      <c r="L39">
        <f t="shared" si="13"/>
        <v>0.4285714285714281</v>
      </c>
    </row>
    <row r="40" spans="1:12" x14ac:dyDescent="0.3">
      <c r="A40" s="1">
        <v>44260</v>
      </c>
      <c r="B40">
        <v>2.08</v>
      </c>
      <c r="C40">
        <v>16.7</v>
      </c>
      <c r="D40">
        <f t="shared" si="10"/>
        <v>0.39999999999999858</v>
      </c>
      <c r="E40">
        <f t="shared" si="0"/>
        <v>54.809399999999989</v>
      </c>
      <c r="F40">
        <f t="shared" si="3"/>
        <v>1.3127999999999886</v>
      </c>
      <c r="G40">
        <v>8.6</v>
      </c>
      <c r="H40">
        <f t="shared" si="4"/>
        <v>0.19999999999999929</v>
      </c>
      <c r="I40">
        <f t="shared" si="1"/>
        <v>28.225199999999997</v>
      </c>
      <c r="J40">
        <f t="shared" si="11"/>
        <v>0.65639999999999787</v>
      </c>
      <c r="K40">
        <f t="shared" si="12"/>
        <v>0.66666666666666541</v>
      </c>
      <c r="L40">
        <f t="shared" si="13"/>
        <v>0.33333333333333454</v>
      </c>
    </row>
    <row r="41" spans="1:12" x14ac:dyDescent="0.3">
      <c r="A41" s="1">
        <v>44261</v>
      </c>
      <c r="B41">
        <v>2.16</v>
      </c>
      <c r="C41">
        <v>17.3</v>
      </c>
      <c r="D41">
        <f t="shared" si="10"/>
        <v>0.60000000000000142</v>
      </c>
      <c r="E41">
        <f t="shared" si="0"/>
        <v>56.778600000000004</v>
      </c>
      <c r="F41">
        <f t="shared" si="3"/>
        <v>1.9692000000000149</v>
      </c>
      <c r="G41">
        <v>9</v>
      </c>
      <c r="H41">
        <f t="shared" si="4"/>
        <v>0.40000000000000036</v>
      </c>
      <c r="I41">
        <f t="shared" si="1"/>
        <v>29.537999999999997</v>
      </c>
      <c r="J41">
        <f t="shared" si="11"/>
        <v>1.3127999999999993</v>
      </c>
      <c r="K41">
        <f t="shared" si="12"/>
        <v>0.60000000000000198</v>
      </c>
      <c r="L41">
        <f t="shared" si="13"/>
        <v>0.39999999999999802</v>
      </c>
    </row>
    <row r="42" spans="1:12" x14ac:dyDescent="0.3">
      <c r="A42" s="1">
        <v>44262</v>
      </c>
      <c r="B42">
        <v>2.16</v>
      </c>
      <c r="C42">
        <v>17.7</v>
      </c>
      <c r="D42">
        <f t="shared" si="10"/>
        <v>0.39999999999999858</v>
      </c>
      <c r="E42">
        <f t="shared" si="0"/>
        <v>58.091399999999993</v>
      </c>
      <c r="F42">
        <f t="shared" si="3"/>
        <v>1.3127999999999886</v>
      </c>
      <c r="G42">
        <v>9.1999999999999993</v>
      </c>
      <c r="H42">
        <f t="shared" si="4"/>
        <v>0.19999999999999929</v>
      </c>
      <c r="I42">
        <f t="shared" si="1"/>
        <v>30.194399999999998</v>
      </c>
      <c r="J42">
        <f t="shared" si="11"/>
        <v>0.65640000000000143</v>
      </c>
      <c r="K42">
        <f t="shared" si="12"/>
        <v>0.6666666666666643</v>
      </c>
      <c r="L42">
        <f t="shared" si="13"/>
        <v>0.33333333333333576</v>
      </c>
    </row>
    <row r="43" spans="1:12" x14ac:dyDescent="0.3">
      <c r="A43" s="1">
        <v>44263</v>
      </c>
      <c r="B43">
        <v>2.17</v>
      </c>
      <c r="C43">
        <v>18.100000000000001</v>
      </c>
      <c r="D43">
        <f t="shared" si="10"/>
        <v>0.40000000000000213</v>
      </c>
      <c r="E43">
        <f t="shared" si="0"/>
        <v>59.404200000000003</v>
      </c>
      <c r="F43">
        <f t="shared" si="3"/>
        <v>1.31280000000001</v>
      </c>
      <c r="G43">
        <v>9.4</v>
      </c>
      <c r="H43">
        <f t="shared" si="4"/>
        <v>0.20000000000000107</v>
      </c>
      <c r="I43">
        <f t="shared" si="1"/>
        <v>30.8508</v>
      </c>
      <c r="J43">
        <f t="shared" si="11"/>
        <v>0.65640000000000143</v>
      </c>
      <c r="K43">
        <f t="shared" si="12"/>
        <v>0.66666666666666785</v>
      </c>
      <c r="L43">
        <f t="shared" si="13"/>
        <v>0.33333333333333215</v>
      </c>
    </row>
    <row r="44" spans="1:12" x14ac:dyDescent="0.3">
      <c r="A44" s="1">
        <v>44264</v>
      </c>
      <c r="B44">
        <v>2.15</v>
      </c>
      <c r="C44">
        <v>18.399999999999999</v>
      </c>
      <c r="D44">
        <f t="shared" si="10"/>
        <v>0.29999999999999716</v>
      </c>
      <c r="E44">
        <f t="shared" si="0"/>
        <v>60.388799999999996</v>
      </c>
      <c r="F44">
        <f t="shared" si="3"/>
        <v>0.98459999999999326</v>
      </c>
      <c r="G44">
        <v>9.6999999999999993</v>
      </c>
      <c r="H44">
        <f t="shared" si="4"/>
        <v>0.29999999999999893</v>
      </c>
      <c r="I44">
        <f t="shared" si="1"/>
        <v>31.835399999999996</v>
      </c>
      <c r="J44">
        <f t="shared" si="11"/>
        <v>0.98459999999999681</v>
      </c>
      <c r="K44">
        <f t="shared" si="12"/>
        <v>0.49999999999999911</v>
      </c>
      <c r="L44">
        <f t="shared" si="13"/>
        <v>0.50000000000000089</v>
      </c>
    </row>
    <row r="45" spans="1:12" x14ac:dyDescent="0.3">
      <c r="A45" s="1">
        <v>44265</v>
      </c>
      <c r="B45">
        <v>2.17</v>
      </c>
      <c r="C45">
        <v>18.8</v>
      </c>
      <c r="D45">
        <f t="shared" si="10"/>
        <v>0.40000000000000213</v>
      </c>
      <c r="E45">
        <f t="shared" si="0"/>
        <v>61.701599999999999</v>
      </c>
      <c r="F45">
        <f t="shared" si="3"/>
        <v>1.3128000000000029</v>
      </c>
      <c r="G45">
        <v>9.9</v>
      </c>
      <c r="H45">
        <f t="shared" si="4"/>
        <v>0.20000000000000107</v>
      </c>
      <c r="I45">
        <f t="shared" si="1"/>
        <v>32.491799999999998</v>
      </c>
      <c r="J45">
        <f t="shared" si="11"/>
        <v>0.65640000000000143</v>
      </c>
      <c r="K45">
        <f t="shared" si="12"/>
        <v>0.66666666666666663</v>
      </c>
      <c r="L45">
        <f t="shared" si="13"/>
        <v>0.33333333333333331</v>
      </c>
    </row>
    <row r="46" spans="1:12" x14ac:dyDescent="0.3">
      <c r="A46" s="1">
        <v>44266</v>
      </c>
      <c r="B46">
        <v>2.23</v>
      </c>
      <c r="C46">
        <v>19.3</v>
      </c>
      <c r="D46">
        <f t="shared" si="10"/>
        <v>0.5</v>
      </c>
      <c r="E46">
        <f t="shared" si="0"/>
        <v>63.342599999999997</v>
      </c>
      <c r="F46">
        <f t="shared" si="3"/>
        <v>1.6409999999999982</v>
      </c>
      <c r="G46">
        <v>10.199999999999999</v>
      </c>
      <c r="H46">
        <f t="shared" si="4"/>
        <v>0.29999999999999893</v>
      </c>
      <c r="I46">
        <f t="shared" si="1"/>
        <v>33.476399999999998</v>
      </c>
      <c r="J46">
        <f t="shared" si="11"/>
        <v>0.98460000000000036</v>
      </c>
      <c r="K46">
        <f t="shared" si="12"/>
        <v>0.62499999999999967</v>
      </c>
      <c r="L46">
        <f t="shared" si="13"/>
        <v>0.37500000000000033</v>
      </c>
    </row>
    <row r="47" spans="1:12" x14ac:dyDescent="0.3">
      <c r="A47" s="1">
        <v>44267</v>
      </c>
      <c r="B47">
        <v>2.2999999999999998</v>
      </c>
      <c r="C47">
        <v>19.899999999999999</v>
      </c>
      <c r="D47">
        <f t="shared" si="10"/>
        <v>0.59999999999999787</v>
      </c>
      <c r="E47">
        <f t="shared" si="0"/>
        <v>65.311799999999991</v>
      </c>
      <c r="F47">
        <f t="shared" si="3"/>
        <v>1.9691999999999936</v>
      </c>
      <c r="G47">
        <v>10.5</v>
      </c>
      <c r="H47">
        <f t="shared" si="4"/>
        <v>0.30000000000000071</v>
      </c>
      <c r="I47">
        <f t="shared" si="1"/>
        <v>34.460999999999999</v>
      </c>
      <c r="J47">
        <f t="shared" si="11"/>
        <v>0.98460000000000036</v>
      </c>
      <c r="K47">
        <f t="shared" si="12"/>
        <v>0.66666666666666585</v>
      </c>
      <c r="L47">
        <f t="shared" si="13"/>
        <v>0.33333333333333415</v>
      </c>
    </row>
    <row r="48" spans="1:12" x14ac:dyDescent="0.3">
      <c r="A48" s="1">
        <v>44268</v>
      </c>
      <c r="B48">
        <v>2.54</v>
      </c>
      <c r="C48">
        <v>20.7</v>
      </c>
      <c r="D48">
        <f t="shared" si="10"/>
        <v>0.80000000000000071</v>
      </c>
      <c r="E48">
        <f t="shared" si="0"/>
        <v>67.937399999999997</v>
      </c>
      <c r="F48">
        <f t="shared" si="3"/>
        <v>2.6256000000000057</v>
      </c>
      <c r="G48">
        <v>11.1</v>
      </c>
      <c r="H48">
        <f t="shared" si="4"/>
        <v>0.59999999999999964</v>
      </c>
      <c r="I48">
        <f t="shared" si="1"/>
        <v>36.430199999999999</v>
      </c>
      <c r="J48">
        <f t="shared" si="11"/>
        <v>1.9692000000000007</v>
      </c>
      <c r="K48">
        <f t="shared" si="12"/>
        <v>0.57142857142857184</v>
      </c>
      <c r="L48">
        <f t="shared" si="13"/>
        <v>0.4285714285714281</v>
      </c>
    </row>
    <row r="49" spans="1:12" x14ac:dyDescent="0.3">
      <c r="A49" s="1">
        <v>44269</v>
      </c>
      <c r="B49">
        <v>2.39</v>
      </c>
      <c r="C49">
        <v>21</v>
      </c>
      <c r="D49">
        <f t="shared" si="10"/>
        <v>0.30000000000000071</v>
      </c>
      <c r="E49">
        <f t="shared" si="0"/>
        <v>68.921999999999997</v>
      </c>
      <c r="F49">
        <f t="shared" si="3"/>
        <v>0.98460000000000036</v>
      </c>
      <c r="G49">
        <v>11.3</v>
      </c>
      <c r="H49">
        <f t="shared" si="4"/>
        <v>0.20000000000000107</v>
      </c>
      <c r="I49">
        <f t="shared" si="1"/>
        <v>37.086599999999997</v>
      </c>
      <c r="J49">
        <f t="shared" si="11"/>
        <v>0.65639999999999787</v>
      </c>
      <c r="K49">
        <f t="shared" si="12"/>
        <v>0.60000000000000087</v>
      </c>
      <c r="L49">
        <f t="shared" si="13"/>
        <v>0.39999999999999913</v>
      </c>
    </row>
    <row r="50" spans="1:12" x14ac:dyDescent="0.3">
      <c r="A50" s="1">
        <v>44270</v>
      </c>
      <c r="B50">
        <v>2.4300000000000002</v>
      </c>
      <c r="C50">
        <v>21.4</v>
      </c>
      <c r="D50">
        <f t="shared" si="10"/>
        <v>0.39999999999999858</v>
      </c>
      <c r="E50">
        <f t="shared" si="0"/>
        <v>70.234799999999993</v>
      </c>
      <c r="F50">
        <f t="shared" si="3"/>
        <v>1.3127999999999957</v>
      </c>
      <c r="G50">
        <v>11.5</v>
      </c>
      <c r="H50">
        <f t="shared" si="4"/>
        <v>0.19999999999999929</v>
      </c>
      <c r="I50">
        <f t="shared" si="1"/>
        <v>37.743000000000002</v>
      </c>
      <c r="J50">
        <f t="shared" si="11"/>
        <v>0.65640000000000498</v>
      </c>
      <c r="K50">
        <f t="shared" si="12"/>
        <v>0.6666666666666643</v>
      </c>
      <c r="L50">
        <f t="shared" si="13"/>
        <v>0.33333333333333576</v>
      </c>
    </row>
    <row r="51" spans="1:12" x14ac:dyDescent="0.3">
      <c r="A51" s="1">
        <v>44271</v>
      </c>
      <c r="B51">
        <v>2.44</v>
      </c>
      <c r="C51">
        <v>21.7</v>
      </c>
      <c r="D51">
        <f t="shared" si="10"/>
        <v>0.30000000000000071</v>
      </c>
      <c r="E51">
        <f t="shared" si="0"/>
        <v>71.219399999999993</v>
      </c>
      <c r="F51">
        <f t="shared" si="3"/>
        <v>0.98460000000000036</v>
      </c>
      <c r="G51">
        <v>11.8</v>
      </c>
      <c r="H51">
        <f t="shared" si="4"/>
        <v>0.30000000000000071</v>
      </c>
      <c r="I51">
        <f t="shared" si="1"/>
        <v>38.727600000000002</v>
      </c>
      <c r="J51">
        <f t="shared" si="11"/>
        <v>0.98460000000000036</v>
      </c>
      <c r="K51">
        <f t="shared" si="12"/>
        <v>0.5</v>
      </c>
      <c r="L51">
        <f t="shared" si="13"/>
        <v>0.5</v>
      </c>
    </row>
    <row r="52" spans="1:12" x14ac:dyDescent="0.3">
      <c r="A52" s="1">
        <v>44272</v>
      </c>
      <c r="B52">
        <v>2.4700000000000002</v>
      </c>
      <c r="C52">
        <v>22.2</v>
      </c>
      <c r="D52">
        <f t="shared" si="10"/>
        <v>0.5</v>
      </c>
      <c r="E52">
        <f t="shared" si="0"/>
        <v>72.860399999999998</v>
      </c>
      <c r="F52">
        <f t="shared" si="3"/>
        <v>1.6410000000000053</v>
      </c>
      <c r="G52">
        <v>12</v>
      </c>
      <c r="H52">
        <f t="shared" si="4"/>
        <v>0.19999999999999929</v>
      </c>
      <c r="I52">
        <f t="shared" si="1"/>
        <v>39.384</v>
      </c>
      <c r="J52">
        <f t="shared" si="11"/>
        <v>0.65639999999999787</v>
      </c>
      <c r="K52">
        <f t="shared" si="12"/>
        <v>0.71428571428571563</v>
      </c>
      <c r="L52">
        <f t="shared" si="13"/>
        <v>0.28571428571428437</v>
      </c>
    </row>
    <row r="53" spans="1:12" x14ac:dyDescent="0.3">
      <c r="A53" s="1">
        <v>44273</v>
      </c>
      <c r="B53">
        <v>2.5</v>
      </c>
      <c r="C53">
        <v>22.7</v>
      </c>
      <c r="D53">
        <f t="shared" si="10"/>
        <v>0.5</v>
      </c>
      <c r="E53">
        <f t="shared" si="0"/>
        <v>74.50139999999999</v>
      </c>
      <c r="F53">
        <f t="shared" si="3"/>
        <v>1.6409999999999911</v>
      </c>
      <c r="G53">
        <v>12.3</v>
      </c>
      <c r="H53">
        <f t="shared" si="4"/>
        <v>0.30000000000000071</v>
      </c>
      <c r="I53">
        <f t="shared" si="1"/>
        <v>40.368600000000001</v>
      </c>
      <c r="J53">
        <f t="shared" si="11"/>
        <v>0.98460000000000036</v>
      </c>
      <c r="K53">
        <f t="shared" si="12"/>
        <v>0.62499999999999867</v>
      </c>
      <c r="L53">
        <f t="shared" si="13"/>
        <v>0.37500000000000133</v>
      </c>
    </row>
    <row r="54" spans="1:12" x14ac:dyDescent="0.3">
      <c r="A54" s="1">
        <v>44274</v>
      </c>
      <c r="B54">
        <v>2.46</v>
      </c>
      <c r="C54">
        <v>23.3</v>
      </c>
      <c r="D54">
        <f t="shared" si="10"/>
        <v>0.60000000000000142</v>
      </c>
      <c r="E54">
        <f t="shared" si="0"/>
        <v>76.470600000000005</v>
      </c>
      <c r="F54">
        <f t="shared" si="3"/>
        <v>1.9692000000000149</v>
      </c>
      <c r="G54">
        <v>12.6</v>
      </c>
      <c r="H54">
        <f t="shared" si="4"/>
        <v>0.29999999999999893</v>
      </c>
      <c r="I54">
        <f t="shared" si="1"/>
        <v>41.353200000000001</v>
      </c>
      <c r="J54">
        <f t="shared" si="11"/>
        <v>0.98460000000000036</v>
      </c>
      <c r="K54">
        <f t="shared" si="12"/>
        <v>0.66666666666666829</v>
      </c>
      <c r="L54">
        <f t="shared" si="13"/>
        <v>0.33333333333333171</v>
      </c>
    </row>
    <row r="55" spans="1:12" x14ac:dyDescent="0.3">
      <c r="A55" s="1">
        <v>44275</v>
      </c>
      <c r="B55">
        <v>2.25</v>
      </c>
      <c r="C55">
        <v>23.9</v>
      </c>
      <c r="D55">
        <f t="shared" si="10"/>
        <v>0.59999999999999787</v>
      </c>
      <c r="E55">
        <f t="shared" si="0"/>
        <v>78.439799999999991</v>
      </c>
      <c r="F55">
        <f t="shared" si="3"/>
        <v>1.9691999999999865</v>
      </c>
      <c r="G55">
        <v>13</v>
      </c>
      <c r="H55">
        <f t="shared" si="4"/>
        <v>0.40000000000000036</v>
      </c>
      <c r="I55">
        <f t="shared" si="1"/>
        <v>42.665999999999997</v>
      </c>
      <c r="J55">
        <f t="shared" si="11"/>
        <v>1.3127999999999957</v>
      </c>
      <c r="K55">
        <f t="shared" si="12"/>
        <v>0.59999999999999909</v>
      </c>
      <c r="L55">
        <f t="shared" si="13"/>
        <v>0.40000000000000085</v>
      </c>
    </row>
    <row r="56" spans="1:12" x14ac:dyDescent="0.3">
      <c r="A56" s="1">
        <v>44276</v>
      </c>
      <c r="B56">
        <v>2.4900000000000002</v>
      </c>
      <c r="C56">
        <v>24.5</v>
      </c>
      <c r="D56">
        <f t="shared" si="10"/>
        <v>0.60000000000000142</v>
      </c>
      <c r="E56">
        <f t="shared" si="0"/>
        <v>80.408999999999992</v>
      </c>
      <c r="F56">
        <f t="shared" si="3"/>
        <v>1.9692000000000007</v>
      </c>
      <c r="G56">
        <v>13.3</v>
      </c>
      <c r="H56">
        <f t="shared" si="4"/>
        <v>0.30000000000000071</v>
      </c>
      <c r="I56">
        <f t="shared" si="1"/>
        <v>43.650600000000004</v>
      </c>
      <c r="J56">
        <f t="shared" si="11"/>
        <v>0.98460000000000747</v>
      </c>
      <c r="K56">
        <f t="shared" si="12"/>
        <v>0.66666666666666508</v>
      </c>
      <c r="L56">
        <f t="shared" si="13"/>
        <v>0.33333333333333492</v>
      </c>
    </row>
    <row r="57" spans="1:12" x14ac:dyDescent="0.3">
      <c r="A57" s="1">
        <v>44277</v>
      </c>
      <c r="B57">
        <v>2.4900000000000002</v>
      </c>
      <c r="C57">
        <v>24.9</v>
      </c>
      <c r="D57">
        <f t="shared" si="10"/>
        <v>0.39999999999999858</v>
      </c>
      <c r="E57">
        <f t="shared" si="0"/>
        <v>81.721800000000002</v>
      </c>
      <c r="F57">
        <f t="shared" si="3"/>
        <v>1.31280000000001</v>
      </c>
      <c r="G57">
        <v>13.5</v>
      </c>
      <c r="H57">
        <f t="shared" si="4"/>
        <v>0.19999999999999929</v>
      </c>
      <c r="I57">
        <f t="shared" si="1"/>
        <v>44.307000000000002</v>
      </c>
      <c r="J57">
        <f t="shared" si="11"/>
        <v>0.65639999999999787</v>
      </c>
      <c r="K57">
        <f t="shared" si="12"/>
        <v>0.66666666666666907</v>
      </c>
      <c r="L57">
        <f t="shared" si="13"/>
        <v>0.33333333333333093</v>
      </c>
    </row>
    <row r="58" spans="1:12" x14ac:dyDescent="0.3">
      <c r="A58" s="1">
        <v>44278</v>
      </c>
    </row>
    <row r="59" spans="1:12" x14ac:dyDescent="0.3">
      <c r="A59" s="1">
        <v>44279</v>
      </c>
    </row>
    <row r="60" spans="1:12" x14ac:dyDescent="0.3">
      <c r="A60" s="1">
        <v>44280</v>
      </c>
    </row>
    <row r="61" spans="1:12" x14ac:dyDescent="0.3">
      <c r="A61" s="1">
        <v>44281</v>
      </c>
    </row>
    <row r="62" spans="1:12" x14ac:dyDescent="0.3">
      <c r="A62" s="1">
        <v>44282</v>
      </c>
    </row>
    <row r="63" spans="1:12" x14ac:dyDescent="0.3">
      <c r="A63" s="1">
        <v>44283</v>
      </c>
    </row>
    <row r="64" spans="1:12"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6"/>
  <sheetViews>
    <sheetView workbookViewId="0">
      <selection activeCell="E16" sqref="E16"/>
    </sheetView>
  </sheetViews>
  <sheetFormatPr defaultRowHeight="14.4" x14ac:dyDescent="0.3"/>
  <cols>
    <col min="1" max="1" width="14.44140625" customWidth="1"/>
    <col min="2" max="2" width="22.44140625" customWidth="1"/>
    <col min="3" max="4" width="26.33203125" customWidth="1"/>
    <col min="5" max="5" width="26.44140625" customWidth="1"/>
    <col min="6" max="6" width="20.77734375" customWidth="1"/>
  </cols>
  <sheetData>
    <row r="1" spans="1:6" x14ac:dyDescent="0.3">
      <c r="A1" s="17" t="s">
        <v>33</v>
      </c>
      <c r="B1" s="17" t="s">
        <v>34</v>
      </c>
      <c r="C1" s="17" t="s">
        <v>35</v>
      </c>
      <c r="D1" s="17" t="s">
        <v>38</v>
      </c>
      <c r="E1" s="17" t="s">
        <v>36</v>
      </c>
      <c r="F1" s="17" t="s">
        <v>37</v>
      </c>
    </row>
    <row r="2" spans="1:6" x14ac:dyDescent="0.3">
      <c r="A2" s="18">
        <v>44179</v>
      </c>
      <c r="B2">
        <v>2980575</v>
      </c>
      <c r="E2">
        <f>B2+C2</f>
        <v>2980575</v>
      </c>
    </row>
    <row r="3" spans="1:6" x14ac:dyDescent="0.3">
      <c r="A3" s="18">
        <v>44186</v>
      </c>
      <c r="B3">
        <v>2071875</v>
      </c>
      <c r="C3">
        <v>5990000</v>
      </c>
      <c r="E3">
        <f t="shared" ref="E3:E12" si="0">B3+C3</f>
        <v>8061875</v>
      </c>
      <c r="F3">
        <f>(E3-E2)*100/E2</f>
        <v>170.48052808602367</v>
      </c>
    </row>
    <row r="4" spans="1:6" x14ac:dyDescent="0.3">
      <c r="A4" s="18">
        <v>44193</v>
      </c>
      <c r="B4">
        <v>2643225</v>
      </c>
      <c r="C4">
        <v>2047300</v>
      </c>
      <c r="E4">
        <f t="shared" si="0"/>
        <v>4690525</v>
      </c>
      <c r="F4">
        <f t="shared" ref="F4:F16" si="1">(E4-E3)*100/E3</f>
        <v>-41.818435537638578</v>
      </c>
    </row>
    <row r="5" spans="1:6" x14ac:dyDescent="0.3">
      <c r="A5" s="18">
        <v>44200</v>
      </c>
      <c r="B5">
        <v>2131350</v>
      </c>
      <c r="C5">
        <v>2104400</v>
      </c>
      <c r="E5">
        <f t="shared" si="0"/>
        <v>4235750</v>
      </c>
      <c r="F5">
        <f t="shared" si="1"/>
        <v>-9.6956097664973537</v>
      </c>
    </row>
    <row r="6" spans="1:6" x14ac:dyDescent="0.3">
      <c r="A6" s="18">
        <v>44206</v>
      </c>
      <c r="B6">
        <v>2084550</v>
      </c>
      <c r="C6">
        <v>2064400</v>
      </c>
      <c r="E6">
        <f t="shared" si="0"/>
        <v>4148950</v>
      </c>
      <c r="F6">
        <f t="shared" si="1"/>
        <v>-2.0492238682641797</v>
      </c>
    </row>
    <row r="7" spans="1:6" x14ac:dyDescent="0.3">
      <c r="A7" s="18">
        <v>44214</v>
      </c>
      <c r="B7">
        <v>2149875</v>
      </c>
      <c r="C7">
        <v>2150000</v>
      </c>
      <c r="E7">
        <f t="shared" si="0"/>
        <v>4299875</v>
      </c>
      <c r="F7">
        <f t="shared" si="1"/>
        <v>3.6376673616216153</v>
      </c>
    </row>
    <row r="8" spans="1:6" x14ac:dyDescent="0.3">
      <c r="A8" s="18">
        <v>44221</v>
      </c>
      <c r="B8">
        <v>2149875</v>
      </c>
      <c r="C8">
        <v>2150000</v>
      </c>
      <c r="E8">
        <f t="shared" si="0"/>
        <v>4299875</v>
      </c>
      <c r="F8">
        <f t="shared" si="1"/>
        <v>0</v>
      </c>
    </row>
    <row r="9" spans="1:6" x14ac:dyDescent="0.3">
      <c r="A9" s="18">
        <v>44228</v>
      </c>
      <c r="B9">
        <v>2204475</v>
      </c>
      <c r="C9">
        <v>2913400</v>
      </c>
      <c r="E9">
        <f t="shared" si="0"/>
        <v>5117875</v>
      </c>
      <c r="F9">
        <f t="shared" si="1"/>
        <v>19.023808831652083</v>
      </c>
    </row>
    <row r="10" spans="1:6" x14ac:dyDescent="0.3">
      <c r="A10" s="18">
        <v>44235</v>
      </c>
      <c r="B10">
        <v>2149875</v>
      </c>
      <c r="C10">
        <v>3430000</v>
      </c>
      <c r="E10">
        <f t="shared" si="0"/>
        <v>5579875</v>
      </c>
      <c r="F10">
        <f t="shared" si="1"/>
        <v>9.0271841340400076</v>
      </c>
    </row>
    <row r="11" spans="1:6" x14ac:dyDescent="0.3">
      <c r="A11" s="18">
        <v>44242</v>
      </c>
      <c r="B11">
        <v>2149875</v>
      </c>
      <c r="C11">
        <v>3352000</v>
      </c>
      <c r="E11">
        <f t="shared" si="0"/>
        <v>5501875</v>
      </c>
      <c r="F11">
        <f t="shared" si="1"/>
        <v>-1.3978807768991242</v>
      </c>
    </row>
    <row r="12" spans="1:6" x14ac:dyDescent="0.3">
      <c r="A12" s="18">
        <v>44249</v>
      </c>
      <c r="B12">
        <v>3400020</v>
      </c>
      <c r="C12">
        <v>3350000</v>
      </c>
      <c r="E12">
        <f t="shared" si="0"/>
        <v>6750020</v>
      </c>
      <c r="F12">
        <f t="shared" si="1"/>
        <v>22.685811655117572</v>
      </c>
    </row>
    <row r="13" spans="1:6" x14ac:dyDescent="0.3">
      <c r="A13" s="18">
        <v>44256</v>
      </c>
      <c r="B13">
        <v>4001930</v>
      </c>
      <c r="C13">
        <v>3475500</v>
      </c>
      <c r="D13">
        <v>2833400</v>
      </c>
      <c r="E13">
        <f>B13+C13+D13</f>
        <v>10310830</v>
      </c>
      <c r="F13">
        <f t="shared" si="1"/>
        <v>52.752584436786854</v>
      </c>
    </row>
    <row r="14" spans="1:6" x14ac:dyDescent="0.3">
      <c r="A14" s="18">
        <v>44263</v>
      </c>
      <c r="B14">
        <v>4271670</v>
      </c>
      <c r="C14">
        <v>3384400</v>
      </c>
      <c r="D14">
        <v>0</v>
      </c>
      <c r="E14">
        <f>B14+C14+D14</f>
        <v>7656070</v>
      </c>
      <c r="F14">
        <f t="shared" si="1"/>
        <v>-25.747296774362489</v>
      </c>
    </row>
    <row r="15" spans="1:6" x14ac:dyDescent="0.3">
      <c r="A15" s="18">
        <v>44270</v>
      </c>
      <c r="B15">
        <v>4532580</v>
      </c>
      <c r="C15">
        <v>3329500</v>
      </c>
      <c r="D15">
        <v>493700</v>
      </c>
      <c r="E15">
        <f>B15+C15+D15</f>
        <v>8355780</v>
      </c>
      <c r="F15">
        <f t="shared" si="1"/>
        <v>9.139284254193079</v>
      </c>
    </row>
    <row r="16" spans="1:6" x14ac:dyDescent="0.3">
      <c r="A16" s="1">
        <v>44277</v>
      </c>
      <c r="B16">
        <v>4617990</v>
      </c>
      <c r="C16">
        <v>3329500</v>
      </c>
      <c r="D16">
        <f>63*6189</f>
        <v>389907</v>
      </c>
      <c r="E16">
        <f>B16+C16+D16</f>
        <v>8337397</v>
      </c>
      <c r="F16">
        <f t="shared" si="1"/>
        <v>-0.22000339884487147</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2021-03-22T23:56:30Z</dcterms:modified>
</cp:coreProperties>
</file>